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85" activeTab="0"/>
  </bookViews>
  <sheets>
    <sheet name="USŁUGI" sheetId="1" r:id="rId1"/>
    <sheet name="DOSTAWY" sheetId="2" r:id="rId2"/>
    <sheet name="ROBOTY BUDOWLANE" sheetId="3" r:id="rId3"/>
  </sheets>
  <definedNames>
    <definedName name="_xlnm._FilterDatabase" localSheetId="1" hidden="1">'DOSTAWY'!$A$4:$M$22</definedName>
    <definedName name="_xlnm._FilterDatabase" localSheetId="0" hidden="1">'USŁUGI'!$A$5:$M$98</definedName>
    <definedName name="_xlnm.Print_Area" localSheetId="1">'DOSTAWY'!$A$1:$K$52</definedName>
    <definedName name="_xlnm.Print_Area" localSheetId="2">'ROBOTY BUDOWLANE'!$A$1:$K$27</definedName>
    <definedName name="_xlnm.Print_Area" localSheetId="0">'USŁUGI'!$A$1:$M$135</definedName>
    <definedName name="_xlnm.Print_Titles" localSheetId="1">'DOSTAWY'!$3:$4</definedName>
    <definedName name="_xlnm.Print_Titles" localSheetId="0">'USŁUGI'!$3:$5</definedName>
  </definedNames>
  <calcPr fullCalcOnLoad="1"/>
</workbook>
</file>

<file path=xl/sharedStrings.xml><?xml version="1.0" encoding="utf-8"?>
<sst xmlns="http://schemas.openxmlformats.org/spreadsheetml/2006/main" count="577" uniqueCount="348">
  <si>
    <t>PLAN ZAMÓWIEŃ NA USŁUGI</t>
  </si>
  <si>
    <t>Lp.</t>
  </si>
  <si>
    <t>Kate-goria CPC</t>
  </si>
  <si>
    <t>KOD
CPC</t>
  </si>
  <si>
    <t>Nr i nazwa 
kategorii
CPV</t>
  </si>
  <si>
    <t>Opis 
(asortyment)</t>
  </si>
  <si>
    <t>Szaco-
wana 
ilość</t>
  </si>
  <si>
    <t>Szacowana wartość
w PLN</t>
  </si>
  <si>
    <t>Planowany termin realizacji</t>
  </si>
  <si>
    <t>BIURO</t>
  </si>
  <si>
    <t>Pozycja w planie finanso-wym</t>
  </si>
  <si>
    <t>Zmiana pozycji w planie finanso-wym</t>
  </si>
  <si>
    <t>WSTĘPNE OGŁOSZENIE INFORMACYJNE
w Biuletynie UE
nr i data</t>
  </si>
  <si>
    <t>Szacowana wartość
w EURO
1 Euro =3,8771</t>
  </si>
  <si>
    <t>Wyznaczenie według standardów obowiązujących w NATO wojskowej klasy obciążeń (klasy MLC) obiektów mostowych leżących w ciągach wybranych tras drogowych zabezpieczających realizację zadań Wsparcia Państwa-Gospodarza (HNS) od granicy państwa oraz w ciągu dróg o znaczeniu obronnym</t>
  </si>
  <si>
    <t>Opracowanie suplementu do podręcznika pt.: „Osłona techniczna infrastruktury drogowej” w zakresie praktycznej realizacji zadań osłony technicznej</t>
  </si>
  <si>
    <t>Opracowanie zgodnie z umową standaryzacyjną NATO STANAG 2021 koncepcji i metody wyznaczania wojskowej klasy obciążenia (klasy MLC) dla promów</t>
  </si>
  <si>
    <t>Gromadzenie danych o sieci dróg publicznych oraz sporządzanie informacji o sieci tych dróg dla celów obronności, poprzez prowadzenie i aktualizację:
 - albumów map techniczno-eksploatacyjnych
- albumów kart obiektów mostowych
- wykazu promów</t>
  </si>
  <si>
    <t>BSO</t>
  </si>
  <si>
    <t>15.02.2008</t>
  </si>
  <si>
    <t>BE</t>
  </si>
  <si>
    <t>72260000-5
Usługi w zakresie oprogramowania</t>
  </si>
  <si>
    <t>72315000-9
Usługi analizy danych</t>
  </si>
  <si>
    <t>30.11.2008</t>
  </si>
  <si>
    <t>74270000-2
Usługi inżynieryjne naukowe i techniczne</t>
  </si>
  <si>
    <t>Gromadzenie, badanie i analiza danych o sieci dróg publicznych (krajowych, wojewódzkich, powiatowych, gminnych oraz w miastach na prawach powiatu)</t>
  </si>
  <si>
    <t>PLAN ZAMÓWIEŃ NA DOSTAWY</t>
  </si>
  <si>
    <t>Nr 
grupy</t>
  </si>
  <si>
    <t>Nr i nazwa grupy
(CPV)</t>
  </si>
  <si>
    <t>Opis (asortyment)</t>
  </si>
  <si>
    <t>Szaco-wana ilość</t>
  </si>
  <si>
    <t xml:space="preserve">Szacowana wartość 
w PLN </t>
  </si>
  <si>
    <t>Biuro</t>
  </si>
  <si>
    <t>WSTĘPNE OGŁOSZENIE  INFORMACYJNE
w Biuletynie UE
nr i data</t>
  </si>
  <si>
    <t>PLAN ZAMÓWIEŃ NA ROBOTY BUDOWLANE</t>
  </si>
  <si>
    <t>Nazwa zadania,
zakres robót</t>
  </si>
  <si>
    <t>CPV</t>
  </si>
  <si>
    <t>Dokumentacja projektowa i wymagane decyzje</t>
  </si>
  <si>
    <t>Szacunkowa wartość (podstawa szacowania)
w PLN</t>
  </si>
  <si>
    <t>Planowany miesiąc rozpoczęcia postępowania</t>
  </si>
  <si>
    <t>Planowany termin realizacji zamówienia</t>
  </si>
  <si>
    <t>OGŁOSZENIE O ZAMÓWIENIU
 nr i data</t>
  </si>
  <si>
    <r>
      <t>WSTĘPNE OGŁOSZENIE INFORMACYJNE</t>
    </r>
    <r>
      <rPr>
        <b/>
        <sz val="9"/>
        <rFont val="Arial"/>
        <family val="2"/>
      </rPr>
      <t xml:space="preserve">
w Biuletynie UE
</t>
    </r>
    <r>
      <rPr>
        <b/>
        <sz val="9"/>
        <color indexed="10"/>
        <rFont val="Arial"/>
        <family val="2"/>
      </rPr>
      <t>2007/S ...</t>
    </r>
    <r>
      <rPr>
        <b/>
        <sz val="9"/>
        <rFont val="Arial"/>
        <family val="2"/>
      </rPr>
      <t xml:space="preserve">
nr i data</t>
    </r>
  </si>
  <si>
    <t>Szacunkowa wartość w EURO
1 EURO=3,8771</t>
  </si>
  <si>
    <t>Szacowana wartość
w EURO
1 Euro=3,8771</t>
  </si>
  <si>
    <t>Generalnej Dyrekcji Dróg Krajowych i Autostrad na 2008 r.</t>
  </si>
  <si>
    <t>Dostosowanie autostrady A4 do standardu autostrady płatnej i poboru opłat</t>
  </si>
  <si>
    <t>Dostosowanie autostrady A2 do standardu autostrady płatnej i poboru opłat</t>
  </si>
  <si>
    <t>03.2007</t>
  </si>
  <si>
    <t>III/IV kwartał 2010</t>
  </si>
  <si>
    <t>BPZ</t>
  </si>
  <si>
    <t>Doradztwo prawne + przetargi</t>
  </si>
  <si>
    <t>Nadzór techniczny A2 i A4</t>
  </si>
  <si>
    <t>od II kwartału 2008</t>
  </si>
  <si>
    <t>II kwartał 2008</t>
  </si>
  <si>
    <t>74231122-8
Usługi inżynieryjne w zakresie autostrad</t>
  </si>
  <si>
    <t>74131200-8
Usługi badań ekonomicznych</t>
  </si>
  <si>
    <t>74111100-1
Usługi w zakresie doradztwa prawnego</t>
  </si>
  <si>
    <t>74231000-7
Doradcze usługi inżynieryjne i budowlane</t>
  </si>
  <si>
    <t>74131400-0
Realizacja usług kontrolnych</t>
  </si>
  <si>
    <t>Koszty związane z pracą konsultantów Banku Światowego</t>
  </si>
  <si>
    <t>74114000-1
Usługi prawnicze</t>
  </si>
  <si>
    <t>Świadczenie usług pomocy prawnej</t>
  </si>
  <si>
    <t>I/II kwartał 2008</t>
  </si>
  <si>
    <t>1.02.2008-31.01.2010</t>
  </si>
  <si>
    <t>BA4</t>
  </si>
  <si>
    <t>34110000-1
Samochody osobowe</t>
  </si>
  <si>
    <t>Kserokopiarka czarno-biała</t>
  </si>
  <si>
    <t>30121110-7
Urządzenia fotokopiujące i drukujące</t>
  </si>
  <si>
    <t>30192113-6
Wkłady drukujące</t>
  </si>
  <si>
    <t>Tusze, tonery do drukarek i kserokopiarek</t>
  </si>
  <si>
    <t>marzec 2008 r.</t>
  </si>
  <si>
    <t>Samochód osobowy (minibus)</t>
  </si>
  <si>
    <t>maj 2008 r.</t>
  </si>
  <si>
    <t>BP</t>
  </si>
  <si>
    <t>Wdrożenie HDM-4 do planowania utrzymania nawierzchni na poziomie Centrali i Oddziałów GDDKiA (integracja z  systemami aktualnie funkcjonującymi w GDDKiA)</t>
  </si>
  <si>
    <t>2008/2009</t>
  </si>
  <si>
    <t>„Autorski nadzór nad funkcjonowaniem systemu SGM w 2008r.”</t>
  </si>
  <si>
    <t>Modernizacja i dostosowanie Banku Danych Drogowych do potrzeb wynikających z wprowadzenia Zarządzenia Nr 17 z dn. 22 maja 2007 r. Generalnego Dyrektora oraz wniosków zgłaszanych przez użytkowników</t>
  </si>
  <si>
    <t>Autorski nadzór nad funkcjonowaniem oraz konserwacja aplikacji wspomagających system SOSN w 2008 roku</t>
  </si>
  <si>
    <t>Autorski nadzór nad funkcjonowaniem oraz konserwacja aplikacji wspomagających system SOPO w 2008 roku</t>
  </si>
  <si>
    <t>Rozbudowa oprogramowania wspomagającego prace w systemie SOSN</t>
  </si>
  <si>
    <t>Rozbudowa oprogramowania wspomagającego prace w systemie SOPO</t>
  </si>
  <si>
    <t>Modernizacja pakietu oprogramowania systemu MAGDA oraz nadzór merytoryczny nad pomiarami równości podłużnej i głębokości kolein w 2008 roku</t>
  </si>
  <si>
    <t>Modernizacja podsystemu pomiarowego SRT-3 oraz nadzór merytoryczny nad pomiarami właściwości przeciwpoślizgowych w 2008 roku</t>
  </si>
  <si>
    <t>Pomiary i interpretacja warstw  konstrukcji nawierzchni</t>
  </si>
  <si>
    <t>Centralna kalibracja urządzeń FWD wykonujących pomiary na sieci dróg krajowych</t>
  </si>
  <si>
    <t>Rozbudowa oprogramowania wspomagającego prace w systemie SDSD</t>
  </si>
  <si>
    <t>Modernizacja systemu SOWA-1, SOWA-2 oraz nadzór merytoryczny nad inwentaryzacją uszkodzeń nawierzchni bitumicznych i betonowych w 2008 roku</t>
  </si>
  <si>
    <t>Wideorejestracja uszkodzeń nawierzchni</t>
  </si>
  <si>
    <t>Wykonanie automatycznych pomiarów głębokości kolein specjalistycznym urządzeniem w 2008 roku  (w przypadku awarii urządzeń z LD)</t>
  </si>
  <si>
    <t>Rozbudowa oprogramowania wspomagającego podsystemy pomiarowe</t>
  </si>
  <si>
    <t>Zbieranie danych ze stacji pomiarowych PAT w 2008 roku</t>
  </si>
  <si>
    <t>Analiza wyników ze stacji ciągłych pomiarów ruchu w 2008 roku</t>
  </si>
  <si>
    <t xml:space="preserve">Ocena stałych utrudnień na sieci dróg </t>
  </si>
  <si>
    <t>Analizy i prognozy ruchu na podstawie dostępnych danych z pomiarów ruchu.</t>
  </si>
  <si>
    <t>Ważenie pojazdów w ruchu – istniejące  stanowiska</t>
  </si>
  <si>
    <t>Ważenie pojazdów – nowe stanowiska</t>
  </si>
  <si>
    <t>Zasady prowadzania pomiarów ruchu</t>
  </si>
  <si>
    <t>Zbieranie danych z nowych  stacji stałych w latach 2008 -2011</t>
  </si>
  <si>
    <t>2008-2012</t>
  </si>
  <si>
    <t>Zbieranie danych niezbędnych do prognozowania i modelowania ruchu  oraz wynikających z międzynarodowych zobowiązań Polski ( dla GUS )</t>
  </si>
  <si>
    <t>Instrukcja oceny efektywności ekonomicznej przedsięwzięć drogowych i mostowych – aktualizacja cen jednostkowych na poziomie 2008</t>
  </si>
  <si>
    <t>Szkolenia z zakresu analiz efektywności finansowej i ekonomicznej projektów drogowych</t>
  </si>
  <si>
    <t>Szkolenia z zakresu przygotowania studiów wykonalności i wniosków o wsparcie finansowe z funduszy UE</t>
  </si>
  <si>
    <t>Szkolenia z zakresu oddziaływania inwestycji na środowisko</t>
  </si>
  <si>
    <t>Szkolenia z zakresu zarządzania projektami inwestycyjnymi</t>
  </si>
  <si>
    <t>Szkolenie z obsługi programu AUTOCAD-a CIVIL 3d</t>
  </si>
  <si>
    <t>Wykonanie XVII serii badań na Długoterminowych Odcinkach Testowych (DOT) wraz z pomiarami ugięć dynamicznych przy użyciu aparatu FWD na DOT.</t>
  </si>
  <si>
    <t>Konsultacje oraz opinie dokumentów opracowywanych dla potrzeb systemów diagnostyki</t>
  </si>
  <si>
    <t xml:space="preserve">Metoda oceny przepustowości i oceny warunków ruchu </t>
  </si>
  <si>
    <t>Szkolenie i konsultacje dotyczące prognozowania EMME/3</t>
  </si>
  <si>
    <t>Opracowanie wymagań i testowanie liczników  do pomiaru prędkości odcinkowej na podstawie nr rej pojazdów.</t>
  </si>
  <si>
    <t>Konsultacje Transprojekt 2008</t>
  </si>
  <si>
    <t>Wypadkowość do analiz efektywności</t>
  </si>
  <si>
    <t>BS</t>
  </si>
  <si>
    <t>72263000-6 
Usługi w zakresie wdrażania oprogramowania</t>
  </si>
  <si>
    <t>72267000-4 
Usługi w zakresie serwisowania oprogramowania</t>
  </si>
  <si>
    <t>72322000-8 
Usługi w zakresie zarządzania danymi</t>
  </si>
  <si>
    <t>72230000-6 
Usługi w zakresie rozbudowy oprogramowania</t>
  </si>
  <si>
    <t>50433000-9 
Usługi kalibracyjne</t>
  </si>
  <si>
    <t xml:space="preserve">72230000-6 
Usługi w zakresie rozbudowy oprogramowania </t>
  </si>
  <si>
    <t>72267000-4
 Usługi w zakresie serwisowania oprogramowania</t>
  </si>
  <si>
    <t>74231120-4 
Usługi doradcze w zakresie systemów transportowych</t>
  </si>
  <si>
    <t>72310000-1 
Usługi przetwarzania danych</t>
  </si>
  <si>
    <t>74225000-2 
Usługi architektoniczne, inżynieryjne i pomiarowe</t>
  </si>
  <si>
    <t xml:space="preserve">74231120-4 
Usługi doradcze w zakresie systemów transportowych </t>
  </si>
  <si>
    <t>73100000-3  
Usługi badawcze i eksperymentalno-rozwojowe</t>
  </si>
  <si>
    <t>722630000-6 
Usługi w zakresie szkolenia specjalistycznego</t>
  </si>
  <si>
    <t>80421000-1 
Usługi szkolenia specjalistycznego</t>
  </si>
  <si>
    <t xml:space="preserve">72310000-1 
Usługi przetwarzania danych </t>
  </si>
  <si>
    <t>72300000-8 
Usługi w zakresie danych</t>
  </si>
  <si>
    <t>74225000-2 
Usługi architektoniczne i pomiarowe</t>
  </si>
  <si>
    <t xml:space="preserve">Zbieranie, archiwizacja i analiza   danych z dotychczasowych stacji ciągłych pomiarów ruchu w 2008 roku </t>
  </si>
  <si>
    <t>Zakup danych meteorologicznych na potrzeby Bazy DOT</t>
  </si>
  <si>
    <t>komplet</t>
  </si>
  <si>
    <t>Zakup rozszerzonej licencji oprogramowania AUTOCAD</t>
  </si>
  <si>
    <t>30241000-0  Oprogramowanie komputerowe</t>
  </si>
  <si>
    <t>30259400-3 System pozyskiwania danych</t>
  </si>
  <si>
    <t>30241000-0 Oprogramowanie komputerowe</t>
  </si>
  <si>
    <t>851211000-4
Ogólne usługi lekarskie</t>
  </si>
  <si>
    <t>Usługi medyczne dla pracowników GDDKiA</t>
  </si>
  <si>
    <t>BA-4</t>
  </si>
  <si>
    <t>01.07.2008 - 30.06.2011</t>
  </si>
  <si>
    <t>12 mln</t>
  </si>
  <si>
    <t>78300000-7
Usługi w zakresie drukowania druków ścisłego zarachowania</t>
  </si>
  <si>
    <t>Wydruk kart opłaty drogowej (winiety)</t>
  </si>
  <si>
    <t>74232230-5
Usługi projektowania mostów</t>
  </si>
  <si>
    <t>6 m-cy</t>
  </si>
  <si>
    <t>BZ-2</t>
  </si>
  <si>
    <t>Instalacja i wdrożenie oprogramowania niezbędnego do serwerowej wersji wniosku o nadanie systemu referencyjnego</t>
  </si>
  <si>
    <t>Szkolenie z obsługi programu ArcView 9.0</t>
  </si>
  <si>
    <t>72263000-6 
Usługi w zakresie szkolenia specjalistycznego</t>
  </si>
  <si>
    <t>Zakup upgrade’ów  ArcView do wersji 9.0 oraz nowych licencji oprogramowania</t>
  </si>
  <si>
    <t>Rozbudowa oprogramowania wspomagającego rozwój Banku Danych Drogowych</t>
  </si>
  <si>
    <t>Rozbudowa oprogramowania wspomagającego rozwój Systemu Gospodarki Mostowej</t>
  </si>
  <si>
    <t>Dostosowanie SGM2006 do zarządzenia w sprawie zasad opisu węzłów drogowych i kilometrowania łącznic</t>
  </si>
  <si>
    <t>Autorski nadzór nad funkcjonowaniem systemu BDD w 2008r.</t>
  </si>
  <si>
    <t>Obsługa bazy Jednolitych Numerów Inwentarzowych</t>
  </si>
  <si>
    <t>Komputer PC</t>
  </si>
  <si>
    <t>Notebook</t>
  </si>
  <si>
    <t>Drukarka sieciowa laserowa kolorowa A4</t>
  </si>
  <si>
    <t>Drukarka sieciowa kolorowa A3</t>
  </si>
  <si>
    <t>Oprogramowanie firmy Microsoft w ramach umowy Select</t>
  </si>
  <si>
    <t>Oprogramowanie bazodanowe Oracle (do systemów branżowych)</t>
  </si>
  <si>
    <t>BA3</t>
  </si>
  <si>
    <t>II/III kw. 2008</t>
  </si>
  <si>
    <t>I połowa 2008</t>
  </si>
  <si>
    <t>Do końca 2008</t>
  </si>
  <si>
    <t>30200000-1
Urządzenia komputerowe</t>
  </si>
  <si>
    <t>30240000-3
Oprogramowanie</t>
  </si>
  <si>
    <t>30252000-0
System zarządzania bazą danych</t>
  </si>
  <si>
    <t>Serwis sprzętu komputerowego</t>
  </si>
  <si>
    <t>Usługi projektowe i wdrożeniowe w zakresie systemu poczty korporacyjnej (MS Exchange)</t>
  </si>
  <si>
    <t>Centralizacja systemów branżowych (projekt, wykonanie, wdrożenie, szkolenie)</t>
  </si>
  <si>
    <t>3 lata, termin rozpoczęcia realizacji w 2008 r.</t>
  </si>
  <si>
    <t>Rozpoczęcie w 2008</t>
  </si>
  <si>
    <t>I kw. 2008 – projekt, Wdrożenie – jak będzie sieć WAN</t>
  </si>
  <si>
    <t>Audyt bezpieczeństwa infrastruktury informatycznej
Realizacja zaleceń i wniosków z audytu</t>
  </si>
  <si>
    <t>50312000-5 
Usługi w zakresie napraw i konserwacji sprzętu komputerowego</t>
  </si>
  <si>
    <t>74840000-9
Specjalne usługi projektowe
72224100-2
Usługi w zakresie planowania wdrażania systemu</t>
  </si>
  <si>
    <t>72550000-5
Usługi audytu komputerowego
72590000-7
Profesjonalne usługi komputerowe</t>
  </si>
  <si>
    <t>84100
84220</t>
  </si>
  <si>
    <t>72222000-7
Usługi w zakresie technologii informacji
72263000-6</t>
  </si>
  <si>
    <t>Opracowanie kryteriów alokacji nakładów finansowych na sezonowe utrzymanie dróg w 2008 r.</t>
  </si>
  <si>
    <t>31.12.2008</t>
  </si>
  <si>
    <t>93900000-7
Inne usługi</t>
  </si>
  <si>
    <t>Obsługa Punktu Informacji Drogowej</t>
  </si>
  <si>
    <t>30.03.2009</t>
  </si>
  <si>
    <t>BZ-1</t>
  </si>
  <si>
    <t>Geologiczny monitoring uszkodzeń osuwiskowych zboczy i skarp zagrażających przejezdności dróg krajowych przy pomocy metody inklinometrycznej i pomiarów geodezyjnych, w wybranych lokalizacjach na terenach podległych Oddziałom GDDKiA w latach 2008-2010</t>
  </si>
  <si>
    <t>2008-2010</t>
  </si>
  <si>
    <t>74272000-6
Usługi badania podłoża</t>
  </si>
  <si>
    <t>BPI-3</t>
  </si>
  <si>
    <t>Katalog dobrej i złej praktyki w projektowaniu skrzyżowań</t>
  </si>
  <si>
    <t>Katalog typowych rozwiązań stałej organizacji ruchu</t>
  </si>
  <si>
    <t>Opiniowanie projektów stałych organizacji ruchu autostrad i dróg ekspresowych</t>
  </si>
  <si>
    <t>Koncepcja zarządzanie ruchem na wlotach do 7 metropolii i odcinkach pozamiejskich dróg krajowych w Polsce</t>
  </si>
  <si>
    <t>BZ-3</t>
  </si>
  <si>
    <t xml:space="preserve">2008-2009
</t>
  </si>
  <si>
    <t>Sprawowanie autorskiego nadzoru informatycznego nad funkcjonowaniem programu SEDC</t>
  </si>
  <si>
    <t>Doradztwo finansowe + przetargi</t>
  </si>
  <si>
    <t>Doradztwo techniczne + przetargi</t>
  </si>
  <si>
    <t>Opracowanie studium ekonomicznego dotyczącego eksploatacji mostu tymczasowego z konstrukcji składanej typu DMS-65</t>
  </si>
  <si>
    <t>Dokumentacja projektowa konstrukcji modułowej, rozbieralnej kładki dla pieszych do wielokrotnego stosowania nad drogami krajowymi z możliwością wykorzystania jej dla realizacji ponad 70 obiektów w różnych układach</t>
  </si>
  <si>
    <t>74231100-8
Usługi doradcze w zakresie inżynierii lądowej i wodnej</t>
  </si>
  <si>
    <t>Oprogramowanie firmy Microsoft w ramach umowy Enterprise Agrement (EA)</t>
  </si>
  <si>
    <t>do końca 2008</t>
  </si>
  <si>
    <t>Software Ansurance dla posiadanego oprogramowania firmy Microsoft w ramach nowej umowy EA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</si>
  <si>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</si>
  <si>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</si>
  <si>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</si>
  <si>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</si>
  <si>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</si>
  <si>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</si>
  <si>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</si>
  <si>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</si>
  <si>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</si>
  <si>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</si>
  <si>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</si>
  <si>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</si>
  <si>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</si>
  <si>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</si>
  <si>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</si>
  <si>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</si>
  <si>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</si>
  <si>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</si>
  <si>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</si>
  <si>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</si>
  <si>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</si>
  <si>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</si>
  <si>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</si>
  <si>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</si>
  <si>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</si>
  <si>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</si>
  <si>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</si>
  <si>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</si>
  <si>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</si>
  <si>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</si>
  <si>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</si>
  <si>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</si>
  <si>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</si>
  <si>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</si>
  <si>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</si>
  <si>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</si>
  <si>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</si>
  <si>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</si>
  <si>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</si>
  <si>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</si>
  <si>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</si>
  <si>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</si>
  <si>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</si>
  <si>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</si>
  <si>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</si>
  <si>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</si>
  <si>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</si>
  <si>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</si>
  <si>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</si>
  <si>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</si>
  <si>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</si>
  <si>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</si>
  <si>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</si>
  <si>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</si>
  <si>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</si>
  <si>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</si>
  <si>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</si>
  <si>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</si>
  <si>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</si>
  <si>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</si>
  <si>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</si>
  <si>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</si>
  <si>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</si>
  <si>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</si>
  <si>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</si>
  <si>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</si>
  <si>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</si>
  <si>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</si>
  <si>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</si>
  <si>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</si>
  <si>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</si>
  <si>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</si>
  <si>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</si>
  <si>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</si>
  <si>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</si>
  <si>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Konkurs na opracowanie koncepcji architektonicznej dla inwestycji pod nazwą: Budowa siedziby GDDKiA</t>
  </si>
  <si>
    <t>I kw. 2008</t>
  </si>
  <si>
    <t>BA9</t>
  </si>
  <si>
    <t>III-IV kw. 2008</t>
  </si>
  <si>
    <t>74223000-8
Usługi konkursów na projekt architektoniczny</t>
  </si>
  <si>
    <t>74222000-1
Usługi projektowania architektonicznego</t>
  </si>
  <si>
    <t>76.</t>
  </si>
  <si>
    <t>77.</t>
  </si>
  <si>
    <t>UZGADNIAM</t>
  </si>
  <si>
    <t xml:space="preserve">Akceptuję pod warunkiem </t>
  </si>
  <si>
    <t>uzyskania zabezpieczenia finansowego</t>
  </si>
  <si>
    <t>G</t>
  </si>
  <si>
    <t>D</t>
  </si>
  <si>
    <t>GK</t>
  </si>
  <si>
    <t xml:space="preserve">Sporządziła: </t>
  </si>
  <si>
    <t>E. Dutkiewicz</t>
  </si>
  <si>
    <t>-</t>
  </si>
  <si>
    <t>Konferencje prasowe</t>
  </si>
  <si>
    <t>Wydawnictwa: projekt graficzny + teksty merytoryczne + druk + inserty</t>
  </si>
  <si>
    <t>Organizacja i wdrożenie sieci intranet w zakresie problematyki komunikacji wewnętrznej</t>
  </si>
  <si>
    <t>32412120-1
Sieć intranetowa</t>
  </si>
  <si>
    <t>92000000-1
Usługi rekreacyjne, kulturalne i sportowe</t>
  </si>
  <si>
    <t>RP</t>
  </si>
  <si>
    <t>78.</t>
  </si>
  <si>
    <t>79.</t>
  </si>
  <si>
    <t>80.</t>
  </si>
  <si>
    <t>81.</t>
  </si>
  <si>
    <t>82.</t>
  </si>
  <si>
    <t xml:space="preserve">78000000-7
Usługi w zakresie publikowania, drukowania </t>
  </si>
  <si>
    <t>78000000-7
Usługi w zakresie publikowania, drukowania</t>
  </si>
  <si>
    <t>80421100-2
Usługi szkolenia personelu</t>
  </si>
  <si>
    <t>Szkolenie pracowników pionu komunikacji społecznej GDDKiA ze wszystkich Oddziałów.
Szkolenia liderów grup</t>
  </si>
  <si>
    <t>190 lat GDDKiA.
Przygotowanie i wydanie jubileuszowego albumu o historii centralnej administracji drogowej i dniu dzisiejszym GDDKiA.</t>
  </si>
  <si>
    <t>luty, czerwiec, wrzesień, grudzień - 2008</t>
  </si>
  <si>
    <t>marzec, maj,  październik, grudzień - 2008</t>
  </si>
  <si>
    <t>luty-maj, wrzesień - 2008</t>
  </si>
  <si>
    <t>kwiecień-sierpień - 2008</t>
  </si>
  <si>
    <t>kwiecień, czerwiec, wrzesień-październik - 2008</t>
  </si>
  <si>
    <t>1.Ogólnopolska Olimpiada Drogowców - eliminacje i finał.
2.Historia -Tradycja -Tożsamość</t>
  </si>
  <si>
    <t>RAZEM kategoria 1</t>
  </si>
  <si>
    <t xml:space="preserve">RAZEM kategoria 7  </t>
  </si>
  <si>
    <t>RAZEM kategoria 8</t>
  </si>
  <si>
    <t>RAZEM kategoria 10</t>
  </si>
  <si>
    <t>RAZEM kategoria 12</t>
  </si>
  <si>
    <t>RAZEM kategoria 15</t>
  </si>
  <si>
    <t>RAZEM kategoria 27</t>
  </si>
  <si>
    <t>RAZEM kategoria 26</t>
  </si>
  <si>
    <t>RAZEM kategoria 21</t>
  </si>
  <si>
    <t>RAZEM kategoria 24</t>
  </si>
  <si>
    <t>O G Ó Ł E M</t>
  </si>
  <si>
    <t>RAZEM kategoria 25</t>
  </si>
  <si>
    <t>08.02.2008</t>
  </si>
  <si>
    <t>OGÓŁEM</t>
  </si>
  <si>
    <t xml:space="preserve">OGÓŁEM </t>
  </si>
  <si>
    <t>RAZEM GRUPA 341</t>
  </si>
  <si>
    <t>RAZEM GRUPA 301</t>
  </si>
  <si>
    <t>RAZEM GRUPA 302</t>
  </si>
  <si>
    <t>Wykonanie dokumentacji projektowo kosztorysowej dla inwestycji pod nazwą: Budowa siedziby GDDKiA</t>
  </si>
  <si>
    <t>kwiecień 2008 r.</t>
  </si>
  <si>
    <t>Doradztwo w zakresie postępowania przetargowego zgodnie z procedurami Banku Światowego na integrację systemów branżowych GDDKiA</t>
  </si>
  <si>
    <t>2008/S 36-049413 z 21.02.2008</t>
  </si>
  <si>
    <t>2008/S 36-049414 z 21.02.2008</t>
  </si>
  <si>
    <t>2008/S 37-051118 z 22.02.2008</t>
  </si>
  <si>
    <t>2008/S 37-050844 z 22.02.2008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</si>
</sst>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4" fontId="0" fillId="0" borderId="9" xfId="0" applyNumberFormat="1" applyFont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4" fontId="1" fillId="3" borderId="8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133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.140625" style="14" customWidth="1"/>
    <col min="2" max="2" width="5.8515625" style="14" customWidth="1"/>
    <col min="3" max="3" width="9.140625" style="3" customWidth="1"/>
    <col min="4" max="4" width="22.28125" style="2" customWidth="1"/>
    <col min="5" max="5" width="33.00390625" style="3" customWidth="1"/>
    <col min="6" max="6" width="7.7109375" style="13" customWidth="1"/>
    <col min="7" max="7" width="13.57421875" style="3" customWidth="1"/>
    <col min="8" max="8" width="13.421875" style="32" customWidth="1"/>
    <col min="9" max="9" width="13.140625" style="2" customWidth="1"/>
    <col min="10" max="10" width="9.140625" style="14" customWidth="1"/>
    <col min="11" max="11" width="9.8515625" style="3" customWidth="1"/>
    <col min="12" max="12" width="9.57421875" style="3" customWidth="1"/>
    <col min="13" max="13" width="15.140625" style="36" customWidth="1"/>
    <col min="14" max="14" width="11.421875" style="3" customWidth="1"/>
    <col min="15" max="16384" width="9.140625" style="3" customWidth="1"/>
  </cols>
  <sheetData>
    <row r="1" spans="1:13" s="4" customFormat="1" ht="12.75">
      <c r="A1" s="1"/>
      <c r="B1" s="1"/>
      <c r="C1" s="5"/>
      <c r="D1" s="251" t="s">
        <v>0</v>
      </c>
      <c r="E1" s="251"/>
      <c r="F1" s="251"/>
      <c r="G1" s="251"/>
      <c r="H1" s="27"/>
      <c r="I1" s="2"/>
      <c r="J1" s="1"/>
      <c r="K1" s="1"/>
      <c r="L1" s="1"/>
      <c r="M1" s="33"/>
    </row>
    <row r="2" spans="1:13" s="4" customFormat="1" ht="12.75">
      <c r="A2" s="1"/>
      <c r="B2" s="1"/>
      <c r="C2" s="5"/>
      <c r="D2" s="251" t="s">
        <v>45</v>
      </c>
      <c r="E2" s="251"/>
      <c r="F2" s="251"/>
      <c r="G2" s="251"/>
      <c r="H2" s="28"/>
      <c r="I2" s="2"/>
      <c r="J2" s="1"/>
      <c r="K2" s="1"/>
      <c r="L2" s="1"/>
      <c r="M2" s="33"/>
    </row>
    <row r="3" spans="1:13" s="4" customFormat="1" ht="13.5" thickBot="1">
      <c r="A3" s="6"/>
      <c r="B3" s="6"/>
      <c r="C3" s="7"/>
      <c r="D3" s="8"/>
      <c r="E3" s="9"/>
      <c r="F3" s="10"/>
      <c r="G3" s="154"/>
      <c r="H3" s="29"/>
      <c r="I3" s="8"/>
      <c r="J3" s="6"/>
      <c r="K3" s="6"/>
      <c r="L3" s="6"/>
      <c r="M3" s="33"/>
    </row>
    <row r="4" spans="1:13" s="91" customFormat="1" ht="64.5" customHeight="1">
      <c r="A4" s="84" t="s">
        <v>1</v>
      </c>
      <c r="B4" s="85" t="s">
        <v>2</v>
      </c>
      <c r="C4" s="85" t="s">
        <v>3</v>
      </c>
      <c r="D4" s="84" t="s">
        <v>4</v>
      </c>
      <c r="E4" s="84" t="s">
        <v>5</v>
      </c>
      <c r="F4" s="86" t="s">
        <v>6</v>
      </c>
      <c r="G4" s="87" t="s">
        <v>7</v>
      </c>
      <c r="H4" s="88" t="s">
        <v>13</v>
      </c>
      <c r="I4" s="84" t="s">
        <v>8</v>
      </c>
      <c r="J4" s="84" t="s">
        <v>9</v>
      </c>
      <c r="K4" s="89" t="s">
        <v>10</v>
      </c>
      <c r="L4" s="89" t="s">
        <v>11</v>
      </c>
      <c r="M4" s="90" t="s">
        <v>12</v>
      </c>
    </row>
    <row r="5" spans="1:13" s="1" customFormat="1" ht="18" customHeight="1" thickBot="1">
      <c r="A5" s="167"/>
      <c r="B5" s="168"/>
      <c r="C5" s="168"/>
      <c r="D5" s="167"/>
      <c r="E5" s="167"/>
      <c r="F5" s="169"/>
      <c r="G5" s="170"/>
      <c r="H5" s="174">
        <v>3.8771</v>
      </c>
      <c r="I5" s="171"/>
      <c r="J5" s="167"/>
      <c r="K5" s="172"/>
      <c r="L5" s="172"/>
      <c r="M5" s="173"/>
    </row>
    <row r="6" spans="1:13" ht="47.25" customHeight="1" thickBot="1">
      <c r="A6" s="78" t="s">
        <v>209</v>
      </c>
      <c r="B6" s="78">
        <v>1</v>
      </c>
      <c r="C6" s="62">
        <v>88660</v>
      </c>
      <c r="D6" s="63" t="s">
        <v>120</v>
      </c>
      <c r="E6" s="112" t="s">
        <v>86</v>
      </c>
      <c r="F6" s="112"/>
      <c r="G6" s="155">
        <v>41000</v>
      </c>
      <c r="H6" s="113">
        <f>ROUND(G6/$H$5,2)</f>
        <v>10574.91</v>
      </c>
      <c r="I6" s="114">
        <v>2008</v>
      </c>
      <c r="J6" s="115" t="s">
        <v>115</v>
      </c>
      <c r="K6" s="116"/>
      <c r="L6" s="116"/>
      <c r="M6" s="117"/>
    </row>
    <row r="7" spans="1:13" s="123" customFormat="1" ht="27.75" customHeight="1" thickBot="1">
      <c r="A7" s="12"/>
      <c r="B7" s="12"/>
      <c r="C7" s="12"/>
      <c r="D7" s="12"/>
      <c r="E7" s="124" t="s">
        <v>323</v>
      </c>
      <c r="F7" s="125"/>
      <c r="G7" s="156">
        <f>SUM(G6)</f>
        <v>41000</v>
      </c>
      <c r="H7" s="126">
        <f>SUM(H6)</f>
        <v>10574.91</v>
      </c>
      <c r="I7" s="12"/>
      <c r="J7" s="127"/>
      <c r="K7" s="128"/>
      <c r="L7" s="128"/>
      <c r="M7" s="129"/>
    </row>
    <row r="8" spans="1:13" ht="50.25" customHeight="1">
      <c r="A8" s="37" t="s">
        <v>210</v>
      </c>
      <c r="B8" s="118">
        <v>7</v>
      </c>
      <c r="C8" s="37">
        <v>84210</v>
      </c>
      <c r="D8" s="25" t="s">
        <v>21</v>
      </c>
      <c r="E8" s="22" t="s">
        <v>200</v>
      </c>
      <c r="F8" s="119">
        <v>1</v>
      </c>
      <c r="G8" s="120">
        <v>45000</v>
      </c>
      <c r="H8" s="30">
        <f aca="true" t="shared" si="0" ref="H8:H41">ROUND(G8/$H$5,2)</f>
        <v>11606.61</v>
      </c>
      <c r="I8" s="60" t="s">
        <v>19</v>
      </c>
      <c r="J8" s="121" t="s">
        <v>20</v>
      </c>
      <c r="K8" s="21"/>
      <c r="L8" s="21"/>
      <c r="M8" s="34"/>
    </row>
    <row r="9" spans="1:13" ht="51">
      <c r="A9" s="20" t="s">
        <v>211</v>
      </c>
      <c r="B9" s="20">
        <v>7</v>
      </c>
      <c r="C9" s="20">
        <v>84230</v>
      </c>
      <c r="D9" s="24" t="s">
        <v>119</v>
      </c>
      <c r="E9" s="17" t="s">
        <v>154</v>
      </c>
      <c r="F9" s="17"/>
      <c r="G9" s="157">
        <v>57000</v>
      </c>
      <c r="H9" s="31">
        <f t="shared" si="0"/>
        <v>14701.71</v>
      </c>
      <c r="I9" s="24">
        <v>2008</v>
      </c>
      <c r="J9" s="68" t="s">
        <v>115</v>
      </c>
      <c r="K9" s="15"/>
      <c r="L9" s="15"/>
      <c r="M9" s="35"/>
    </row>
    <row r="10" spans="1:13" ht="93.75" customHeight="1">
      <c r="A10" s="20" t="s">
        <v>212</v>
      </c>
      <c r="B10" s="20">
        <v>7</v>
      </c>
      <c r="C10" s="20">
        <v>84230</v>
      </c>
      <c r="D10" s="24" t="s">
        <v>119</v>
      </c>
      <c r="E10" s="17" t="s">
        <v>78</v>
      </c>
      <c r="F10" s="17"/>
      <c r="G10" s="157">
        <v>189000</v>
      </c>
      <c r="H10" s="31">
        <f t="shared" si="0"/>
        <v>48747.78</v>
      </c>
      <c r="I10" s="24">
        <v>2008</v>
      </c>
      <c r="J10" s="68" t="s">
        <v>115</v>
      </c>
      <c r="K10" s="15"/>
      <c r="L10" s="15"/>
      <c r="M10" s="35"/>
    </row>
    <row r="11" spans="1:13" ht="51">
      <c r="A11" s="20" t="s">
        <v>213</v>
      </c>
      <c r="B11" s="20">
        <v>7</v>
      </c>
      <c r="C11" s="20">
        <v>84230</v>
      </c>
      <c r="D11" s="24" t="s">
        <v>119</v>
      </c>
      <c r="E11" s="17" t="s">
        <v>81</v>
      </c>
      <c r="F11" s="17"/>
      <c r="G11" s="157">
        <v>49000</v>
      </c>
      <c r="H11" s="31">
        <f t="shared" si="0"/>
        <v>12638.31</v>
      </c>
      <c r="I11" s="24">
        <v>2008</v>
      </c>
      <c r="J11" s="68" t="s">
        <v>115</v>
      </c>
      <c r="K11" s="15"/>
      <c r="L11" s="15"/>
      <c r="M11" s="35"/>
    </row>
    <row r="12" spans="1:13" ht="51">
      <c r="A12" s="20" t="s">
        <v>214</v>
      </c>
      <c r="B12" s="20">
        <v>7</v>
      </c>
      <c r="C12" s="20">
        <v>84230</v>
      </c>
      <c r="D12" s="24" t="s">
        <v>119</v>
      </c>
      <c r="E12" s="17" t="s">
        <v>82</v>
      </c>
      <c r="F12" s="17"/>
      <c r="G12" s="157">
        <v>74000</v>
      </c>
      <c r="H12" s="31">
        <f t="shared" si="0"/>
        <v>19086.43</v>
      </c>
      <c r="I12" s="24">
        <v>2008</v>
      </c>
      <c r="J12" s="68" t="s">
        <v>115</v>
      </c>
      <c r="K12" s="15"/>
      <c r="L12" s="15"/>
      <c r="M12" s="35"/>
    </row>
    <row r="13" spans="1:13" ht="69" customHeight="1">
      <c r="A13" s="20" t="s">
        <v>215</v>
      </c>
      <c r="B13" s="20">
        <v>7</v>
      </c>
      <c r="C13" s="20">
        <v>84230</v>
      </c>
      <c r="D13" s="24" t="s">
        <v>119</v>
      </c>
      <c r="E13" s="17" t="s">
        <v>84</v>
      </c>
      <c r="F13" s="17"/>
      <c r="G13" s="157">
        <v>66000</v>
      </c>
      <c r="H13" s="31">
        <f t="shared" si="0"/>
        <v>17023.03</v>
      </c>
      <c r="I13" s="24">
        <v>2008</v>
      </c>
      <c r="J13" s="68" t="s">
        <v>115</v>
      </c>
      <c r="K13" s="15"/>
      <c r="L13" s="15"/>
      <c r="M13" s="254" t="s">
        <v>346</v>
      </c>
    </row>
    <row r="14" spans="1:13" ht="51">
      <c r="A14" s="20" t="s">
        <v>216</v>
      </c>
      <c r="B14" s="20">
        <v>7</v>
      </c>
      <c r="C14" s="20">
        <v>84230</v>
      </c>
      <c r="D14" s="24" t="s">
        <v>121</v>
      </c>
      <c r="E14" s="17" t="s">
        <v>87</v>
      </c>
      <c r="F14" s="17"/>
      <c r="G14" s="157">
        <v>57000</v>
      </c>
      <c r="H14" s="31">
        <f t="shared" si="0"/>
        <v>14701.71</v>
      </c>
      <c r="I14" s="24">
        <v>2008</v>
      </c>
      <c r="J14" s="68" t="s">
        <v>115</v>
      </c>
      <c r="K14" s="15"/>
      <c r="L14" s="15"/>
      <c r="M14" s="35"/>
    </row>
    <row r="15" spans="1:13" ht="70.5" customHeight="1">
      <c r="A15" s="20" t="s">
        <v>217</v>
      </c>
      <c r="B15" s="20">
        <v>7</v>
      </c>
      <c r="C15" s="20">
        <v>84230</v>
      </c>
      <c r="D15" s="24" t="s">
        <v>119</v>
      </c>
      <c r="E15" s="17" t="s">
        <v>88</v>
      </c>
      <c r="F15" s="17"/>
      <c r="G15" s="157">
        <v>123000</v>
      </c>
      <c r="H15" s="31">
        <f t="shared" si="0"/>
        <v>31724.74</v>
      </c>
      <c r="I15" s="24">
        <v>2008</v>
      </c>
      <c r="J15" s="68" t="s">
        <v>115</v>
      </c>
      <c r="K15" s="15"/>
      <c r="L15" s="15"/>
      <c r="M15" s="35"/>
    </row>
    <row r="16" spans="1:13" ht="51">
      <c r="A16" s="20" t="s">
        <v>218</v>
      </c>
      <c r="B16" s="20">
        <v>7</v>
      </c>
      <c r="C16" s="20">
        <v>84230</v>
      </c>
      <c r="D16" s="24" t="s">
        <v>119</v>
      </c>
      <c r="E16" s="17" t="s">
        <v>91</v>
      </c>
      <c r="F16" s="17"/>
      <c r="G16" s="157">
        <v>33000</v>
      </c>
      <c r="H16" s="31">
        <f t="shared" si="0"/>
        <v>8511.52</v>
      </c>
      <c r="I16" s="24">
        <v>2008</v>
      </c>
      <c r="J16" s="68" t="s">
        <v>115</v>
      </c>
      <c r="K16" s="15"/>
      <c r="L16" s="15"/>
      <c r="M16" s="35"/>
    </row>
    <row r="17" spans="1:13" ht="89.25">
      <c r="A17" s="20" t="s">
        <v>219</v>
      </c>
      <c r="B17" s="19">
        <v>7</v>
      </c>
      <c r="C17" s="74">
        <v>84240</v>
      </c>
      <c r="D17" s="24" t="s">
        <v>180</v>
      </c>
      <c r="E17" s="17" t="s">
        <v>173</v>
      </c>
      <c r="F17" s="24"/>
      <c r="G17" s="18">
        <v>500000</v>
      </c>
      <c r="H17" s="31">
        <f t="shared" si="0"/>
        <v>128962.37</v>
      </c>
      <c r="I17" s="24" t="s">
        <v>177</v>
      </c>
      <c r="J17" s="82" t="s">
        <v>165</v>
      </c>
      <c r="K17" s="15"/>
      <c r="L17" s="15"/>
      <c r="M17" s="35"/>
    </row>
    <row r="18" spans="1:13" ht="51">
      <c r="A18" s="20" t="s">
        <v>220</v>
      </c>
      <c r="B18" s="19">
        <v>7</v>
      </c>
      <c r="C18" s="74">
        <v>84240</v>
      </c>
      <c r="D18" s="24" t="s">
        <v>183</v>
      </c>
      <c r="E18" s="17" t="s">
        <v>174</v>
      </c>
      <c r="F18" s="24"/>
      <c r="G18" s="18">
        <v>1000000</v>
      </c>
      <c r="H18" s="31">
        <f t="shared" si="0"/>
        <v>257924.74</v>
      </c>
      <c r="I18" s="24" t="s">
        <v>176</v>
      </c>
      <c r="J18" s="82" t="s">
        <v>165</v>
      </c>
      <c r="K18" s="15"/>
      <c r="L18" s="15"/>
      <c r="M18" s="35"/>
    </row>
    <row r="19" spans="1:13" ht="70.5" customHeight="1">
      <c r="A19" s="20" t="s">
        <v>221</v>
      </c>
      <c r="B19" s="20">
        <v>7</v>
      </c>
      <c r="C19" s="20">
        <v>84240</v>
      </c>
      <c r="D19" s="24" t="s">
        <v>116</v>
      </c>
      <c r="E19" s="17" t="s">
        <v>75</v>
      </c>
      <c r="F19" s="17"/>
      <c r="G19" s="157">
        <v>98000</v>
      </c>
      <c r="H19" s="31">
        <f t="shared" si="0"/>
        <v>25276.62</v>
      </c>
      <c r="I19" s="24">
        <v>2008</v>
      </c>
      <c r="J19" s="68" t="s">
        <v>115</v>
      </c>
      <c r="K19" s="17"/>
      <c r="L19" s="17"/>
      <c r="M19" s="61"/>
    </row>
    <row r="20" spans="1:13" ht="57.75" customHeight="1">
      <c r="A20" s="20" t="s">
        <v>222</v>
      </c>
      <c r="B20" s="20">
        <v>7</v>
      </c>
      <c r="C20" s="20">
        <v>84240</v>
      </c>
      <c r="D20" s="24" t="s">
        <v>152</v>
      </c>
      <c r="E20" s="17" t="s">
        <v>150</v>
      </c>
      <c r="F20" s="17"/>
      <c r="G20" s="157">
        <v>20000</v>
      </c>
      <c r="H20" s="31">
        <f t="shared" si="0"/>
        <v>5158.49</v>
      </c>
      <c r="I20" s="24">
        <v>2008</v>
      </c>
      <c r="J20" s="68" t="s">
        <v>115</v>
      </c>
      <c r="K20" s="17"/>
      <c r="L20" s="17"/>
      <c r="M20" s="61"/>
    </row>
    <row r="21" spans="1:13" ht="51">
      <c r="A21" s="20" t="s">
        <v>223</v>
      </c>
      <c r="B21" s="20">
        <v>7</v>
      </c>
      <c r="C21" s="20">
        <v>84240</v>
      </c>
      <c r="D21" s="24" t="s">
        <v>128</v>
      </c>
      <c r="E21" s="17" t="s">
        <v>151</v>
      </c>
      <c r="F21" s="17"/>
      <c r="G21" s="157">
        <v>60000</v>
      </c>
      <c r="H21" s="31">
        <f t="shared" si="0"/>
        <v>15475.48</v>
      </c>
      <c r="I21" s="24">
        <v>2008</v>
      </c>
      <c r="J21" s="68" t="s">
        <v>115</v>
      </c>
      <c r="K21" s="17"/>
      <c r="L21" s="17"/>
      <c r="M21" s="61"/>
    </row>
    <row r="22" spans="1:13" ht="51">
      <c r="A22" s="20" t="s">
        <v>224</v>
      </c>
      <c r="B22" s="20">
        <v>7</v>
      </c>
      <c r="C22" s="20">
        <v>84240</v>
      </c>
      <c r="D22" s="24" t="s">
        <v>116</v>
      </c>
      <c r="E22" s="17" t="s">
        <v>111</v>
      </c>
      <c r="F22" s="17"/>
      <c r="G22" s="157">
        <v>130000</v>
      </c>
      <c r="H22" s="31">
        <f t="shared" si="0"/>
        <v>33530.22</v>
      </c>
      <c r="I22" s="24">
        <v>2008</v>
      </c>
      <c r="J22" s="68" t="s">
        <v>115</v>
      </c>
      <c r="K22" s="17"/>
      <c r="L22" s="17"/>
      <c r="M22" s="61"/>
    </row>
    <row r="23" spans="1:13" ht="51">
      <c r="A23" s="20" t="s">
        <v>225</v>
      </c>
      <c r="B23" s="19">
        <v>7</v>
      </c>
      <c r="C23" s="74">
        <v>84250</v>
      </c>
      <c r="D23" s="24" t="s">
        <v>179</v>
      </c>
      <c r="E23" s="17" t="s">
        <v>172</v>
      </c>
      <c r="F23" s="24"/>
      <c r="G23" s="18">
        <v>720000</v>
      </c>
      <c r="H23" s="31">
        <f t="shared" si="0"/>
        <v>185705.81</v>
      </c>
      <c r="I23" s="24" t="s">
        <v>175</v>
      </c>
      <c r="J23" s="82" t="s">
        <v>165</v>
      </c>
      <c r="K23" s="17"/>
      <c r="L23" s="17"/>
      <c r="M23" s="254" t="s">
        <v>346</v>
      </c>
    </row>
    <row r="24" spans="1:13" ht="67.5" customHeight="1">
      <c r="A24" s="20" t="s">
        <v>226</v>
      </c>
      <c r="B24" s="19">
        <v>7</v>
      </c>
      <c r="C24" s="20">
        <v>84250</v>
      </c>
      <c r="D24" s="24" t="s">
        <v>22</v>
      </c>
      <c r="E24" s="17" t="s">
        <v>25</v>
      </c>
      <c r="F24" s="16">
        <v>1</v>
      </c>
      <c r="G24" s="18">
        <v>350000</v>
      </c>
      <c r="H24" s="31">
        <f t="shared" si="0"/>
        <v>90273.66</v>
      </c>
      <c r="I24" s="57" t="s">
        <v>23</v>
      </c>
      <c r="J24" s="54" t="s">
        <v>20</v>
      </c>
      <c r="K24" s="17"/>
      <c r="L24" s="17"/>
      <c r="M24" s="254" t="s">
        <v>346</v>
      </c>
    </row>
    <row r="25" spans="1:13" ht="51">
      <c r="A25" s="20" t="s">
        <v>227</v>
      </c>
      <c r="B25" s="20">
        <v>7</v>
      </c>
      <c r="C25" s="20">
        <v>84250</v>
      </c>
      <c r="D25" s="24" t="s">
        <v>119</v>
      </c>
      <c r="E25" s="17" t="s">
        <v>155</v>
      </c>
      <c r="F25" s="17"/>
      <c r="G25" s="157">
        <v>57000</v>
      </c>
      <c r="H25" s="31">
        <f t="shared" si="0"/>
        <v>14701.71</v>
      </c>
      <c r="I25" s="24">
        <v>2008</v>
      </c>
      <c r="J25" s="68" t="s">
        <v>115</v>
      </c>
      <c r="K25" s="17"/>
      <c r="L25" s="17"/>
      <c r="M25" s="61"/>
    </row>
    <row r="26" spans="1:13" ht="57" customHeight="1">
      <c r="A26" s="20" t="s">
        <v>228</v>
      </c>
      <c r="B26" s="20">
        <v>7</v>
      </c>
      <c r="C26" s="20">
        <v>84250</v>
      </c>
      <c r="D26" s="24" t="s">
        <v>119</v>
      </c>
      <c r="E26" s="17" t="s">
        <v>156</v>
      </c>
      <c r="F26" s="17"/>
      <c r="G26" s="157">
        <v>90000</v>
      </c>
      <c r="H26" s="31">
        <f t="shared" si="0"/>
        <v>23213.23</v>
      </c>
      <c r="I26" s="24">
        <v>2008</v>
      </c>
      <c r="J26" s="68" t="s">
        <v>115</v>
      </c>
      <c r="K26" s="17"/>
      <c r="L26" s="17"/>
      <c r="M26" s="61"/>
    </row>
    <row r="27" spans="1:13" ht="51">
      <c r="A27" s="20" t="s">
        <v>229</v>
      </c>
      <c r="B27" s="20">
        <v>7</v>
      </c>
      <c r="C27" s="20">
        <v>84250</v>
      </c>
      <c r="D27" s="24" t="s">
        <v>116</v>
      </c>
      <c r="E27" s="17" t="s">
        <v>343</v>
      </c>
      <c r="F27" s="17"/>
      <c r="G27" s="157">
        <v>126500</v>
      </c>
      <c r="H27" s="31">
        <f t="shared" si="0"/>
        <v>32627.48</v>
      </c>
      <c r="I27" s="24">
        <v>2008</v>
      </c>
      <c r="J27" s="68" t="s">
        <v>115</v>
      </c>
      <c r="K27" s="17"/>
      <c r="L27" s="17"/>
      <c r="M27" s="254" t="s">
        <v>346</v>
      </c>
    </row>
    <row r="28" spans="1:13" ht="68.25" customHeight="1">
      <c r="A28" s="20" t="s">
        <v>230</v>
      </c>
      <c r="B28" s="20">
        <v>7</v>
      </c>
      <c r="C28" s="20">
        <v>84250</v>
      </c>
      <c r="D28" s="24" t="s">
        <v>119</v>
      </c>
      <c r="E28" s="17" t="s">
        <v>83</v>
      </c>
      <c r="F28" s="17"/>
      <c r="G28" s="157">
        <v>130000</v>
      </c>
      <c r="H28" s="31">
        <f t="shared" si="0"/>
        <v>33530.22</v>
      </c>
      <c r="I28" s="24">
        <v>2008</v>
      </c>
      <c r="J28" s="68" t="s">
        <v>115</v>
      </c>
      <c r="K28" s="17"/>
      <c r="L28" s="17"/>
      <c r="M28" s="61"/>
    </row>
    <row r="29" spans="1:13" ht="38.25">
      <c r="A29" s="20" t="s">
        <v>231</v>
      </c>
      <c r="B29" s="20">
        <v>7</v>
      </c>
      <c r="C29" s="20">
        <v>84250</v>
      </c>
      <c r="D29" s="24" t="s">
        <v>131</v>
      </c>
      <c r="E29" s="17" t="s">
        <v>89</v>
      </c>
      <c r="F29" s="17"/>
      <c r="G29" s="157">
        <v>230000</v>
      </c>
      <c r="H29" s="31">
        <f t="shared" si="0"/>
        <v>59322.69</v>
      </c>
      <c r="I29" s="24">
        <v>2008</v>
      </c>
      <c r="J29" s="68" t="s">
        <v>115</v>
      </c>
      <c r="K29" s="17"/>
      <c r="L29" s="17"/>
      <c r="M29" s="61"/>
    </row>
    <row r="30" spans="1:13" ht="63.75">
      <c r="A30" s="20" t="s">
        <v>232</v>
      </c>
      <c r="B30" s="20">
        <v>7</v>
      </c>
      <c r="C30" s="20">
        <v>84250</v>
      </c>
      <c r="D30" s="24" t="s">
        <v>131</v>
      </c>
      <c r="E30" s="17" t="s">
        <v>90</v>
      </c>
      <c r="F30" s="17"/>
      <c r="G30" s="157">
        <v>90000</v>
      </c>
      <c r="H30" s="31">
        <f t="shared" si="0"/>
        <v>23213.23</v>
      </c>
      <c r="I30" s="24">
        <v>2008</v>
      </c>
      <c r="J30" s="68" t="s">
        <v>115</v>
      </c>
      <c r="K30" s="17"/>
      <c r="L30" s="17"/>
      <c r="M30" s="254" t="s">
        <v>346</v>
      </c>
    </row>
    <row r="31" spans="1:13" ht="38.25">
      <c r="A31" s="20" t="s">
        <v>233</v>
      </c>
      <c r="B31" s="20">
        <v>7</v>
      </c>
      <c r="C31" s="20">
        <v>84250</v>
      </c>
      <c r="D31" s="24" t="s">
        <v>124</v>
      </c>
      <c r="E31" s="17" t="s">
        <v>113</v>
      </c>
      <c r="F31" s="17"/>
      <c r="G31" s="157">
        <v>12500</v>
      </c>
      <c r="H31" s="31">
        <f t="shared" si="0"/>
        <v>3224.06</v>
      </c>
      <c r="I31" s="24">
        <v>2008</v>
      </c>
      <c r="J31" s="68" t="s">
        <v>115</v>
      </c>
      <c r="K31" s="17"/>
      <c r="L31" s="17"/>
      <c r="M31" s="61"/>
    </row>
    <row r="32" spans="1:13" ht="51">
      <c r="A32" s="20" t="s">
        <v>234</v>
      </c>
      <c r="B32" s="20">
        <v>7</v>
      </c>
      <c r="C32" s="20">
        <v>84250</v>
      </c>
      <c r="D32" s="24" t="s">
        <v>117</v>
      </c>
      <c r="E32" s="17" t="s">
        <v>157</v>
      </c>
      <c r="F32" s="17"/>
      <c r="G32" s="157">
        <v>61000</v>
      </c>
      <c r="H32" s="31">
        <f t="shared" si="0"/>
        <v>15733.41</v>
      </c>
      <c r="I32" s="24" t="s">
        <v>76</v>
      </c>
      <c r="J32" s="68" t="s">
        <v>115</v>
      </c>
      <c r="K32" s="17"/>
      <c r="L32" s="17"/>
      <c r="M32" s="61"/>
    </row>
    <row r="33" spans="1:13" ht="51">
      <c r="A33" s="20" t="s">
        <v>235</v>
      </c>
      <c r="B33" s="20">
        <v>7</v>
      </c>
      <c r="C33" s="20">
        <v>84250</v>
      </c>
      <c r="D33" s="24" t="s">
        <v>117</v>
      </c>
      <c r="E33" s="17" t="s">
        <v>77</v>
      </c>
      <c r="F33" s="17"/>
      <c r="G33" s="157">
        <v>61000</v>
      </c>
      <c r="H33" s="31">
        <f t="shared" si="0"/>
        <v>15733.41</v>
      </c>
      <c r="I33" s="24" t="s">
        <v>76</v>
      </c>
      <c r="J33" s="68" t="s">
        <v>115</v>
      </c>
      <c r="K33" s="17"/>
      <c r="L33" s="17"/>
      <c r="M33" s="61"/>
    </row>
    <row r="34" spans="1:13" ht="57" customHeight="1">
      <c r="A34" s="20" t="s">
        <v>236</v>
      </c>
      <c r="B34" s="20">
        <v>7</v>
      </c>
      <c r="C34" s="20">
        <v>84250</v>
      </c>
      <c r="D34" s="24" t="s">
        <v>117</v>
      </c>
      <c r="E34" s="17" t="s">
        <v>79</v>
      </c>
      <c r="F34" s="17"/>
      <c r="G34" s="157">
        <v>61000</v>
      </c>
      <c r="H34" s="31">
        <f t="shared" si="0"/>
        <v>15733.41</v>
      </c>
      <c r="I34" s="24" t="s">
        <v>76</v>
      </c>
      <c r="J34" s="68" t="s">
        <v>115</v>
      </c>
      <c r="K34" s="17"/>
      <c r="L34" s="17"/>
      <c r="M34" s="61"/>
    </row>
    <row r="35" spans="1:14" ht="56.25" customHeight="1">
      <c r="A35" s="20" t="s">
        <v>237</v>
      </c>
      <c r="B35" s="20">
        <v>7</v>
      </c>
      <c r="C35" s="20">
        <v>84250</v>
      </c>
      <c r="D35" s="24" t="s">
        <v>122</v>
      </c>
      <c r="E35" s="17" t="s">
        <v>80</v>
      </c>
      <c r="F35" s="17"/>
      <c r="G35" s="157">
        <v>61000</v>
      </c>
      <c r="H35" s="31">
        <f t="shared" si="0"/>
        <v>15733.41</v>
      </c>
      <c r="I35" s="24" t="s">
        <v>76</v>
      </c>
      <c r="J35" s="68" t="s">
        <v>115</v>
      </c>
      <c r="K35" s="17"/>
      <c r="L35" s="17"/>
      <c r="M35" s="245"/>
      <c r="N35" s="247"/>
    </row>
    <row r="36" spans="1:14" ht="38.25">
      <c r="A36" s="20" t="s">
        <v>238</v>
      </c>
      <c r="B36" s="20">
        <v>7</v>
      </c>
      <c r="C36" s="20">
        <v>84250</v>
      </c>
      <c r="D36" s="24" t="s">
        <v>130</v>
      </c>
      <c r="E36" s="17" t="s">
        <v>92</v>
      </c>
      <c r="F36" s="17"/>
      <c r="G36" s="157">
        <v>82000</v>
      </c>
      <c r="H36" s="31">
        <f t="shared" si="0"/>
        <v>21149.83</v>
      </c>
      <c r="I36" s="24" t="s">
        <v>76</v>
      </c>
      <c r="J36" s="68" t="s">
        <v>115</v>
      </c>
      <c r="K36" s="17"/>
      <c r="L36" s="17"/>
      <c r="M36" s="245"/>
      <c r="N36" s="247"/>
    </row>
    <row r="37" spans="1:14" ht="38.25">
      <c r="A37" s="20" t="s">
        <v>239</v>
      </c>
      <c r="B37" s="20">
        <v>7</v>
      </c>
      <c r="C37" s="20">
        <v>84250</v>
      </c>
      <c r="D37" s="24" t="s">
        <v>124</v>
      </c>
      <c r="E37" s="17" t="s">
        <v>93</v>
      </c>
      <c r="F37" s="17"/>
      <c r="G37" s="157">
        <v>492000</v>
      </c>
      <c r="H37" s="31">
        <f t="shared" si="0"/>
        <v>126898.97</v>
      </c>
      <c r="I37" s="24" t="s">
        <v>76</v>
      </c>
      <c r="J37" s="68" t="s">
        <v>115</v>
      </c>
      <c r="K37" s="17"/>
      <c r="L37" s="17"/>
      <c r="M37" s="245"/>
      <c r="N37" s="247"/>
    </row>
    <row r="38" spans="1:14" ht="63.75">
      <c r="A38" s="20" t="s">
        <v>240</v>
      </c>
      <c r="B38" s="20">
        <v>7</v>
      </c>
      <c r="C38" s="20">
        <v>84250</v>
      </c>
      <c r="D38" s="24" t="s">
        <v>131</v>
      </c>
      <c r="E38" s="17" t="s">
        <v>102</v>
      </c>
      <c r="F38" s="17"/>
      <c r="G38" s="157">
        <v>205000</v>
      </c>
      <c r="H38" s="31">
        <f t="shared" si="0"/>
        <v>52874.57</v>
      </c>
      <c r="I38" s="24" t="s">
        <v>76</v>
      </c>
      <c r="J38" s="68" t="s">
        <v>115</v>
      </c>
      <c r="K38" s="17"/>
      <c r="L38" s="17"/>
      <c r="M38" s="245"/>
      <c r="N38" s="247"/>
    </row>
    <row r="39" spans="1:14" ht="38.25">
      <c r="A39" s="20" t="s">
        <v>241</v>
      </c>
      <c r="B39" s="20">
        <v>7</v>
      </c>
      <c r="C39" s="20">
        <v>84400</v>
      </c>
      <c r="D39" s="24" t="s">
        <v>118</v>
      </c>
      <c r="E39" s="17" t="s">
        <v>158</v>
      </c>
      <c r="F39" s="17"/>
      <c r="G39" s="157">
        <v>57000</v>
      </c>
      <c r="H39" s="31">
        <f t="shared" si="0"/>
        <v>14701.71</v>
      </c>
      <c r="I39" s="24">
        <v>2009</v>
      </c>
      <c r="J39" s="68" t="s">
        <v>115</v>
      </c>
      <c r="K39" s="17"/>
      <c r="L39" s="17"/>
      <c r="M39" s="245"/>
      <c r="N39" s="247"/>
    </row>
    <row r="40" spans="1:14" ht="38.25">
      <c r="A40" s="20" t="s">
        <v>242</v>
      </c>
      <c r="B40" s="20">
        <v>7</v>
      </c>
      <c r="C40" s="20">
        <v>86711</v>
      </c>
      <c r="D40" s="24" t="s">
        <v>132</v>
      </c>
      <c r="E40" s="17" t="s">
        <v>85</v>
      </c>
      <c r="F40" s="17"/>
      <c r="G40" s="157">
        <v>3155000</v>
      </c>
      <c r="H40" s="31">
        <f t="shared" si="0"/>
        <v>813752.55</v>
      </c>
      <c r="I40" s="24"/>
      <c r="J40" s="68" t="s">
        <v>115</v>
      </c>
      <c r="K40" s="17"/>
      <c r="L40" s="17"/>
      <c r="M40" s="254" t="s">
        <v>346</v>
      </c>
      <c r="N40" s="247"/>
    </row>
    <row r="41" spans="1:14" ht="77.25" thickBot="1">
      <c r="A41" s="20" t="s">
        <v>243</v>
      </c>
      <c r="B41" s="19">
        <v>7</v>
      </c>
      <c r="C41" s="74" t="s">
        <v>182</v>
      </c>
      <c r="D41" s="24" t="s">
        <v>181</v>
      </c>
      <c r="E41" s="17" t="s">
        <v>178</v>
      </c>
      <c r="F41" s="24"/>
      <c r="G41" s="18">
        <v>100000</v>
      </c>
      <c r="H41" s="65">
        <f t="shared" si="0"/>
        <v>25792.47</v>
      </c>
      <c r="I41" s="24" t="s">
        <v>168</v>
      </c>
      <c r="J41" s="82" t="s">
        <v>165</v>
      </c>
      <c r="K41" s="17"/>
      <c r="L41" s="17"/>
      <c r="M41" s="245"/>
      <c r="N41" s="248"/>
    </row>
    <row r="42" spans="1:14" s="123" customFormat="1" ht="27.75" customHeight="1" thickBot="1">
      <c r="A42" s="12"/>
      <c r="B42" s="12"/>
      <c r="C42" s="12"/>
      <c r="D42" s="12"/>
      <c r="E42" s="124" t="s">
        <v>324</v>
      </c>
      <c r="F42" s="125"/>
      <c r="G42" s="156">
        <f>SUM(G8:G41)</f>
        <v>8642000</v>
      </c>
      <c r="H42" s="156">
        <f>SUM(H8:H41)</f>
        <v>2228985.59</v>
      </c>
      <c r="I42" s="12"/>
      <c r="J42" s="127"/>
      <c r="K42" s="128"/>
      <c r="L42" s="128"/>
      <c r="M42" s="246"/>
      <c r="N42" s="249"/>
    </row>
    <row r="43" spans="1:14" ht="70.5" customHeight="1" thickBot="1">
      <c r="A43" s="37" t="s">
        <v>244</v>
      </c>
      <c r="B43" s="20">
        <v>8</v>
      </c>
      <c r="C43" s="20">
        <v>85101</v>
      </c>
      <c r="D43" s="24" t="s">
        <v>127</v>
      </c>
      <c r="E43" s="17" t="s">
        <v>108</v>
      </c>
      <c r="F43" s="17"/>
      <c r="G43" s="157">
        <v>242000</v>
      </c>
      <c r="H43" s="65">
        <f>ROUND(G43/$H$5,2)</f>
        <v>62417.79</v>
      </c>
      <c r="I43" s="24" t="s">
        <v>76</v>
      </c>
      <c r="J43" s="68" t="s">
        <v>115</v>
      </c>
      <c r="K43" s="17"/>
      <c r="L43" s="17"/>
      <c r="M43" s="245"/>
      <c r="N43" s="248"/>
    </row>
    <row r="44" spans="1:13" s="123" customFormat="1" ht="27.75" customHeight="1" thickBot="1">
      <c r="A44" s="12"/>
      <c r="B44" s="12"/>
      <c r="C44" s="12"/>
      <c r="D44" s="12"/>
      <c r="E44" s="124" t="s">
        <v>325</v>
      </c>
      <c r="F44" s="125"/>
      <c r="G44" s="156">
        <f>SUM(G43)</f>
        <v>242000</v>
      </c>
      <c r="H44" s="156">
        <f>SUM(H43)</f>
        <v>62417.79</v>
      </c>
      <c r="I44" s="12"/>
      <c r="J44" s="127"/>
      <c r="K44" s="128"/>
      <c r="L44" s="128"/>
      <c r="M44" s="129"/>
    </row>
    <row r="45" spans="1:13" ht="38.25">
      <c r="A45" s="37" t="s">
        <v>245</v>
      </c>
      <c r="B45" s="19">
        <v>10</v>
      </c>
      <c r="C45" s="20">
        <v>86401</v>
      </c>
      <c r="D45" s="24" t="s">
        <v>59</v>
      </c>
      <c r="E45" s="17" t="s">
        <v>60</v>
      </c>
      <c r="F45" s="16">
        <v>3</v>
      </c>
      <c r="G45" s="18">
        <v>434000</v>
      </c>
      <c r="H45" s="65">
        <f>ROUND(G45/$H$5,2)</f>
        <v>111939.34</v>
      </c>
      <c r="I45" s="57" t="s">
        <v>63</v>
      </c>
      <c r="J45" s="58" t="s">
        <v>50</v>
      </c>
      <c r="K45" s="17"/>
      <c r="L45" s="17"/>
      <c r="M45" s="61"/>
    </row>
    <row r="46" spans="1:13" ht="39" thickBot="1">
      <c r="A46" s="37" t="s">
        <v>246</v>
      </c>
      <c r="B46" s="19">
        <v>10</v>
      </c>
      <c r="C46" s="20">
        <v>86401</v>
      </c>
      <c r="D46" s="24" t="s">
        <v>56</v>
      </c>
      <c r="E46" s="17" t="s">
        <v>201</v>
      </c>
      <c r="F46" s="16">
        <v>1</v>
      </c>
      <c r="G46" s="18">
        <v>10000000</v>
      </c>
      <c r="H46" s="65">
        <f>ROUND(G46/$H$5,2)</f>
        <v>2579247.38</v>
      </c>
      <c r="I46" s="57" t="s">
        <v>54</v>
      </c>
      <c r="J46" s="58" t="s">
        <v>50</v>
      </c>
      <c r="K46" s="17"/>
      <c r="L46" s="17"/>
      <c r="M46" s="254" t="s">
        <v>346</v>
      </c>
    </row>
    <row r="47" spans="1:13" s="123" customFormat="1" ht="27.75" customHeight="1" thickBot="1">
      <c r="A47" s="12"/>
      <c r="B47" s="12"/>
      <c r="C47" s="12"/>
      <c r="D47" s="12"/>
      <c r="E47" s="124" t="s">
        <v>326</v>
      </c>
      <c r="F47" s="125"/>
      <c r="G47" s="156">
        <f>SUM(G45:G46)</f>
        <v>10434000</v>
      </c>
      <c r="H47" s="156">
        <f>SUM(H45:H46)</f>
        <v>2691186.7199999997</v>
      </c>
      <c r="I47" s="12"/>
      <c r="J47" s="127"/>
      <c r="K47" s="128"/>
      <c r="L47" s="128"/>
      <c r="M47" s="129"/>
    </row>
    <row r="48" spans="1:13" ht="45" customHeight="1">
      <c r="A48" s="148" t="s">
        <v>247</v>
      </c>
      <c r="B48" s="149">
        <v>12</v>
      </c>
      <c r="C48" s="148">
        <v>86711</v>
      </c>
      <c r="D48" s="150" t="s">
        <v>288</v>
      </c>
      <c r="E48" s="151" t="s">
        <v>284</v>
      </c>
      <c r="F48" s="150"/>
      <c r="G48" s="158">
        <v>50000</v>
      </c>
      <c r="H48" s="158">
        <f>ROUND(G48/3.8771,2)</f>
        <v>12896.24</v>
      </c>
      <c r="I48" s="150" t="s">
        <v>285</v>
      </c>
      <c r="J48" s="152" t="s">
        <v>286</v>
      </c>
      <c r="K48" s="151"/>
      <c r="L48" s="151"/>
      <c r="M48" s="153"/>
    </row>
    <row r="49" spans="1:13" ht="48.75" customHeight="1">
      <c r="A49" s="20" t="s">
        <v>248</v>
      </c>
      <c r="B49" s="19">
        <v>12</v>
      </c>
      <c r="C49" s="20">
        <v>86711</v>
      </c>
      <c r="D49" s="24" t="s">
        <v>289</v>
      </c>
      <c r="E49" s="17" t="s">
        <v>341</v>
      </c>
      <c r="F49" s="24"/>
      <c r="G49" s="157">
        <v>2400000</v>
      </c>
      <c r="H49" s="157">
        <f>ROUND(G49/3.8771,2)</f>
        <v>619019.37</v>
      </c>
      <c r="I49" s="24" t="s">
        <v>287</v>
      </c>
      <c r="J49" s="77" t="s">
        <v>286</v>
      </c>
      <c r="K49" s="17"/>
      <c r="L49" s="17"/>
      <c r="M49" s="61"/>
    </row>
    <row r="50" spans="1:13" ht="42" customHeight="1">
      <c r="A50" s="20" t="s">
        <v>249</v>
      </c>
      <c r="B50" s="19">
        <v>12</v>
      </c>
      <c r="C50" s="20">
        <v>86711</v>
      </c>
      <c r="D50" s="24" t="s">
        <v>58</v>
      </c>
      <c r="E50" s="17" t="s">
        <v>52</v>
      </c>
      <c r="F50" s="16">
        <v>2</v>
      </c>
      <c r="G50" s="18">
        <v>15500000</v>
      </c>
      <c r="H50" s="31">
        <f aca="true" t="shared" si="1" ref="H50:H75">ROUND(G50/$H$5,2)</f>
        <v>3997833.43</v>
      </c>
      <c r="I50" s="57" t="s">
        <v>53</v>
      </c>
      <c r="J50" s="58" t="s">
        <v>50</v>
      </c>
      <c r="K50" s="17"/>
      <c r="L50" s="17"/>
      <c r="M50" s="254" t="s">
        <v>346</v>
      </c>
    </row>
    <row r="51" spans="1:13" ht="38.25">
      <c r="A51" s="20" t="s">
        <v>250</v>
      </c>
      <c r="B51" s="20">
        <v>12</v>
      </c>
      <c r="C51" s="20">
        <v>86711</v>
      </c>
      <c r="D51" s="24" t="s">
        <v>125</v>
      </c>
      <c r="E51" s="17" t="s">
        <v>96</v>
      </c>
      <c r="F51" s="17"/>
      <c r="G51" s="157">
        <v>656000</v>
      </c>
      <c r="H51" s="31">
        <f t="shared" si="1"/>
        <v>169198.63</v>
      </c>
      <c r="I51" s="24" t="s">
        <v>76</v>
      </c>
      <c r="J51" s="68" t="s">
        <v>115</v>
      </c>
      <c r="K51" s="17"/>
      <c r="L51" s="17"/>
      <c r="M51" s="61"/>
    </row>
    <row r="52" spans="1:13" ht="38.25">
      <c r="A52" s="20" t="s">
        <v>251</v>
      </c>
      <c r="B52" s="20">
        <v>12</v>
      </c>
      <c r="C52" s="20">
        <v>86711</v>
      </c>
      <c r="D52" s="24" t="s">
        <v>125</v>
      </c>
      <c r="E52" s="17" t="s">
        <v>97</v>
      </c>
      <c r="F52" s="17"/>
      <c r="G52" s="157">
        <v>492000</v>
      </c>
      <c r="H52" s="31">
        <f t="shared" si="1"/>
        <v>126898.97</v>
      </c>
      <c r="I52" s="24" t="s">
        <v>76</v>
      </c>
      <c r="J52" s="68" t="s">
        <v>115</v>
      </c>
      <c r="K52" s="17"/>
      <c r="L52" s="17"/>
      <c r="M52" s="254" t="s">
        <v>346</v>
      </c>
    </row>
    <row r="53" spans="1:13" ht="56.25" customHeight="1">
      <c r="A53" s="20" t="s">
        <v>252</v>
      </c>
      <c r="B53" s="20">
        <v>12</v>
      </c>
      <c r="C53" s="20">
        <v>86711</v>
      </c>
      <c r="D53" s="24" t="s">
        <v>125</v>
      </c>
      <c r="E53" s="17" t="s">
        <v>112</v>
      </c>
      <c r="F53" s="17"/>
      <c r="G53" s="157">
        <v>100000</v>
      </c>
      <c r="H53" s="31">
        <f t="shared" si="1"/>
        <v>25792.47</v>
      </c>
      <c r="I53" s="24" t="s">
        <v>76</v>
      </c>
      <c r="J53" s="68" t="s">
        <v>115</v>
      </c>
      <c r="K53" s="17"/>
      <c r="L53" s="17"/>
      <c r="M53" s="254" t="s">
        <v>346</v>
      </c>
    </row>
    <row r="54" spans="1:13" ht="42" customHeight="1">
      <c r="A54" s="20" t="s">
        <v>253</v>
      </c>
      <c r="B54" s="19">
        <v>12</v>
      </c>
      <c r="C54" s="20">
        <v>86721</v>
      </c>
      <c r="D54" s="24" t="s">
        <v>55</v>
      </c>
      <c r="E54" s="17" t="s">
        <v>202</v>
      </c>
      <c r="F54" s="16">
        <v>1</v>
      </c>
      <c r="G54" s="18">
        <v>10000000</v>
      </c>
      <c r="H54" s="31">
        <f t="shared" si="1"/>
        <v>2579247.38</v>
      </c>
      <c r="I54" s="57" t="s">
        <v>63</v>
      </c>
      <c r="J54" s="58" t="s">
        <v>50</v>
      </c>
      <c r="K54" s="17"/>
      <c r="L54" s="17"/>
      <c r="M54" s="61"/>
    </row>
    <row r="55" spans="1:13" ht="54.75" customHeight="1">
      <c r="A55" s="20" t="s">
        <v>254</v>
      </c>
      <c r="B55" s="20">
        <v>12</v>
      </c>
      <c r="C55" s="20">
        <v>86721</v>
      </c>
      <c r="D55" s="24" t="s">
        <v>123</v>
      </c>
      <c r="E55" s="17" t="s">
        <v>94</v>
      </c>
      <c r="F55" s="17"/>
      <c r="G55" s="157">
        <v>57000</v>
      </c>
      <c r="H55" s="31">
        <f t="shared" si="1"/>
        <v>14701.71</v>
      </c>
      <c r="I55" s="24">
        <v>2008</v>
      </c>
      <c r="J55" s="68" t="s">
        <v>115</v>
      </c>
      <c r="K55" s="17"/>
      <c r="L55" s="17"/>
      <c r="M55" s="254" t="s">
        <v>346</v>
      </c>
    </row>
    <row r="56" spans="1:13" ht="55.5" customHeight="1">
      <c r="A56" s="20" t="s">
        <v>255</v>
      </c>
      <c r="B56" s="20">
        <v>12</v>
      </c>
      <c r="C56" s="20">
        <v>86721</v>
      </c>
      <c r="D56" s="24" t="s">
        <v>123</v>
      </c>
      <c r="E56" s="17" t="s">
        <v>98</v>
      </c>
      <c r="F56" s="17"/>
      <c r="G56" s="157">
        <v>287000</v>
      </c>
      <c r="H56" s="31">
        <f t="shared" si="1"/>
        <v>74024.4</v>
      </c>
      <c r="I56" s="24">
        <v>2008</v>
      </c>
      <c r="J56" s="68" t="s">
        <v>115</v>
      </c>
      <c r="K56" s="17"/>
      <c r="L56" s="17"/>
      <c r="M56" s="61"/>
    </row>
    <row r="57" spans="1:13" ht="51">
      <c r="A57" s="20" t="s">
        <v>256</v>
      </c>
      <c r="B57" s="20">
        <v>12</v>
      </c>
      <c r="C57" s="20">
        <v>86721</v>
      </c>
      <c r="D57" s="24" t="s">
        <v>123</v>
      </c>
      <c r="E57" s="17" t="s">
        <v>109</v>
      </c>
      <c r="F57" s="17"/>
      <c r="G57" s="157">
        <v>8000</v>
      </c>
      <c r="H57" s="31">
        <f t="shared" si="1"/>
        <v>2063.4</v>
      </c>
      <c r="I57" s="24">
        <v>2008</v>
      </c>
      <c r="J57" s="68" t="s">
        <v>115</v>
      </c>
      <c r="K57" s="17"/>
      <c r="L57" s="17"/>
      <c r="M57" s="61"/>
    </row>
    <row r="58" spans="1:13" ht="51">
      <c r="A58" s="20" t="s">
        <v>257</v>
      </c>
      <c r="B58" s="20">
        <v>12</v>
      </c>
      <c r="C58" s="20">
        <v>86721</v>
      </c>
      <c r="D58" s="24" t="s">
        <v>123</v>
      </c>
      <c r="E58" s="17" t="s">
        <v>95</v>
      </c>
      <c r="F58" s="17"/>
      <c r="G58" s="157">
        <v>164000</v>
      </c>
      <c r="H58" s="31">
        <f t="shared" si="1"/>
        <v>42299.66</v>
      </c>
      <c r="I58" s="24" t="s">
        <v>76</v>
      </c>
      <c r="J58" s="68" t="s">
        <v>115</v>
      </c>
      <c r="K58" s="17"/>
      <c r="L58" s="17"/>
      <c r="M58" s="61"/>
    </row>
    <row r="59" spans="1:13" ht="51">
      <c r="A59" s="20" t="s">
        <v>258</v>
      </c>
      <c r="B59" s="20">
        <v>12</v>
      </c>
      <c r="C59" s="20">
        <v>86721</v>
      </c>
      <c r="D59" s="24" t="s">
        <v>123</v>
      </c>
      <c r="E59" s="17" t="s">
        <v>133</v>
      </c>
      <c r="F59" s="17"/>
      <c r="G59" s="157">
        <v>180000</v>
      </c>
      <c r="H59" s="31">
        <f t="shared" si="1"/>
        <v>46426.45</v>
      </c>
      <c r="I59" s="24" t="s">
        <v>76</v>
      </c>
      <c r="J59" s="68" t="s">
        <v>115</v>
      </c>
      <c r="K59" s="17"/>
      <c r="L59" s="17"/>
      <c r="M59" s="61"/>
    </row>
    <row r="60" spans="1:13" ht="70.5" customHeight="1">
      <c r="A60" s="20" t="s">
        <v>259</v>
      </c>
      <c r="B60" s="20">
        <v>12</v>
      </c>
      <c r="C60" s="20">
        <v>86721</v>
      </c>
      <c r="D60" s="24" t="s">
        <v>123</v>
      </c>
      <c r="E60" s="17" t="s">
        <v>101</v>
      </c>
      <c r="F60" s="17"/>
      <c r="G60" s="157">
        <v>820000</v>
      </c>
      <c r="H60" s="31">
        <f t="shared" si="1"/>
        <v>211498.28</v>
      </c>
      <c r="I60" s="24" t="s">
        <v>76</v>
      </c>
      <c r="J60" s="68" t="s">
        <v>115</v>
      </c>
      <c r="K60" s="17"/>
      <c r="L60" s="17"/>
      <c r="M60" s="254" t="s">
        <v>346</v>
      </c>
    </row>
    <row r="61" spans="1:13" ht="59.25" customHeight="1">
      <c r="A61" s="20" t="s">
        <v>260</v>
      </c>
      <c r="B61" s="20">
        <v>12</v>
      </c>
      <c r="C61" s="20">
        <v>86721</v>
      </c>
      <c r="D61" s="24" t="s">
        <v>126</v>
      </c>
      <c r="E61" s="17" t="s">
        <v>110</v>
      </c>
      <c r="F61" s="17"/>
      <c r="G61" s="157">
        <v>328000</v>
      </c>
      <c r="H61" s="31">
        <f t="shared" si="1"/>
        <v>84599.31</v>
      </c>
      <c r="I61" s="24" t="s">
        <v>76</v>
      </c>
      <c r="J61" s="68" t="s">
        <v>115</v>
      </c>
      <c r="K61" s="17"/>
      <c r="L61" s="17"/>
      <c r="M61" s="61"/>
    </row>
    <row r="62" spans="1:13" ht="55.5" customHeight="1">
      <c r="A62" s="20" t="s">
        <v>261</v>
      </c>
      <c r="B62" s="20">
        <v>12</v>
      </c>
      <c r="C62" s="20">
        <v>86721</v>
      </c>
      <c r="D62" s="24" t="s">
        <v>123</v>
      </c>
      <c r="E62" s="17" t="s">
        <v>114</v>
      </c>
      <c r="F62" s="17"/>
      <c r="G62" s="157">
        <v>230000</v>
      </c>
      <c r="H62" s="31">
        <f t="shared" si="1"/>
        <v>59322.69</v>
      </c>
      <c r="I62" s="24" t="s">
        <v>76</v>
      </c>
      <c r="J62" s="68" t="s">
        <v>115</v>
      </c>
      <c r="K62" s="17"/>
      <c r="L62" s="17"/>
      <c r="M62" s="61"/>
    </row>
    <row r="63" spans="1:13" ht="51">
      <c r="A63" s="20" t="s">
        <v>262</v>
      </c>
      <c r="B63" s="20">
        <v>12</v>
      </c>
      <c r="C63" s="20">
        <v>86721</v>
      </c>
      <c r="D63" s="24" t="s">
        <v>123</v>
      </c>
      <c r="E63" s="17" t="s">
        <v>99</v>
      </c>
      <c r="F63" s="17"/>
      <c r="G63" s="157">
        <v>3000000</v>
      </c>
      <c r="H63" s="31">
        <f t="shared" si="1"/>
        <v>773774.21</v>
      </c>
      <c r="I63" s="24" t="s">
        <v>100</v>
      </c>
      <c r="J63" s="68" t="s">
        <v>115</v>
      </c>
      <c r="K63" s="17"/>
      <c r="L63" s="17"/>
      <c r="M63" s="254" t="s">
        <v>346</v>
      </c>
    </row>
    <row r="64" spans="1:13" ht="123.75" customHeight="1">
      <c r="A64" s="20" t="s">
        <v>263</v>
      </c>
      <c r="B64" s="19">
        <v>12</v>
      </c>
      <c r="C64" s="20">
        <v>86721</v>
      </c>
      <c r="D64" s="26" t="s">
        <v>24</v>
      </c>
      <c r="E64" s="17" t="s">
        <v>14</v>
      </c>
      <c r="F64" s="16">
        <v>1</v>
      </c>
      <c r="G64" s="18">
        <v>320000</v>
      </c>
      <c r="H64" s="31">
        <f t="shared" si="1"/>
        <v>82535.92</v>
      </c>
      <c r="I64" s="56">
        <v>2008</v>
      </c>
      <c r="J64" s="38" t="s">
        <v>18</v>
      </c>
      <c r="K64" s="17"/>
      <c r="L64" s="17"/>
      <c r="M64" s="61"/>
    </row>
    <row r="65" spans="1:13" ht="69.75" customHeight="1">
      <c r="A65" s="20" t="s">
        <v>264</v>
      </c>
      <c r="B65" s="19">
        <v>12</v>
      </c>
      <c r="C65" s="20">
        <v>86721</v>
      </c>
      <c r="D65" s="26" t="s">
        <v>24</v>
      </c>
      <c r="E65" s="17" t="s">
        <v>15</v>
      </c>
      <c r="F65" s="16">
        <v>1</v>
      </c>
      <c r="G65" s="18">
        <v>95000</v>
      </c>
      <c r="H65" s="31">
        <f t="shared" si="1"/>
        <v>24502.85</v>
      </c>
      <c r="I65" s="56">
        <v>2008</v>
      </c>
      <c r="J65" s="38" t="s">
        <v>18</v>
      </c>
      <c r="K65" s="17"/>
      <c r="L65" s="17"/>
      <c r="M65" s="61"/>
    </row>
    <row r="66" spans="1:13" ht="57" customHeight="1">
      <c r="A66" s="20" t="s">
        <v>265</v>
      </c>
      <c r="B66" s="19">
        <v>12</v>
      </c>
      <c r="C66" s="20">
        <v>86721</v>
      </c>
      <c r="D66" s="26" t="s">
        <v>24</v>
      </c>
      <c r="E66" s="17" t="s">
        <v>203</v>
      </c>
      <c r="F66" s="16">
        <v>1</v>
      </c>
      <c r="G66" s="18">
        <v>150000</v>
      </c>
      <c r="H66" s="31">
        <f t="shared" si="1"/>
        <v>38688.71</v>
      </c>
      <c r="I66" s="56">
        <v>2008</v>
      </c>
      <c r="J66" s="38" t="s">
        <v>18</v>
      </c>
      <c r="K66" s="17"/>
      <c r="L66" s="17"/>
      <c r="M66" s="61"/>
    </row>
    <row r="67" spans="1:13" ht="67.5" customHeight="1">
      <c r="A67" s="20" t="s">
        <v>266</v>
      </c>
      <c r="B67" s="19">
        <v>12</v>
      </c>
      <c r="C67" s="20">
        <v>86721</v>
      </c>
      <c r="D67" s="26" t="s">
        <v>24</v>
      </c>
      <c r="E67" s="17" t="s">
        <v>16</v>
      </c>
      <c r="F67" s="16">
        <v>1</v>
      </c>
      <c r="G67" s="18">
        <v>100000</v>
      </c>
      <c r="H67" s="31">
        <f t="shared" si="1"/>
        <v>25792.47</v>
      </c>
      <c r="I67" s="56">
        <v>2008</v>
      </c>
      <c r="J67" s="38" t="s">
        <v>18</v>
      </c>
      <c r="K67" s="17"/>
      <c r="L67" s="17"/>
      <c r="M67" s="61"/>
    </row>
    <row r="68" spans="1:13" ht="120" customHeight="1">
      <c r="A68" s="20" t="s">
        <v>267</v>
      </c>
      <c r="B68" s="19">
        <v>12</v>
      </c>
      <c r="C68" s="20">
        <v>86721</v>
      </c>
      <c r="D68" s="26" t="s">
        <v>24</v>
      </c>
      <c r="E68" s="17" t="s">
        <v>17</v>
      </c>
      <c r="F68" s="16">
        <v>1</v>
      </c>
      <c r="G68" s="18">
        <v>65000</v>
      </c>
      <c r="H68" s="31">
        <f t="shared" si="1"/>
        <v>16765.11</v>
      </c>
      <c r="I68" s="56">
        <v>2008</v>
      </c>
      <c r="J68" s="38" t="s">
        <v>18</v>
      </c>
      <c r="K68" s="17"/>
      <c r="L68" s="17"/>
      <c r="M68" s="61"/>
    </row>
    <row r="69" spans="1:13" ht="46.5" customHeight="1">
      <c r="A69" s="20" t="s">
        <v>268</v>
      </c>
      <c r="B69" s="20">
        <v>12</v>
      </c>
      <c r="C69" s="20">
        <v>86721</v>
      </c>
      <c r="D69" s="26" t="s">
        <v>24</v>
      </c>
      <c r="E69" s="17" t="s">
        <v>184</v>
      </c>
      <c r="F69" s="26">
        <v>1</v>
      </c>
      <c r="G69" s="159">
        <v>80000</v>
      </c>
      <c r="H69" s="31">
        <f t="shared" si="1"/>
        <v>20633.98</v>
      </c>
      <c r="I69" s="57" t="s">
        <v>185</v>
      </c>
      <c r="J69" s="76" t="s">
        <v>189</v>
      </c>
      <c r="K69" s="15"/>
      <c r="L69" s="15"/>
      <c r="M69" s="35"/>
    </row>
    <row r="70" spans="1:13" ht="51">
      <c r="A70" s="20" t="s">
        <v>269</v>
      </c>
      <c r="B70" s="19">
        <v>12</v>
      </c>
      <c r="C70" s="20">
        <v>86721</v>
      </c>
      <c r="D70" s="24" t="s">
        <v>205</v>
      </c>
      <c r="E70" s="17" t="s">
        <v>194</v>
      </c>
      <c r="F70" s="26">
        <v>1</v>
      </c>
      <c r="G70" s="159">
        <v>290000</v>
      </c>
      <c r="H70" s="31">
        <f t="shared" si="1"/>
        <v>74798.17</v>
      </c>
      <c r="I70" s="57" t="s">
        <v>199</v>
      </c>
      <c r="J70" s="76" t="s">
        <v>198</v>
      </c>
      <c r="K70" s="15"/>
      <c r="L70" s="15"/>
      <c r="M70" s="254" t="s">
        <v>346</v>
      </c>
    </row>
    <row r="71" spans="1:13" ht="51">
      <c r="A71" s="20" t="s">
        <v>270</v>
      </c>
      <c r="B71" s="19">
        <v>12</v>
      </c>
      <c r="C71" s="20">
        <v>86721</v>
      </c>
      <c r="D71" s="24" t="s">
        <v>205</v>
      </c>
      <c r="E71" s="17" t="s">
        <v>196</v>
      </c>
      <c r="F71" s="26">
        <v>1</v>
      </c>
      <c r="G71" s="159">
        <v>300000</v>
      </c>
      <c r="H71" s="31">
        <f t="shared" si="1"/>
        <v>77377.42</v>
      </c>
      <c r="I71" s="57" t="s">
        <v>191</v>
      </c>
      <c r="J71" s="76" t="s">
        <v>198</v>
      </c>
      <c r="K71" s="15"/>
      <c r="L71" s="15"/>
      <c r="M71" s="254" t="s">
        <v>346</v>
      </c>
    </row>
    <row r="72" spans="1:13" ht="51">
      <c r="A72" s="20" t="s">
        <v>271</v>
      </c>
      <c r="B72" s="19">
        <v>12</v>
      </c>
      <c r="C72" s="20">
        <v>86721</v>
      </c>
      <c r="D72" s="24" t="s">
        <v>205</v>
      </c>
      <c r="E72" s="17" t="s">
        <v>195</v>
      </c>
      <c r="F72" s="26">
        <v>1</v>
      </c>
      <c r="G72" s="159">
        <v>240000</v>
      </c>
      <c r="H72" s="31">
        <f t="shared" si="1"/>
        <v>61901.94</v>
      </c>
      <c r="I72" s="57" t="s">
        <v>185</v>
      </c>
      <c r="J72" s="76" t="s">
        <v>198</v>
      </c>
      <c r="K72" s="15"/>
      <c r="L72" s="15"/>
      <c r="M72" s="254" t="s">
        <v>346</v>
      </c>
    </row>
    <row r="73" spans="1:13" ht="51">
      <c r="A73" s="20" t="s">
        <v>272</v>
      </c>
      <c r="B73" s="19">
        <v>12</v>
      </c>
      <c r="C73" s="20">
        <v>86721</v>
      </c>
      <c r="D73" s="24" t="s">
        <v>205</v>
      </c>
      <c r="E73" s="17" t="s">
        <v>197</v>
      </c>
      <c r="F73" s="26">
        <v>1</v>
      </c>
      <c r="G73" s="159">
        <v>7500000</v>
      </c>
      <c r="H73" s="31">
        <f t="shared" si="1"/>
        <v>1934435.53</v>
      </c>
      <c r="I73" s="57" t="s">
        <v>185</v>
      </c>
      <c r="J73" s="76" t="s">
        <v>198</v>
      </c>
      <c r="K73" s="15"/>
      <c r="L73" s="15"/>
      <c r="M73" s="254" t="s">
        <v>346</v>
      </c>
    </row>
    <row r="74" spans="1:13" ht="89.25">
      <c r="A74" s="20" t="s">
        <v>273</v>
      </c>
      <c r="B74" s="19">
        <v>12</v>
      </c>
      <c r="C74" s="74">
        <v>86724</v>
      </c>
      <c r="D74" s="24" t="s">
        <v>147</v>
      </c>
      <c r="E74" s="17" t="s">
        <v>204</v>
      </c>
      <c r="F74" s="16">
        <v>1</v>
      </c>
      <c r="G74" s="18">
        <v>500000</v>
      </c>
      <c r="H74" s="31">
        <f t="shared" si="1"/>
        <v>128962.37</v>
      </c>
      <c r="I74" s="57" t="s">
        <v>148</v>
      </c>
      <c r="J74" s="76" t="s">
        <v>149</v>
      </c>
      <c r="K74" s="15"/>
      <c r="L74" s="15"/>
      <c r="M74" s="254" t="s">
        <v>346</v>
      </c>
    </row>
    <row r="75" spans="1:13" ht="120.75" customHeight="1" thickBot="1">
      <c r="A75" s="37" t="s">
        <v>274</v>
      </c>
      <c r="B75" s="19">
        <v>12</v>
      </c>
      <c r="C75" s="20">
        <v>86752</v>
      </c>
      <c r="D75" s="24" t="s">
        <v>192</v>
      </c>
      <c r="E75" s="17" t="s">
        <v>190</v>
      </c>
      <c r="F75" s="26">
        <v>1</v>
      </c>
      <c r="G75" s="159">
        <v>450000</v>
      </c>
      <c r="H75" s="31">
        <f t="shared" si="1"/>
        <v>116066.13</v>
      </c>
      <c r="I75" s="57" t="s">
        <v>191</v>
      </c>
      <c r="J75" s="83" t="s">
        <v>193</v>
      </c>
      <c r="K75" s="15"/>
      <c r="L75" s="15"/>
      <c r="M75" s="254" t="s">
        <v>346</v>
      </c>
    </row>
    <row r="76" spans="1:13" s="123" customFormat="1" ht="27.75" customHeight="1" thickBot="1">
      <c r="A76" s="12"/>
      <c r="B76" s="12"/>
      <c r="C76" s="12"/>
      <c r="D76" s="12"/>
      <c r="E76" s="124" t="s">
        <v>327</v>
      </c>
      <c r="F76" s="125"/>
      <c r="G76" s="156">
        <f>SUM(G48:G75)</f>
        <v>44362000</v>
      </c>
      <c r="H76" s="156">
        <f>SUM(H48:H75)</f>
        <v>11442057.200000001</v>
      </c>
      <c r="I76" s="12"/>
      <c r="J76" s="127"/>
      <c r="K76" s="128"/>
      <c r="L76" s="128"/>
      <c r="M76" s="129"/>
    </row>
    <row r="77" spans="1:13" ht="51">
      <c r="A77" s="37" t="s">
        <v>275</v>
      </c>
      <c r="B77" s="20">
        <v>15</v>
      </c>
      <c r="C77" s="20">
        <v>88442</v>
      </c>
      <c r="D77" s="24" t="s">
        <v>145</v>
      </c>
      <c r="E77" s="15" t="s">
        <v>146</v>
      </c>
      <c r="F77" s="16" t="s">
        <v>144</v>
      </c>
      <c r="G77" s="18">
        <v>12500000</v>
      </c>
      <c r="H77" s="31">
        <f>ROUND(G77/$H$5,2)</f>
        <v>3224059.22</v>
      </c>
      <c r="I77" s="57">
        <v>2008</v>
      </c>
      <c r="J77" s="58" t="s">
        <v>142</v>
      </c>
      <c r="K77" s="15"/>
      <c r="L77" s="15"/>
      <c r="M77" s="35"/>
    </row>
    <row r="78" spans="1:13" ht="51">
      <c r="A78" s="37" t="s">
        <v>276</v>
      </c>
      <c r="B78" s="20">
        <v>15</v>
      </c>
      <c r="C78" s="20">
        <v>88442</v>
      </c>
      <c r="D78" s="24" t="s">
        <v>312</v>
      </c>
      <c r="E78" s="17" t="s">
        <v>302</v>
      </c>
      <c r="F78" s="26">
        <v>4</v>
      </c>
      <c r="G78" s="159">
        <v>810000</v>
      </c>
      <c r="H78" s="31">
        <f>ROUND(G78/$H$5,2)</f>
        <v>208919.04</v>
      </c>
      <c r="I78" s="24" t="s">
        <v>318</v>
      </c>
      <c r="J78" s="54" t="s">
        <v>306</v>
      </c>
      <c r="K78" s="15"/>
      <c r="L78" s="15"/>
      <c r="M78" s="35"/>
    </row>
    <row r="79" spans="1:13" ht="75" customHeight="1" thickBot="1">
      <c r="A79" s="37" t="s">
        <v>277</v>
      </c>
      <c r="B79" s="19">
        <v>15</v>
      </c>
      <c r="C79" s="20">
        <v>88442</v>
      </c>
      <c r="D79" s="24" t="s">
        <v>313</v>
      </c>
      <c r="E79" s="110" t="s">
        <v>316</v>
      </c>
      <c r="F79" s="26">
        <v>1</v>
      </c>
      <c r="G79" s="159">
        <v>150000</v>
      </c>
      <c r="H79" s="31">
        <f>ROUND(G79/$H$5,2)</f>
        <v>38688.71</v>
      </c>
      <c r="I79" s="24">
        <v>39692</v>
      </c>
      <c r="J79" s="54" t="s">
        <v>306</v>
      </c>
      <c r="K79" s="15"/>
      <c r="L79" s="15"/>
      <c r="M79" s="35"/>
    </row>
    <row r="80" spans="1:13" s="123" customFormat="1" ht="27.75" customHeight="1" thickBot="1">
      <c r="A80" s="12"/>
      <c r="B80" s="12"/>
      <c r="C80" s="12"/>
      <c r="D80" s="12"/>
      <c r="E80" s="124" t="s">
        <v>328</v>
      </c>
      <c r="F80" s="125"/>
      <c r="G80" s="156">
        <f>SUM(G77:G79)</f>
        <v>13460000</v>
      </c>
      <c r="H80" s="156">
        <f>SUM(H77:H79)</f>
        <v>3471666.97</v>
      </c>
      <c r="I80" s="12"/>
      <c r="J80" s="127"/>
      <c r="K80" s="128"/>
      <c r="L80" s="128"/>
      <c r="M80" s="129"/>
    </row>
    <row r="81" spans="1:13" ht="43.5" customHeight="1">
      <c r="A81" s="37" t="s">
        <v>278</v>
      </c>
      <c r="B81" s="19">
        <v>21</v>
      </c>
      <c r="C81" s="20">
        <v>86111</v>
      </c>
      <c r="D81" s="24" t="s">
        <v>57</v>
      </c>
      <c r="E81" s="17" t="s">
        <v>51</v>
      </c>
      <c r="F81" s="16">
        <v>1</v>
      </c>
      <c r="G81" s="18">
        <v>1000000</v>
      </c>
      <c r="H81" s="31">
        <f>ROUND(G81/$H$5,2)</f>
        <v>257924.74</v>
      </c>
      <c r="I81" s="57" t="s">
        <v>54</v>
      </c>
      <c r="J81" s="58" t="s">
        <v>50</v>
      </c>
      <c r="K81" s="15"/>
      <c r="L81" s="15"/>
      <c r="M81" s="35"/>
    </row>
    <row r="82" spans="1:13" ht="26.25" thickBot="1">
      <c r="A82" s="37" t="s">
        <v>279</v>
      </c>
      <c r="B82" s="19">
        <v>21</v>
      </c>
      <c r="C82" s="20">
        <v>86111</v>
      </c>
      <c r="D82" s="24" t="s">
        <v>61</v>
      </c>
      <c r="E82" s="17" t="s">
        <v>62</v>
      </c>
      <c r="F82" s="16">
        <v>1</v>
      </c>
      <c r="G82" s="18">
        <v>400000</v>
      </c>
      <c r="H82" s="31">
        <f>ROUND(G82/$H$5,2)</f>
        <v>103169.9</v>
      </c>
      <c r="I82" s="24" t="s">
        <v>64</v>
      </c>
      <c r="J82" s="83" t="s">
        <v>74</v>
      </c>
      <c r="K82" s="15"/>
      <c r="L82" s="15"/>
      <c r="M82" s="35"/>
    </row>
    <row r="83" spans="1:13" s="123" customFormat="1" ht="27.75" customHeight="1" thickBot="1">
      <c r="A83" s="12"/>
      <c r="B83" s="12"/>
      <c r="C83" s="12"/>
      <c r="D83" s="12"/>
      <c r="E83" s="124" t="s">
        <v>331</v>
      </c>
      <c r="F83" s="125"/>
      <c r="G83" s="156">
        <f>SUM(G81:G82)</f>
        <v>1400000</v>
      </c>
      <c r="H83" s="156">
        <f>SUM(H81:H82)</f>
        <v>361094.64</v>
      </c>
      <c r="I83" s="12"/>
      <c r="J83" s="127"/>
      <c r="K83" s="128"/>
      <c r="L83" s="128"/>
      <c r="M83" s="129"/>
    </row>
    <row r="84" spans="1:13" ht="64.5" customHeight="1">
      <c r="A84" s="37" t="s">
        <v>280</v>
      </c>
      <c r="B84" s="20">
        <v>24</v>
      </c>
      <c r="C84" s="20">
        <v>92310</v>
      </c>
      <c r="D84" s="24" t="s">
        <v>129</v>
      </c>
      <c r="E84" s="17" t="s">
        <v>103</v>
      </c>
      <c r="F84" s="17"/>
      <c r="G84" s="157">
        <v>12000</v>
      </c>
      <c r="H84" s="31">
        <f aca="true" t="shared" si="2" ref="H84:H89">ROUND(G84/$H$5,2)</f>
        <v>3095.1</v>
      </c>
      <c r="I84" s="24">
        <v>2008</v>
      </c>
      <c r="J84" s="68" t="s">
        <v>115</v>
      </c>
      <c r="K84" s="15"/>
      <c r="L84" s="15"/>
      <c r="M84" s="35"/>
    </row>
    <row r="85" spans="1:13" ht="45" customHeight="1">
      <c r="A85" s="37" t="s">
        <v>281</v>
      </c>
      <c r="B85" s="20">
        <v>24</v>
      </c>
      <c r="C85" s="20">
        <v>92310</v>
      </c>
      <c r="D85" s="24" t="s">
        <v>129</v>
      </c>
      <c r="E85" s="17" t="s">
        <v>104</v>
      </c>
      <c r="F85" s="17"/>
      <c r="G85" s="157">
        <v>12000</v>
      </c>
      <c r="H85" s="31">
        <f t="shared" si="2"/>
        <v>3095.1</v>
      </c>
      <c r="I85" s="24">
        <v>2008</v>
      </c>
      <c r="J85" s="68" t="s">
        <v>115</v>
      </c>
      <c r="K85" s="15"/>
      <c r="L85" s="15"/>
      <c r="M85" s="35"/>
    </row>
    <row r="86" spans="1:13" ht="45.75" customHeight="1">
      <c r="A86" s="37" t="s">
        <v>282</v>
      </c>
      <c r="B86" s="20">
        <v>24</v>
      </c>
      <c r="C86" s="20">
        <v>92310</v>
      </c>
      <c r="D86" s="24" t="s">
        <v>129</v>
      </c>
      <c r="E86" s="17" t="s">
        <v>105</v>
      </c>
      <c r="F86" s="17"/>
      <c r="G86" s="157">
        <v>12000</v>
      </c>
      <c r="H86" s="31">
        <f t="shared" si="2"/>
        <v>3095.1</v>
      </c>
      <c r="I86" s="24">
        <v>2008</v>
      </c>
      <c r="J86" s="68" t="s">
        <v>115</v>
      </c>
      <c r="K86" s="15"/>
      <c r="L86" s="15"/>
      <c r="M86" s="35"/>
    </row>
    <row r="87" spans="1:13" ht="45" customHeight="1">
      <c r="A87" s="37" t="s">
        <v>283</v>
      </c>
      <c r="B87" s="20">
        <v>24</v>
      </c>
      <c r="C87" s="20">
        <v>92310</v>
      </c>
      <c r="D87" s="24" t="s">
        <v>129</v>
      </c>
      <c r="E87" s="17" t="s">
        <v>106</v>
      </c>
      <c r="F87" s="17"/>
      <c r="G87" s="157">
        <v>12000</v>
      </c>
      <c r="H87" s="31">
        <f t="shared" si="2"/>
        <v>3095.1</v>
      </c>
      <c r="I87" s="24">
        <v>2008</v>
      </c>
      <c r="J87" s="68" t="s">
        <v>115</v>
      </c>
      <c r="K87" s="15"/>
      <c r="L87" s="15"/>
      <c r="M87" s="35"/>
    </row>
    <row r="88" spans="1:13" ht="40.5" customHeight="1">
      <c r="A88" s="37" t="s">
        <v>290</v>
      </c>
      <c r="B88" s="20">
        <v>24</v>
      </c>
      <c r="C88" s="20">
        <v>92310</v>
      </c>
      <c r="D88" s="24" t="s">
        <v>129</v>
      </c>
      <c r="E88" s="17" t="s">
        <v>107</v>
      </c>
      <c r="F88" s="17"/>
      <c r="G88" s="157">
        <v>14000</v>
      </c>
      <c r="H88" s="31">
        <f t="shared" si="2"/>
        <v>3610.95</v>
      </c>
      <c r="I88" s="24">
        <v>2008</v>
      </c>
      <c r="J88" s="68" t="s">
        <v>115</v>
      </c>
      <c r="K88" s="15"/>
      <c r="L88" s="15"/>
      <c r="M88" s="35"/>
    </row>
    <row r="89" spans="1:13" ht="60" customHeight="1" thickBot="1">
      <c r="A89" s="37" t="s">
        <v>291</v>
      </c>
      <c r="B89" s="62">
        <v>24</v>
      </c>
      <c r="C89" s="62">
        <v>92400</v>
      </c>
      <c r="D89" s="24" t="s">
        <v>314</v>
      </c>
      <c r="E89" s="17" t="s">
        <v>315</v>
      </c>
      <c r="F89" s="106">
        <v>4</v>
      </c>
      <c r="G89" s="160">
        <v>690000</v>
      </c>
      <c r="H89" s="65">
        <f t="shared" si="2"/>
        <v>177968.07</v>
      </c>
      <c r="I89" s="24" t="s">
        <v>321</v>
      </c>
      <c r="J89" s="111" t="s">
        <v>306</v>
      </c>
      <c r="K89" s="66"/>
      <c r="L89" s="66"/>
      <c r="M89" s="67"/>
    </row>
    <row r="90" spans="1:13" s="123" customFormat="1" ht="27.75" customHeight="1" thickBot="1">
      <c r="A90" s="12"/>
      <c r="B90" s="12"/>
      <c r="C90" s="12"/>
      <c r="D90" s="12"/>
      <c r="E90" s="124" t="s">
        <v>332</v>
      </c>
      <c r="F90" s="125"/>
      <c r="G90" s="156">
        <f>SUM(G84:G89)</f>
        <v>752000</v>
      </c>
      <c r="H90" s="156">
        <f>SUM(H84:H89)</f>
        <v>193959.42</v>
      </c>
      <c r="I90" s="12"/>
      <c r="J90" s="127"/>
      <c r="K90" s="128"/>
      <c r="L90" s="128"/>
      <c r="M90" s="129"/>
    </row>
    <row r="91" spans="1:13" ht="57" customHeight="1" thickBot="1">
      <c r="A91" s="37" t="s">
        <v>307</v>
      </c>
      <c r="B91" s="20">
        <v>25</v>
      </c>
      <c r="C91" s="74">
        <v>93121</v>
      </c>
      <c r="D91" s="24" t="s">
        <v>140</v>
      </c>
      <c r="E91" s="17" t="s">
        <v>141</v>
      </c>
      <c r="F91" s="24"/>
      <c r="G91" s="157">
        <v>700000</v>
      </c>
      <c r="H91" s="31">
        <f>ROUND(G91/$H$5,2)</f>
        <v>180547.32</v>
      </c>
      <c r="I91" s="24" t="s">
        <v>143</v>
      </c>
      <c r="J91" s="75" t="s">
        <v>142</v>
      </c>
      <c r="K91" s="15"/>
      <c r="L91" s="15"/>
      <c r="M91" s="35"/>
    </row>
    <row r="92" spans="1:13" s="123" customFormat="1" ht="27.75" customHeight="1" thickBot="1">
      <c r="A92" s="12"/>
      <c r="B92" s="12"/>
      <c r="C92" s="12"/>
      <c r="D92" s="12"/>
      <c r="E92" s="124" t="s">
        <v>334</v>
      </c>
      <c r="F92" s="125"/>
      <c r="G92" s="156">
        <f>SUM(G91)</f>
        <v>700000</v>
      </c>
      <c r="H92" s="156">
        <f>SUM(H91)</f>
        <v>180547.32</v>
      </c>
      <c r="I92" s="12"/>
      <c r="J92" s="127"/>
      <c r="K92" s="128"/>
      <c r="L92" s="128"/>
      <c r="M92" s="129"/>
    </row>
    <row r="93" spans="1:13" ht="56.25" customHeight="1" thickBot="1">
      <c r="A93" s="37" t="s">
        <v>308</v>
      </c>
      <c r="B93" s="20">
        <v>26</v>
      </c>
      <c r="C93" s="20">
        <v>96111</v>
      </c>
      <c r="D93" s="24" t="s">
        <v>305</v>
      </c>
      <c r="E93" s="17" t="s">
        <v>322</v>
      </c>
      <c r="F93" s="26">
        <v>2</v>
      </c>
      <c r="G93" s="159">
        <v>255000</v>
      </c>
      <c r="H93" s="31">
        <f>ROUND(G93/$H$5,2)</f>
        <v>65770.81</v>
      </c>
      <c r="I93" s="24" t="s">
        <v>319</v>
      </c>
      <c r="J93" s="54" t="s">
        <v>306</v>
      </c>
      <c r="K93" s="15"/>
      <c r="L93" s="15"/>
      <c r="M93" s="35"/>
    </row>
    <row r="94" spans="1:13" s="123" customFormat="1" ht="27.75" customHeight="1" thickBot="1">
      <c r="A94" s="12"/>
      <c r="B94" s="12"/>
      <c r="C94" s="12"/>
      <c r="D94" s="12"/>
      <c r="E94" s="124" t="s">
        <v>330</v>
      </c>
      <c r="F94" s="125"/>
      <c r="G94" s="156">
        <f>SUM(G93:G93)</f>
        <v>255000</v>
      </c>
      <c r="H94" s="156">
        <f>SUM(H93:H93)</f>
        <v>65770.81</v>
      </c>
      <c r="I94" s="12"/>
      <c r="J94" s="127"/>
      <c r="K94" s="128"/>
      <c r="L94" s="128"/>
      <c r="M94" s="129"/>
    </row>
    <row r="95" spans="1:13" ht="68.25" customHeight="1">
      <c r="A95" s="37" t="s">
        <v>309</v>
      </c>
      <c r="B95" s="20">
        <v>27</v>
      </c>
      <c r="C95" s="20">
        <v>74200</v>
      </c>
      <c r="D95" s="24" t="s">
        <v>186</v>
      </c>
      <c r="E95" s="17" t="s">
        <v>187</v>
      </c>
      <c r="F95" s="26">
        <v>1</v>
      </c>
      <c r="G95" s="159">
        <v>350000</v>
      </c>
      <c r="H95" s="31">
        <f>ROUND(G95/$H$5,2)</f>
        <v>90273.66</v>
      </c>
      <c r="I95" s="24" t="s">
        <v>188</v>
      </c>
      <c r="J95" s="76" t="s">
        <v>189</v>
      </c>
      <c r="K95" s="15"/>
      <c r="L95" s="15"/>
      <c r="M95" s="35"/>
    </row>
    <row r="96" spans="1:13" ht="51">
      <c r="A96" s="37" t="s">
        <v>310</v>
      </c>
      <c r="B96" s="20">
        <v>27</v>
      </c>
      <c r="C96" s="20"/>
      <c r="D96" s="24" t="s">
        <v>300</v>
      </c>
      <c r="E96" s="17" t="s">
        <v>301</v>
      </c>
      <c r="F96" s="26">
        <v>4</v>
      </c>
      <c r="G96" s="159">
        <v>48000</v>
      </c>
      <c r="H96" s="31">
        <f>ROUND(G96/$H$5,2)</f>
        <v>12380.39</v>
      </c>
      <c r="I96" s="24" t="s">
        <v>317</v>
      </c>
      <c r="J96" s="54" t="s">
        <v>306</v>
      </c>
      <c r="K96" s="15"/>
      <c r="L96" s="15"/>
      <c r="M96" s="35"/>
    </row>
    <row r="97" spans="1:13" ht="42" customHeight="1" thickBot="1">
      <c r="A97" s="37" t="s">
        <v>311</v>
      </c>
      <c r="B97" s="19">
        <v>27</v>
      </c>
      <c r="C97" s="15"/>
      <c r="D97" s="24" t="s">
        <v>304</v>
      </c>
      <c r="E97" s="17" t="s">
        <v>303</v>
      </c>
      <c r="F97" s="16">
        <v>1</v>
      </c>
      <c r="G97" s="159">
        <v>20000</v>
      </c>
      <c r="H97" s="31">
        <f>ROUND(G97/$H$5,2)</f>
        <v>5158.49</v>
      </c>
      <c r="I97" s="24" t="s">
        <v>320</v>
      </c>
      <c r="J97" s="54" t="s">
        <v>306</v>
      </c>
      <c r="K97" s="15"/>
      <c r="L97" s="15"/>
      <c r="M97" s="35"/>
    </row>
    <row r="98" spans="1:13" s="123" customFormat="1" ht="27.75" customHeight="1" thickBot="1">
      <c r="A98" s="12"/>
      <c r="B98" s="12"/>
      <c r="C98" s="12"/>
      <c r="D98" s="12"/>
      <c r="E98" s="124" t="s">
        <v>329</v>
      </c>
      <c r="F98" s="125"/>
      <c r="G98" s="156">
        <f>SUM(G95:G97)</f>
        <v>418000</v>
      </c>
      <c r="H98" s="156">
        <f>SUM(H95:H97)</f>
        <v>107812.54000000001</v>
      </c>
      <c r="I98" s="12"/>
      <c r="J98" s="127"/>
      <c r="K98" s="128"/>
      <c r="L98" s="128"/>
      <c r="M98" s="129"/>
    </row>
    <row r="99" spans="1:13" ht="24.75" customHeight="1">
      <c r="A99" s="6"/>
      <c r="B99" s="39"/>
      <c r="C99" s="40"/>
      <c r="D99" s="8"/>
      <c r="E99" s="9"/>
      <c r="F99" s="42"/>
      <c r="G99" s="40"/>
      <c r="H99" s="107"/>
      <c r="I99" s="108"/>
      <c r="J99" s="109"/>
      <c r="K99" s="40"/>
      <c r="L99" s="40"/>
      <c r="M99" s="44"/>
    </row>
    <row r="100" ht="18.75" customHeight="1"/>
    <row r="101" ht="27" customHeight="1"/>
    <row r="102" spans="1:13" s="123" customFormat="1" ht="27.75" customHeight="1">
      <c r="A102" s="73"/>
      <c r="B102" s="73"/>
      <c r="C102" s="73"/>
      <c r="D102" s="73"/>
      <c r="E102" s="73" t="s">
        <v>323</v>
      </c>
      <c r="F102" s="140"/>
      <c r="G102" s="161">
        <f>SUM(G7)</f>
        <v>41000</v>
      </c>
      <c r="H102" s="225">
        <f>ROUND(G102/$H$5,2)</f>
        <v>10574.91</v>
      </c>
      <c r="I102" s="73"/>
      <c r="J102" s="141"/>
      <c r="K102" s="142"/>
      <c r="L102" s="142"/>
      <c r="M102" s="143"/>
    </row>
    <row r="103" spans="1:13" s="123" customFormat="1" ht="27.75" customHeight="1">
      <c r="A103" s="73"/>
      <c r="B103" s="73"/>
      <c r="C103" s="73"/>
      <c r="D103" s="73"/>
      <c r="E103" s="73" t="s">
        <v>324</v>
      </c>
      <c r="F103" s="140"/>
      <c r="G103" s="161">
        <f>SUM(G42)</f>
        <v>8642000</v>
      </c>
      <c r="H103" s="225">
        <f aca="true" t="shared" si="3" ref="H103:H112">ROUND(G103/$H$5,2)</f>
        <v>2228985.58</v>
      </c>
      <c r="I103" s="73"/>
      <c r="J103" s="141"/>
      <c r="K103" s="142"/>
      <c r="L103" s="142"/>
      <c r="M103" s="143"/>
    </row>
    <row r="104" spans="1:13" s="123" customFormat="1" ht="27.75" customHeight="1">
      <c r="A104" s="73"/>
      <c r="B104" s="73"/>
      <c r="C104" s="73"/>
      <c r="D104" s="73"/>
      <c r="E104" s="73" t="s">
        <v>325</v>
      </c>
      <c r="F104" s="140"/>
      <c r="G104" s="161">
        <f>SUM(G44)</f>
        <v>242000</v>
      </c>
      <c r="H104" s="225">
        <f t="shared" si="3"/>
        <v>62417.79</v>
      </c>
      <c r="I104" s="73"/>
      <c r="J104" s="141"/>
      <c r="K104" s="142"/>
      <c r="L104" s="142"/>
      <c r="M104" s="143"/>
    </row>
    <row r="105" spans="1:13" s="123" customFormat="1" ht="27.75" customHeight="1">
      <c r="A105" s="73"/>
      <c r="B105" s="73"/>
      <c r="C105" s="73"/>
      <c r="D105" s="73"/>
      <c r="E105" s="73" t="s">
        <v>326</v>
      </c>
      <c r="F105" s="140"/>
      <c r="G105" s="161">
        <f>SUM(G47)</f>
        <v>10434000</v>
      </c>
      <c r="H105" s="225">
        <f t="shared" si="3"/>
        <v>2691186.71</v>
      </c>
      <c r="I105" s="73"/>
      <c r="J105" s="141"/>
      <c r="K105" s="142"/>
      <c r="L105" s="142"/>
      <c r="M105" s="143"/>
    </row>
    <row r="106" spans="1:13" s="123" customFormat="1" ht="27.75" customHeight="1">
      <c r="A106" s="73"/>
      <c r="B106" s="73"/>
      <c r="C106" s="73"/>
      <c r="D106" s="73"/>
      <c r="E106" s="73" t="s">
        <v>327</v>
      </c>
      <c r="F106" s="140"/>
      <c r="G106" s="161">
        <f>SUM(G76)</f>
        <v>44362000</v>
      </c>
      <c r="H106" s="225">
        <f t="shared" si="3"/>
        <v>11442057.21</v>
      </c>
      <c r="I106" s="73"/>
      <c r="J106" s="141"/>
      <c r="K106" s="142"/>
      <c r="L106" s="142"/>
      <c r="M106" s="143"/>
    </row>
    <row r="107" spans="1:13" s="123" customFormat="1" ht="27.75" customHeight="1">
      <c r="A107" s="73"/>
      <c r="B107" s="73"/>
      <c r="C107" s="73"/>
      <c r="D107" s="73"/>
      <c r="E107" s="73" t="s">
        <v>328</v>
      </c>
      <c r="F107" s="140"/>
      <c r="G107" s="161">
        <f>SUM(G80)</f>
        <v>13460000</v>
      </c>
      <c r="H107" s="225">
        <f t="shared" si="3"/>
        <v>3471666.97</v>
      </c>
      <c r="I107" s="73"/>
      <c r="J107" s="141"/>
      <c r="K107" s="142"/>
      <c r="L107" s="142"/>
      <c r="M107" s="143"/>
    </row>
    <row r="108" spans="1:13" s="123" customFormat="1" ht="27.75" customHeight="1">
      <c r="A108" s="73"/>
      <c r="B108" s="73"/>
      <c r="C108" s="73"/>
      <c r="D108" s="73"/>
      <c r="E108" s="73" t="s">
        <v>331</v>
      </c>
      <c r="F108" s="140"/>
      <c r="G108" s="161">
        <f>SUM(G83)</f>
        <v>1400000</v>
      </c>
      <c r="H108" s="225">
        <f t="shared" si="3"/>
        <v>361094.63</v>
      </c>
      <c r="I108" s="73"/>
      <c r="J108" s="141"/>
      <c r="K108" s="142"/>
      <c r="L108" s="142"/>
      <c r="M108" s="143"/>
    </row>
    <row r="109" spans="1:13" s="123" customFormat="1" ht="27.75" customHeight="1">
      <c r="A109" s="73"/>
      <c r="B109" s="73"/>
      <c r="C109" s="73"/>
      <c r="D109" s="73"/>
      <c r="E109" s="73" t="s">
        <v>332</v>
      </c>
      <c r="F109" s="140"/>
      <c r="G109" s="161">
        <f>SUM(G90)</f>
        <v>752000</v>
      </c>
      <c r="H109" s="225">
        <f t="shared" si="3"/>
        <v>193959.4</v>
      </c>
      <c r="I109" s="73"/>
      <c r="J109" s="141"/>
      <c r="K109" s="142"/>
      <c r="L109" s="142"/>
      <c r="M109" s="143"/>
    </row>
    <row r="110" spans="1:13" s="123" customFormat="1" ht="27.75" customHeight="1">
      <c r="A110" s="73"/>
      <c r="B110" s="73"/>
      <c r="C110" s="73"/>
      <c r="D110" s="73"/>
      <c r="E110" s="73" t="s">
        <v>334</v>
      </c>
      <c r="F110" s="140"/>
      <c r="G110" s="161">
        <f>SUM(G92)</f>
        <v>700000</v>
      </c>
      <c r="H110" s="225">
        <f t="shared" si="3"/>
        <v>180547.32</v>
      </c>
      <c r="I110" s="73"/>
      <c r="J110" s="141"/>
      <c r="K110" s="142"/>
      <c r="L110" s="142"/>
      <c r="M110" s="143"/>
    </row>
    <row r="111" spans="1:13" s="123" customFormat="1" ht="27.75" customHeight="1">
      <c r="A111" s="73"/>
      <c r="B111" s="73"/>
      <c r="C111" s="73"/>
      <c r="D111" s="73"/>
      <c r="E111" s="73" t="s">
        <v>330</v>
      </c>
      <c r="F111" s="140"/>
      <c r="G111" s="161">
        <f>SUM(G94)</f>
        <v>255000</v>
      </c>
      <c r="H111" s="225">
        <f t="shared" si="3"/>
        <v>65770.81</v>
      </c>
      <c r="I111" s="73"/>
      <c r="J111" s="141"/>
      <c r="K111" s="142"/>
      <c r="L111" s="142"/>
      <c r="M111" s="143"/>
    </row>
    <row r="112" spans="1:13" s="123" customFormat="1" ht="27.75" customHeight="1" thickBot="1">
      <c r="A112" s="23"/>
      <c r="B112" s="23"/>
      <c r="C112" s="23"/>
      <c r="D112" s="23"/>
      <c r="E112" s="23" t="s">
        <v>329</v>
      </c>
      <c r="F112" s="144"/>
      <c r="G112" s="162">
        <f>SUM(G98)</f>
        <v>418000</v>
      </c>
      <c r="H112" s="135">
        <f t="shared" si="3"/>
        <v>107812.54</v>
      </c>
      <c r="I112" s="23"/>
      <c r="J112" s="145"/>
      <c r="K112" s="146"/>
      <c r="L112" s="146"/>
      <c r="M112" s="147"/>
    </row>
    <row r="113" spans="1:13" s="123" customFormat="1" ht="27.75" customHeight="1" thickBot="1">
      <c r="A113" s="133"/>
      <c r="B113" s="133"/>
      <c r="C113" s="133"/>
      <c r="D113" s="133"/>
      <c r="E113" s="134" t="s">
        <v>333</v>
      </c>
      <c r="F113" s="136"/>
      <c r="G113" s="163">
        <f>SUM(G102:G112)</f>
        <v>80706000</v>
      </c>
      <c r="H113" s="163">
        <f>SUM(H102:H112)</f>
        <v>20816073.869999997</v>
      </c>
      <c r="I113" s="133"/>
      <c r="J113" s="137"/>
      <c r="K113" s="138"/>
      <c r="L113" s="138"/>
      <c r="M113" s="139"/>
    </row>
    <row r="115" spans="1:4" ht="12.75">
      <c r="A115" s="250" t="s">
        <v>298</v>
      </c>
      <c r="B115" s="250"/>
      <c r="C115" s="250"/>
      <c r="D115" s="250"/>
    </row>
    <row r="116" spans="1:4" ht="12.75">
      <c r="A116" s="1"/>
      <c r="B116" s="250" t="s">
        <v>299</v>
      </c>
      <c r="C116" s="250"/>
      <c r="D116" s="250"/>
    </row>
    <row r="117" spans="1:4" ht="12.75">
      <c r="A117" s="1"/>
      <c r="B117" s="250" t="s">
        <v>335</v>
      </c>
      <c r="C117" s="250"/>
      <c r="D117" s="250"/>
    </row>
    <row r="124" spans="4:11" ht="14.25">
      <c r="D124" s="236" t="s">
        <v>292</v>
      </c>
      <c r="E124" s="94"/>
      <c r="F124" s="95"/>
      <c r="G124" s="164"/>
      <c r="H124" s="166" t="s">
        <v>293</v>
      </c>
      <c r="I124" s="3"/>
      <c r="J124" s="3"/>
      <c r="K124" s="14"/>
    </row>
    <row r="125" spans="5:11" ht="14.25">
      <c r="E125" s="97"/>
      <c r="F125" s="2"/>
      <c r="G125" s="4"/>
      <c r="H125" s="166" t="s">
        <v>294</v>
      </c>
      <c r="I125" s="3"/>
      <c r="J125" s="3"/>
      <c r="K125" s="14"/>
    </row>
    <row r="126" spans="5:11" ht="12.75">
      <c r="E126" s="97"/>
      <c r="F126" s="2"/>
      <c r="G126" s="4"/>
      <c r="H126" s="165"/>
      <c r="I126" s="3"/>
      <c r="J126" s="3"/>
      <c r="K126" s="14"/>
    </row>
    <row r="127" spans="1:13" s="231" customFormat="1" ht="15.75">
      <c r="A127" s="226"/>
      <c r="B127" s="226"/>
      <c r="C127" s="226"/>
      <c r="D127" s="227" t="s">
        <v>295</v>
      </c>
      <c r="E127" s="228"/>
      <c r="F127" s="227"/>
      <c r="G127" s="229"/>
      <c r="H127" s="230" t="s">
        <v>296</v>
      </c>
      <c r="K127" s="232"/>
      <c r="M127" s="229"/>
    </row>
    <row r="128" spans="1:13" s="231" customFormat="1" ht="15.75">
      <c r="A128" s="226"/>
      <c r="B128" s="226"/>
      <c r="C128" s="226"/>
      <c r="D128" s="227"/>
      <c r="E128" s="228"/>
      <c r="F128" s="227"/>
      <c r="G128" s="229"/>
      <c r="H128" s="230"/>
      <c r="K128" s="232"/>
      <c r="M128" s="229"/>
    </row>
    <row r="129" spans="1:13" s="231" customFormat="1" ht="15.75">
      <c r="A129" s="226"/>
      <c r="B129" s="226"/>
      <c r="C129" s="226"/>
      <c r="D129" s="227"/>
      <c r="E129" s="228"/>
      <c r="F129" s="227"/>
      <c r="G129" s="229"/>
      <c r="H129" s="230"/>
      <c r="K129" s="232"/>
      <c r="M129" s="229"/>
    </row>
    <row r="130" spans="1:13" s="231" customFormat="1" ht="15.75">
      <c r="A130" s="226"/>
      <c r="B130" s="226"/>
      <c r="C130" s="226"/>
      <c r="D130" s="227"/>
      <c r="E130" s="228"/>
      <c r="F130" s="227"/>
      <c r="G130" s="229"/>
      <c r="H130" s="230"/>
      <c r="K130" s="232"/>
      <c r="M130" s="229"/>
    </row>
    <row r="131" spans="1:13" s="231" customFormat="1" ht="15.75">
      <c r="A131" s="226"/>
      <c r="B131" s="226"/>
      <c r="C131" s="226"/>
      <c r="D131" s="227"/>
      <c r="E131" s="228"/>
      <c r="F131" s="227"/>
      <c r="G131" s="229"/>
      <c r="H131" s="230"/>
      <c r="K131" s="232"/>
      <c r="M131" s="229"/>
    </row>
    <row r="132" spans="1:13" s="231" customFormat="1" ht="15.75">
      <c r="A132" s="226"/>
      <c r="B132" s="226"/>
      <c r="C132" s="226"/>
      <c r="D132" s="227"/>
      <c r="E132" s="228"/>
      <c r="F132" s="227"/>
      <c r="G132" s="229"/>
      <c r="H132" s="230"/>
      <c r="K132" s="232"/>
      <c r="M132" s="229"/>
    </row>
    <row r="133" spans="1:13" s="231" customFormat="1" ht="15.75">
      <c r="A133" s="226"/>
      <c r="B133" s="226"/>
      <c r="C133" s="226"/>
      <c r="D133" s="227" t="s">
        <v>297</v>
      </c>
      <c r="E133" s="228"/>
      <c r="F133" s="227"/>
      <c r="G133" s="229"/>
      <c r="H133" s="230"/>
      <c r="K133" s="232"/>
      <c r="M133" s="229"/>
    </row>
  </sheetData>
  <autoFilter ref="A5:M98"/>
  <mergeCells count="5">
    <mergeCell ref="A115:D115"/>
    <mergeCell ref="B116:D116"/>
    <mergeCell ref="B117:D117"/>
    <mergeCell ref="D1:G1"/>
    <mergeCell ref="D2:G2"/>
  </mergeCells>
  <printOptions horizontalCentered="1"/>
  <pageMargins left="0.6299212598425197" right="0.3937007874015748" top="0.8267716535433072" bottom="0.8661417322834646" header="0.5118110236220472" footer="0.5118110236220472"/>
  <pageSetup fitToHeight="6" fitToWidth="1" horizontalDpi="600" verticalDpi="600" orientation="portrait" paperSize="9" scale="56" r:id="rId1"/>
  <headerFooter alignWithMargins="0">
    <oddFooter>&amp;L&amp;"Arial,Kursywa"&amp;8&amp;F&amp;R&amp;P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52"/>
  <sheetViews>
    <sheetView workbookViewId="0" topLeftCell="A1">
      <selection activeCell="M16" sqref="M16"/>
    </sheetView>
  </sheetViews>
  <sheetFormatPr defaultColWidth="9.140625" defaultRowHeight="12.75"/>
  <cols>
    <col min="1" max="1" width="6.140625" style="2" customWidth="1"/>
    <col min="2" max="2" width="9.140625" style="4" customWidth="1"/>
    <col min="3" max="3" width="16.00390625" style="4" customWidth="1"/>
    <col min="4" max="4" width="20.57421875" style="4" customWidth="1"/>
    <col min="5" max="5" width="9.140625" style="4" customWidth="1"/>
    <col min="6" max="6" width="14.00390625" style="4" customWidth="1"/>
    <col min="7" max="7" width="13.140625" style="4" customWidth="1"/>
    <col min="8" max="8" width="14.421875" style="2" customWidth="1"/>
    <col min="9" max="9" width="8.57421875" style="4" customWidth="1"/>
    <col min="10" max="10" width="9.140625" style="4" customWidth="1"/>
    <col min="11" max="11" width="10.00390625" style="4" customWidth="1"/>
    <col min="12" max="12" width="15.140625" style="4" customWidth="1"/>
    <col min="13" max="13" width="13.140625" style="4" customWidth="1"/>
    <col min="14" max="16384" width="9.140625" style="4" customWidth="1"/>
  </cols>
  <sheetData>
    <row r="1" spans="1:12" s="99" customFormat="1" ht="15">
      <c r="A1" s="200"/>
      <c r="B1" s="201"/>
      <c r="C1" s="252" t="s">
        <v>26</v>
      </c>
      <c r="D1" s="252"/>
      <c r="E1" s="252"/>
      <c r="F1" s="252"/>
      <c r="H1" s="200"/>
      <c r="I1" s="201"/>
      <c r="J1" s="202"/>
      <c r="K1" s="202"/>
      <c r="L1" s="203"/>
    </row>
    <row r="2" spans="1:12" s="99" customFormat="1" ht="15">
      <c r="A2" s="200"/>
      <c r="B2" s="201"/>
      <c r="C2" s="252" t="s">
        <v>45</v>
      </c>
      <c r="D2" s="252"/>
      <c r="E2" s="252"/>
      <c r="F2" s="252"/>
      <c r="H2" s="200"/>
      <c r="I2" s="201"/>
      <c r="J2" s="202"/>
      <c r="K2" s="202"/>
      <c r="L2" s="203"/>
    </row>
    <row r="3" spans="2:12" ht="13.5" thickBot="1">
      <c r="B3" s="1"/>
      <c r="C3" s="2"/>
      <c r="E3" s="2"/>
      <c r="I3" s="1"/>
      <c r="J3" s="70"/>
      <c r="K3" s="70"/>
      <c r="L3" s="71"/>
    </row>
    <row r="4" spans="1:13" s="71" customFormat="1" ht="81.75" customHeight="1" thickBot="1">
      <c r="A4" s="11" t="s">
        <v>1</v>
      </c>
      <c r="B4" s="222" t="s">
        <v>27</v>
      </c>
      <c r="C4" s="11" t="s">
        <v>28</v>
      </c>
      <c r="D4" s="11" t="s">
        <v>29</v>
      </c>
      <c r="E4" s="11" t="s">
        <v>30</v>
      </c>
      <c r="F4" s="11" t="s">
        <v>31</v>
      </c>
      <c r="G4" s="223" t="s">
        <v>44</v>
      </c>
      <c r="H4" s="11" t="s">
        <v>8</v>
      </c>
      <c r="I4" s="11" t="s">
        <v>32</v>
      </c>
      <c r="J4" s="12" t="s">
        <v>10</v>
      </c>
      <c r="K4" s="12" t="s">
        <v>11</v>
      </c>
      <c r="L4" s="224" t="s">
        <v>33</v>
      </c>
      <c r="M4" s="11"/>
    </row>
    <row r="5" spans="1:13" s="71" customFormat="1" ht="12.75">
      <c r="A5" s="114"/>
      <c r="B5" s="79"/>
      <c r="C5" s="78"/>
      <c r="D5" s="78"/>
      <c r="E5" s="78"/>
      <c r="F5" s="78"/>
      <c r="G5" s="80">
        <v>3.8771</v>
      </c>
      <c r="H5" s="78"/>
      <c r="I5" s="78"/>
      <c r="J5" s="81"/>
      <c r="K5" s="81"/>
      <c r="L5" s="78"/>
      <c r="M5" s="78"/>
    </row>
    <row r="6" spans="1:13" ht="67.5" customHeight="1">
      <c r="A6" s="24" t="s">
        <v>209</v>
      </c>
      <c r="B6" s="20">
        <v>301</v>
      </c>
      <c r="C6" s="24" t="s">
        <v>68</v>
      </c>
      <c r="D6" s="17" t="s">
        <v>67</v>
      </c>
      <c r="E6" s="24">
        <v>1</v>
      </c>
      <c r="F6" s="59">
        <v>70000</v>
      </c>
      <c r="G6" s="59">
        <f aca="true" t="shared" si="0" ref="G6:G21">ROUND(F6/3.8771,2)</f>
        <v>18054.73</v>
      </c>
      <c r="H6" s="24" t="s">
        <v>342</v>
      </c>
      <c r="I6" s="72" t="s">
        <v>65</v>
      </c>
      <c r="J6" s="244"/>
      <c r="K6" s="244"/>
      <c r="L6" s="199"/>
      <c r="M6" s="17"/>
    </row>
    <row r="7" spans="1:13" ht="67.5" customHeight="1" thickBot="1">
      <c r="A7" s="63" t="s">
        <v>210</v>
      </c>
      <c r="B7" s="62">
        <v>301</v>
      </c>
      <c r="C7" s="63" t="s">
        <v>69</v>
      </c>
      <c r="D7" s="64" t="s">
        <v>70</v>
      </c>
      <c r="E7" s="63"/>
      <c r="F7" s="69">
        <v>100000</v>
      </c>
      <c r="G7" s="69">
        <f t="shared" si="0"/>
        <v>25792.47</v>
      </c>
      <c r="H7" s="63" t="s">
        <v>71</v>
      </c>
      <c r="I7" s="175" t="s">
        <v>65</v>
      </c>
      <c r="J7" s="64"/>
      <c r="K7" s="64"/>
      <c r="L7" s="64"/>
      <c r="M7" s="64"/>
    </row>
    <row r="8" spans="1:13" s="71" customFormat="1" ht="27.75" customHeight="1" thickBot="1">
      <c r="A8" s="195"/>
      <c r="B8" s="130"/>
      <c r="C8" s="130"/>
      <c r="D8" s="131" t="s">
        <v>339</v>
      </c>
      <c r="E8" s="130"/>
      <c r="F8" s="192">
        <f>SUM(F6:F7)</f>
        <v>170000</v>
      </c>
      <c r="G8" s="192">
        <f>SUM(G6:G7)</f>
        <v>43847.2</v>
      </c>
      <c r="H8" s="192"/>
      <c r="I8" s="196"/>
      <c r="J8" s="131"/>
      <c r="K8" s="131"/>
      <c r="L8" s="122"/>
      <c r="M8" s="122"/>
    </row>
    <row r="9" spans="1:13" ht="66.75" customHeight="1">
      <c r="A9" s="114" t="s">
        <v>211</v>
      </c>
      <c r="B9" s="78">
        <v>302</v>
      </c>
      <c r="C9" s="114" t="s">
        <v>169</v>
      </c>
      <c r="D9" s="112" t="s">
        <v>159</v>
      </c>
      <c r="E9" s="114">
        <v>60</v>
      </c>
      <c r="F9" s="193">
        <v>240000</v>
      </c>
      <c r="G9" s="193">
        <f t="shared" si="0"/>
        <v>61901.94</v>
      </c>
      <c r="H9" s="114" t="s">
        <v>166</v>
      </c>
      <c r="I9" s="194" t="s">
        <v>165</v>
      </c>
      <c r="J9" s="112"/>
      <c r="K9" s="112"/>
      <c r="L9" s="112"/>
      <c r="M9" s="112"/>
    </row>
    <row r="10" spans="1:13" ht="66.75" customHeight="1">
      <c r="A10" s="24" t="s">
        <v>212</v>
      </c>
      <c r="B10" s="20">
        <v>302</v>
      </c>
      <c r="C10" s="24" t="s">
        <v>169</v>
      </c>
      <c r="D10" s="17" t="s">
        <v>160</v>
      </c>
      <c r="E10" s="24">
        <v>10</v>
      </c>
      <c r="F10" s="59">
        <v>50000</v>
      </c>
      <c r="G10" s="59">
        <f t="shared" si="0"/>
        <v>12896.24</v>
      </c>
      <c r="H10" s="24" t="s">
        <v>166</v>
      </c>
      <c r="I10" s="77" t="s">
        <v>165</v>
      </c>
      <c r="J10" s="17"/>
      <c r="K10" s="17"/>
      <c r="L10" s="17"/>
      <c r="M10" s="17"/>
    </row>
    <row r="11" spans="1:13" ht="66.75" customHeight="1">
      <c r="A11" s="24" t="s">
        <v>213</v>
      </c>
      <c r="B11" s="20">
        <v>302</v>
      </c>
      <c r="C11" s="24" t="s">
        <v>169</v>
      </c>
      <c r="D11" s="17" t="s">
        <v>161</v>
      </c>
      <c r="E11" s="24">
        <v>10</v>
      </c>
      <c r="F11" s="59">
        <v>50000</v>
      </c>
      <c r="G11" s="59">
        <f t="shared" si="0"/>
        <v>12896.24</v>
      </c>
      <c r="H11" s="24" t="s">
        <v>167</v>
      </c>
      <c r="I11" s="77" t="s">
        <v>165</v>
      </c>
      <c r="J11" s="17"/>
      <c r="K11" s="17"/>
      <c r="L11" s="17"/>
      <c r="M11" s="17"/>
    </row>
    <row r="12" spans="1:13" ht="66.75" customHeight="1">
      <c r="A12" s="24" t="s">
        <v>214</v>
      </c>
      <c r="B12" s="62">
        <v>302</v>
      </c>
      <c r="C12" s="63" t="s">
        <v>169</v>
      </c>
      <c r="D12" s="64" t="s">
        <v>162</v>
      </c>
      <c r="E12" s="63">
        <v>3</v>
      </c>
      <c r="F12" s="69">
        <v>10000</v>
      </c>
      <c r="G12" s="69">
        <f t="shared" si="0"/>
        <v>2579.25</v>
      </c>
      <c r="H12" s="63" t="s">
        <v>167</v>
      </c>
      <c r="I12" s="93" t="s">
        <v>165</v>
      </c>
      <c r="J12" s="64"/>
      <c r="K12" s="64"/>
      <c r="L12" s="64"/>
      <c r="M12" s="64"/>
    </row>
    <row r="13" spans="1:13" ht="66.75" customHeight="1">
      <c r="A13" s="24" t="s">
        <v>215</v>
      </c>
      <c r="B13" s="20">
        <v>302</v>
      </c>
      <c r="C13" s="24" t="s">
        <v>170</v>
      </c>
      <c r="D13" s="17" t="s">
        <v>163</v>
      </c>
      <c r="E13" s="24"/>
      <c r="F13" s="59">
        <v>515000</v>
      </c>
      <c r="G13" s="59">
        <f t="shared" si="0"/>
        <v>132831.24</v>
      </c>
      <c r="H13" s="24" t="s">
        <v>168</v>
      </c>
      <c r="I13" s="77" t="s">
        <v>165</v>
      </c>
      <c r="J13" s="17"/>
      <c r="K13" s="17"/>
      <c r="L13" s="254" t="s">
        <v>347</v>
      </c>
      <c r="M13" s="17"/>
    </row>
    <row r="14" spans="1:13" ht="66.75" customHeight="1">
      <c r="A14" s="24" t="s">
        <v>216</v>
      </c>
      <c r="B14" s="20">
        <v>302</v>
      </c>
      <c r="C14" s="24" t="s">
        <v>171</v>
      </c>
      <c r="D14" s="17" t="s">
        <v>164</v>
      </c>
      <c r="E14" s="24">
        <v>1</v>
      </c>
      <c r="F14" s="59">
        <v>400000</v>
      </c>
      <c r="G14" s="59">
        <f>ROUND(F14/3.8771,2)</f>
        <v>103169.9</v>
      </c>
      <c r="H14" s="24" t="s">
        <v>168</v>
      </c>
      <c r="I14" s="77" t="s">
        <v>165</v>
      </c>
      <c r="J14" s="17"/>
      <c r="K14" s="17"/>
      <c r="L14" s="254" t="s">
        <v>347</v>
      </c>
      <c r="M14" s="17"/>
    </row>
    <row r="15" spans="1:13" ht="66.75" customHeight="1">
      <c r="A15" s="24" t="s">
        <v>217</v>
      </c>
      <c r="B15" s="20">
        <v>302</v>
      </c>
      <c r="C15" s="24" t="s">
        <v>170</v>
      </c>
      <c r="D15" s="17" t="s">
        <v>206</v>
      </c>
      <c r="E15" s="24">
        <v>1000</v>
      </c>
      <c r="F15" s="59">
        <v>2210000</v>
      </c>
      <c r="G15" s="59">
        <f t="shared" si="0"/>
        <v>570013.67</v>
      </c>
      <c r="H15" s="24" t="s">
        <v>207</v>
      </c>
      <c r="I15" s="77" t="s">
        <v>165</v>
      </c>
      <c r="J15" s="17"/>
      <c r="K15" s="17"/>
      <c r="L15" s="17"/>
      <c r="M15" s="17"/>
    </row>
    <row r="16" spans="1:13" ht="66.75" customHeight="1">
      <c r="A16" s="24" t="s">
        <v>218</v>
      </c>
      <c r="B16" s="20">
        <v>302</v>
      </c>
      <c r="C16" s="24" t="s">
        <v>170</v>
      </c>
      <c r="D16" s="17" t="s">
        <v>208</v>
      </c>
      <c r="E16" s="24"/>
      <c r="F16" s="59">
        <v>1940000</v>
      </c>
      <c r="G16" s="59">
        <f t="shared" si="0"/>
        <v>500373.99</v>
      </c>
      <c r="H16" s="24" t="s">
        <v>168</v>
      </c>
      <c r="I16" s="77" t="s">
        <v>165</v>
      </c>
      <c r="J16" s="17"/>
      <c r="K16" s="17"/>
      <c r="L16" s="254" t="s">
        <v>347</v>
      </c>
      <c r="M16" s="17"/>
    </row>
    <row r="17" spans="1:13" ht="66.75" customHeight="1">
      <c r="A17" s="24" t="s">
        <v>219</v>
      </c>
      <c r="B17" s="20">
        <v>302</v>
      </c>
      <c r="C17" s="24" t="s">
        <v>137</v>
      </c>
      <c r="D17" s="17" t="s">
        <v>153</v>
      </c>
      <c r="E17" s="17"/>
      <c r="F17" s="59">
        <v>250000</v>
      </c>
      <c r="G17" s="59">
        <f t="shared" si="0"/>
        <v>64481.18</v>
      </c>
      <c r="H17" s="24">
        <v>2008</v>
      </c>
      <c r="I17" s="68" t="s">
        <v>115</v>
      </c>
      <c r="J17" s="17"/>
      <c r="K17" s="17"/>
      <c r="L17" s="17"/>
      <c r="M17" s="17"/>
    </row>
    <row r="18" spans="1:13" ht="66.75" customHeight="1">
      <c r="A18" s="24" t="s">
        <v>220</v>
      </c>
      <c r="B18" s="20">
        <v>302</v>
      </c>
      <c r="C18" s="24" t="s">
        <v>138</v>
      </c>
      <c r="D18" s="17" t="s">
        <v>134</v>
      </c>
      <c r="E18" s="17" t="s">
        <v>135</v>
      </c>
      <c r="F18" s="59">
        <v>30000</v>
      </c>
      <c r="G18" s="59">
        <f t="shared" si="0"/>
        <v>7737.74</v>
      </c>
      <c r="H18" s="24">
        <v>2008</v>
      </c>
      <c r="I18" s="68" t="s">
        <v>115</v>
      </c>
      <c r="J18" s="17"/>
      <c r="K18" s="17"/>
      <c r="L18" s="17"/>
      <c r="M18" s="17"/>
    </row>
    <row r="19" spans="1:13" ht="66.75" customHeight="1" thickBot="1">
      <c r="A19" s="24" t="s">
        <v>221</v>
      </c>
      <c r="B19" s="20">
        <v>302</v>
      </c>
      <c r="C19" s="24" t="s">
        <v>139</v>
      </c>
      <c r="D19" s="17" t="s">
        <v>136</v>
      </c>
      <c r="E19" s="17"/>
      <c r="F19" s="59">
        <v>21000</v>
      </c>
      <c r="G19" s="59">
        <f t="shared" si="0"/>
        <v>5416.42</v>
      </c>
      <c r="H19" s="24">
        <v>2008</v>
      </c>
      <c r="I19" s="68" t="s">
        <v>115</v>
      </c>
      <c r="J19" s="17"/>
      <c r="K19" s="17"/>
      <c r="L19" s="17"/>
      <c r="M19" s="17"/>
    </row>
    <row r="20" spans="1:256" s="188" customFormat="1" ht="27" customHeight="1" thickBot="1">
      <c r="A20" s="195"/>
      <c r="B20" s="130"/>
      <c r="C20" s="130"/>
      <c r="D20" s="131" t="s">
        <v>340</v>
      </c>
      <c r="E20" s="130"/>
      <c r="F20" s="192">
        <f>SUM(F9:F19)</f>
        <v>5716000</v>
      </c>
      <c r="G20" s="192">
        <f>SUM(G9:G19)</f>
        <v>1474297.8099999998</v>
      </c>
      <c r="H20" s="192"/>
      <c r="I20" s="196"/>
      <c r="J20" s="131"/>
      <c r="K20" s="131"/>
      <c r="L20" s="122"/>
      <c r="M20" s="122"/>
      <c r="N20" s="10"/>
      <c r="O20" s="187"/>
      <c r="P20" s="187"/>
      <c r="R20" s="187"/>
      <c r="S20" s="189"/>
      <c r="T20" s="189"/>
      <c r="U20" s="189"/>
      <c r="V20" s="197"/>
      <c r="AA20" s="10"/>
      <c r="AB20" s="187"/>
      <c r="AC20" s="187"/>
      <c r="AE20" s="187"/>
      <c r="AF20" s="189"/>
      <c r="AG20" s="189"/>
      <c r="AH20" s="189"/>
      <c r="AI20" s="197"/>
      <c r="AN20" s="10"/>
      <c r="AO20" s="187"/>
      <c r="AP20" s="187"/>
      <c r="AR20" s="187"/>
      <c r="AS20" s="189"/>
      <c r="AT20" s="189"/>
      <c r="AU20" s="189"/>
      <c r="AV20" s="197"/>
      <c r="BA20" s="10"/>
      <c r="BB20" s="187"/>
      <c r="BC20" s="187"/>
      <c r="BE20" s="187"/>
      <c r="BF20" s="189"/>
      <c r="BG20" s="189"/>
      <c r="BH20" s="189"/>
      <c r="BI20" s="197"/>
      <c r="BN20" s="10"/>
      <c r="BO20" s="187"/>
      <c r="BP20" s="187"/>
      <c r="BR20" s="187"/>
      <c r="BS20" s="189"/>
      <c r="BT20" s="189"/>
      <c r="BU20" s="189"/>
      <c r="BV20" s="197"/>
      <c r="CA20" s="10"/>
      <c r="CB20" s="187"/>
      <c r="CC20" s="187"/>
      <c r="CE20" s="187"/>
      <c r="CF20" s="189"/>
      <c r="CG20" s="189"/>
      <c r="CH20" s="189"/>
      <c r="CI20" s="197"/>
      <c r="CN20" s="10"/>
      <c r="CO20" s="187"/>
      <c r="CP20" s="187"/>
      <c r="CR20" s="187"/>
      <c r="CS20" s="189"/>
      <c r="CT20" s="189"/>
      <c r="CU20" s="189"/>
      <c r="CV20" s="197"/>
      <c r="DA20" s="10"/>
      <c r="DB20" s="187"/>
      <c r="DC20" s="187"/>
      <c r="DE20" s="187"/>
      <c r="DF20" s="189"/>
      <c r="DG20" s="189"/>
      <c r="DH20" s="189"/>
      <c r="DI20" s="197"/>
      <c r="DN20" s="10"/>
      <c r="DO20" s="187"/>
      <c r="DP20" s="187"/>
      <c r="DR20" s="187"/>
      <c r="DS20" s="189"/>
      <c r="DT20" s="189"/>
      <c r="DU20" s="189"/>
      <c r="DV20" s="197"/>
      <c r="EA20" s="10"/>
      <c r="EB20" s="187"/>
      <c r="EC20" s="187"/>
      <c r="EE20" s="187"/>
      <c r="EF20" s="189"/>
      <c r="EG20" s="189"/>
      <c r="EH20" s="189"/>
      <c r="EI20" s="197"/>
      <c r="EN20" s="10"/>
      <c r="EO20" s="187"/>
      <c r="EP20" s="187"/>
      <c r="ER20" s="187"/>
      <c r="ES20" s="189"/>
      <c r="ET20" s="189"/>
      <c r="EU20" s="189"/>
      <c r="EV20" s="197"/>
      <c r="FA20" s="10"/>
      <c r="FB20" s="187"/>
      <c r="FC20" s="187"/>
      <c r="FE20" s="187"/>
      <c r="FF20" s="189"/>
      <c r="FG20" s="189"/>
      <c r="FH20" s="189"/>
      <c r="FI20" s="197"/>
      <c r="FN20" s="10"/>
      <c r="FO20" s="187"/>
      <c r="FP20" s="187"/>
      <c r="FR20" s="187"/>
      <c r="FS20" s="189"/>
      <c r="FT20" s="189"/>
      <c r="FU20" s="189"/>
      <c r="FV20" s="197"/>
      <c r="GA20" s="10"/>
      <c r="GB20" s="187"/>
      <c r="GC20" s="187"/>
      <c r="GE20" s="187"/>
      <c r="GF20" s="189"/>
      <c r="GG20" s="189"/>
      <c r="GH20" s="189"/>
      <c r="GI20" s="197"/>
      <c r="GN20" s="10"/>
      <c r="GO20" s="187"/>
      <c r="GP20" s="187"/>
      <c r="GR20" s="187"/>
      <c r="GS20" s="189"/>
      <c r="GT20" s="189"/>
      <c r="GU20" s="189"/>
      <c r="GV20" s="197"/>
      <c r="HA20" s="10"/>
      <c r="HB20" s="187"/>
      <c r="HC20" s="187"/>
      <c r="HE20" s="187"/>
      <c r="HF20" s="189"/>
      <c r="HG20" s="189"/>
      <c r="HH20" s="189"/>
      <c r="HI20" s="197"/>
      <c r="HN20" s="10"/>
      <c r="HO20" s="187"/>
      <c r="HP20" s="187"/>
      <c r="HR20" s="187"/>
      <c r="HS20" s="189"/>
      <c r="HT20" s="189"/>
      <c r="HU20" s="189"/>
      <c r="HV20" s="197"/>
      <c r="IA20" s="10"/>
      <c r="IB20" s="187"/>
      <c r="IC20" s="187"/>
      <c r="IE20" s="187"/>
      <c r="IF20" s="189"/>
      <c r="IG20" s="189"/>
      <c r="IH20" s="189"/>
      <c r="II20" s="197"/>
      <c r="IN20" s="10"/>
      <c r="IO20" s="187"/>
      <c r="IP20" s="187"/>
      <c r="IR20" s="187"/>
      <c r="IS20" s="189"/>
      <c r="IT20" s="189"/>
      <c r="IU20" s="189"/>
      <c r="IV20" s="197"/>
    </row>
    <row r="21" spans="1:13" s="198" customFormat="1" ht="67.5" customHeight="1" thickBot="1">
      <c r="A21" s="24" t="s">
        <v>222</v>
      </c>
      <c r="B21" s="20">
        <v>341</v>
      </c>
      <c r="C21" s="24" t="s">
        <v>66</v>
      </c>
      <c r="D21" s="17" t="s">
        <v>72</v>
      </c>
      <c r="E21" s="24">
        <v>2</v>
      </c>
      <c r="F21" s="59">
        <v>280000</v>
      </c>
      <c r="G21" s="59">
        <f t="shared" si="0"/>
        <v>72218.93</v>
      </c>
      <c r="H21" s="92" t="s">
        <v>73</v>
      </c>
      <c r="I21" s="72" t="s">
        <v>65</v>
      </c>
      <c r="J21" s="17"/>
      <c r="K21" s="17"/>
      <c r="L21" s="17"/>
      <c r="M21" s="17"/>
    </row>
    <row r="22" spans="1:256" s="188" customFormat="1" ht="27" customHeight="1" thickBot="1">
      <c r="A22" s="195"/>
      <c r="B22" s="130"/>
      <c r="C22" s="130"/>
      <c r="D22" s="131" t="s">
        <v>338</v>
      </c>
      <c r="E22" s="130"/>
      <c r="F22" s="192">
        <f>SUM(F21)</f>
        <v>280000</v>
      </c>
      <c r="G22" s="192">
        <f>SUM(G21)</f>
        <v>72218.93</v>
      </c>
      <c r="H22" s="192"/>
      <c r="I22" s="196"/>
      <c r="J22" s="131"/>
      <c r="K22" s="131"/>
      <c r="L22" s="122"/>
      <c r="M22" s="122"/>
      <c r="N22" s="10"/>
      <c r="O22" s="187"/>
      <c r="P22" s="187"/>
      <c r="R22" s="187"/>
      <c r="S22" s="189"/>
      <c r="T22" s="189"/>
      <c r="U22" s="189"/>
      <c r="V22" s="197"/>
      <c r="AA22" s="10"/>
      <c r="AB22" s="187"/>
      <c r="AC22" s="187"/>
      <c r="AE22" s="187"/>
      <c r="AF22" s="189"/>
      <c r="AG22" s="189"/>
      <c r="AH22" s="189"/>
      <c r="AI22" s="197"/>
      <c r="AN22" s="10"/>
      <c r="AO22" s="187"/>
      <c r="AP22" s="187"/>
      <c r="AR22" s="187"/>
      <c r="AS22" s="189"/>
      <c r="AT22" s="189"/>
      <c r="AU22" s="189"/>
      <c r="AV22" s="197"/>
      <c r="BA22" s="10"/>
      <c r="BB22" s="187"/>
      <c r="BC22" s="187"/>
      <c r="BE22" s="187"/>
      <c r="BF22" s="189"/>
      <c r="BG22" s="189"/>
      <c r="BH22" s="189"/>
      <c r="BI22" s="197"/>
      <c r="BN22" s="10"/>
      <c r="BO22" s="187"/>
      <c r="BP22" s="187"/>
      <c r="BR22" s="187"/>
      <c r="BS22" s="189"/>
      <c r="BT22" s="189"/>
      <c r="BU22" s="189"/>
      <c r="BV22" s="197"/>
      <c r="CA22" s="10"/>
      <c r="CB22" s="187"/>
      <c r="CC22" s="187"/>
      <c r="CE22" s="187"/>
      <c r="CF22" s="189"/>
      <c r="CG22" s="189"/>
      <c r="CH22" s="189"/>
      <c r="CI22" s="197"/>
      <c r="CN22" s="10"/>
      <c r="CO22" s="187"/>
      <c r="CP22" s="187"/>
      <c r="CR22" s="187"/>
      <c r="CS22" s="189"/>
      <c r="CT22" s="189"/>
      <c r="CU22" s="189"/>
      <c r="CV22" s="197"/>
      <c r="DA22" s="10"/>
      <c r="DB22" s="187"/>
      <c r="DC22" s="187"/>
      <c r="DE22" s="187"/>
      <c r="DF22" s="189"/>
      <c r="DG22" s="189"/>
      <c r="DH22" s="189"/>
      <c r="DI22" s="197"/>
      <c r="DN22" s="10"/>
      <c r="DO22" s="187"/>
      <c r="DP22" s="187"/>
      <c r="DR22" s="187"/>
      <c r="DS22" s="189"/>
      <c r="DT22" s="189"/>
      <c r="DU22" s="189"/>
      <c r="DV22" s="197"/>
      <c r="EA22" s="10"/>
      <c r="EB22" s="187"/>
      <c r="EC22" s="187"/>
      <c r="EE22" s="187"/>
      <c r="EF22" s="189"/>
      <c r="EG22" s="189"/>
      <c r="EH22" s="189"/>
      <c r="EI22" s="197"/>
      <c r="EN22" s="10"/>
      <c r="EO22" s="187"/>
      <c r="EP22" s="187"/>
      <c r="ER22" s="187"/>
      <c r="ES22" s="189"/>
      <c r="ET22" s="189"/>
      <c r="EU22" s="189"/>
      <c r="EV22" s="197"/>
      <c r="FA22" s="10"/>
      <c r="FB22" s="187"/>
      <c r="FC22" s="187"/>
      <c r="FE22" s="187"/>
      <c r="FF22" s="189"/>
      <c r="FG22" s="189"/>
      <c r="FH22" s="189"/>
      <c r="FI22" s="197"/>
      <c r="FN22" s="10"/>
      <c r="FO22" s="187"/>
      <c r="FP22" s="187"/>
      <c r="FR22" s="187"/>
      <c r="FS22" s="189"/>
      <c r="FT22" s="189"/>
      <c r="FU22" s="189"/>
      <c r="FV22" s="197"/>
      <c r="GA22" s="10"/>
      <c r="GB22" s="187"/>
      <c r="GC22" s="187"/>
      <c r="GE22" s="187"/>
      <c r="GF22" s="189"/>
      <c r="GG22" s="189"/>
      <c r="GH22" s="189"/>
      <c r="GI22" s="197"/>
      <c r="GN22" s="10"/>
      <c r="GO22" s="187"/>
      <c r="GP22" s="187"/>
      <c r="GR22" s="187"/>
      <c r="GS22" s="189"/>
      <c r="GT22" s="189"/>
      <c r="GU22" s="189"/>
      <c r="GV22" s="197"/>
      <c r="HA22" s="10"/>
      <c r="HB22" s="187"/>
      <c r="HC22" s="187"/>
      <c r="HE22" s="187"/>
      <c r="HF22" s="189"/>
      <c r="HG22" s="189"/>
      <c r="HH22" s="189"/>
      <c r="HI22" s="197"/>
      <c r="HN22" s="10"/>
      <c r="HO22" s="187"/>
      <c r="HP22" s="187"/>
      <c r="HR22" s="187"/>
      <c r="HS22" s="189"/>
      <c r="HT22" s="189"/>
      <c r="HU22" s="189"/>
      <c r="HV22" s="197"/>
      <c r="IA22" s="10"/>
      <c r="IB22" s="187"/>
      <c r="IC22" s="187"/>
      <c r="IE22" s="187"/>
      <c r="IF22" s="189"/>
      <c r="IG22" s="189"/>
      <c r="IH22" s="189"/>
      <c r="II22" s="197"/>
      <c r="IN22" s="10"/>
      <c r="IO22" s="187"/>
      <c r="IP22" s="187"/>
      <c r="IR22" s="187"/>
      <c r="IS22" s="189"/>
      <c r="IT22" s="189"/>
      <c r="IU22" s="189"/>
      <c r="IV22" s="197"/>
    </row>
    <row r="23" spans="1:9" s="188" customFormat="1" ht="25.5" customHeight="1">
      <c r="A23" s="187"/>
      <c r="B23" s="187"/>
      <c r="C23" s="187"/>
      <c r="F23" s="189"/>
      <c r="G23" s="189"/>
      <c r="H23" s="187"/>
      <c r="I23" s="190"/>
    </row>
    <row r="24" ht="21" customHeight="1"/>
    <row r="25" ht="21" customHeight="1"/>
    <row r="26" spans="1:13" s="71" customFormat="1" ht="27.75" customHeight="1">
      <c r="A26" s="177"/>
      <c r="B26" s="176"/>
      <c r="C26" s="176"/>
      <c r="D26" s="179" t="s">
        <v>339</v>
      </c>
      <c r="E26" s="176"/>
      <c r="F26" s="180">
        <f>SUM(F8)</f>
        <v>170000</v>
      </c>
      <c r="G26" s="186">
        <f>ROUND(F26/3.8771,2)</f>
        <v>43847.21</v>
      </c>
      <c r="H26" s="180"/>
      <c r="I26" s="178"/>
      <c r="J26" s="179"/>
      <c r="K26" s="179"/>
      <c r="L26" s="181"/>
      <c r="M26" s="181"/>
    </row>
    <row r="27" spans="1:13" s="71" customFormat="1" ht="25.5" customHeight="1">
      <c r="A27" s="182"/>
      <c r="B27" s="182"/>
      <c r="C27" s="182"/>
      <c r="D27" s="185" t="s">
        <v>340</v>
      </c>
      <c r="E27" s="185"/>
      <c r="F27" s="186">
        <f>SUM(F20)</f>
        <v>5716000</v>
      </c>
      <c r="G27" s="186">
        <f>ROUND(F27/3.8771,2)</f>
        <v>1474297.8</v>
      </c>
      <c r="H27" s="182"/>
      <c r="I27" s="183"/>
      <c r="J27" s="185"/>
      <c r="K27" s="185"/>
      <c r="L27" s="184"/>
      <c r="M27" s="184"/>
    </row>
    <row r="28" spans="1:13" s="71" customFormat="1" ht="25.5" customHeight="1" thickBot="1">
      <c r="A28" s="176"/>
      <c r="B28" s="176"/>
      <c r="C28" s="176"/>
      <c r="D28" s="179" t="s">
        <v>338</v>
      </c>
      <c r="E28" s="179"/>
      <c r="F28" s="180">
        <f>SUM(F22)</f>
        <v>280000</v>
      </c>
      <c r="G28" s="186">
        <f>ROUND(F28/3.8771,2)</f>
        <v>72218.93</v>
      </c>
      <c r="H28" s="176"/>
      <c r="I28" s="191"/>
      <c r="J28" s="179"/>
      <c r="K28" s="179"/>
      <c r="L28" s="181"/>
      <c r="M28" s="181"/>
    </row>
    <row r="29" spans="1:13" ht="27.75" customHeight="1" thickBot="1">
      <c r="A29" s="130"/>
      <c r="B29" s="130"/>
      <c r="C29" s="130"/>
      <c r="D29" s="130" t="s">
        <v>337</v>
      </c>
      <c r="E29" s="131"/>
      <c r="F29" s="192">
        <f>SUM(F26:F28)</f>
        <v>6166000</v>
      </c>
      <c r="G29" s="192">
        <f>SUM(G26:G28)</f>
        <v>1590363.94</v>
      </c>
      <c r="H29" s="130"/>
      <c r="I29" s="132"/>
      <c r="J29" s="131"/>
      <c r="K29" s="131"/>
      <c r="L29" s="122"/>
      <c r="M29" s="122"/>
    </row>
    <row r="33" spans="1:4" ht="12.75">
      <c r="A33" s="250" t="s">
        <v>298</v>
      </c>
      <c r="B33" s="250"/>
      <c r="C33" s="250"/>
      <c r="D33" s="250"/>
    </row>
    <row r="34" spans="2:4" ht="12.75">
      <c r="B34" s="250" t="s">
        <v>299</v>
      </c>
      <c r="C34" s="250"/>
      <c r="D34" s="250"/>
    </row>
    <row r="35" spans="2:4" ht="12.75">
      <c r="B35" s="250" t="s">
        <v>335</v>
      </c>
      <c r="C35" s="250"/>
      <c r="D35" s="250"/>
    </row>
    <row r="36" spans="2:4" ht="12.75">
      <c r="B36" s="100"/>
      <c r="C36" s="100"/>
      <c r="D36" s="100"/>
    </row>
    <row r="37" spans="2:4" ht="12.75">
      <c r="B37" s="100"/>
      <c r="C37" s="100"/>
      <c r="D37" s="100"/>
    </row>
    <row r="38" spans="2:4" ht="12.75">
      <c r="B38" s="100"/>
      <c r="C38" s="100"/>
      <c r="D38" s="100"/>
    </row>
    <row r="39" spans="2:4" ht="12.75">
      <c r="B39" s="100"/>
      <c r="C39" s="100"/>
      <c r="D39" s="100"/>
    </row>
    <row r="40" spans="1:8" s="229" customFormat="1" ht="15">
      <c r="A40" s="233"/>
      <c r="H40" s="233"/>
    </row>
    <row r="41" spans="1:11" s="99" customFormat="1" ht="20.25" customHeight="1">
      <c r="A41" s="200"/>
      <c r="C41" s="236" t="s">
        <v>292</v>
      </c>
      <c r="D41" s="236"/>
      <c r="E41" s="237"/>
      <c r="F41" s="238"/>
      <c r="G41" s="238"/>
      <c r="H41" s="239" t="s">
        <v>293</v>
      </c>
      <c r="I41" s="240"/>
      <c r="J41" s="240"/>
      <c r="K41" s="241"/>
    </row>
    <row r="42" spans="1:11" s="99" customFormat="1" ht="15">
      <c r="A42" s="200"/>
      <c r="C42" s="200"/>
      <c r="D42" s="200"/>
      <c r="E42" s="98"/>
      <c r="F42" s="200"/>
      <c r="H42" s="239" t="s">
        <v>294</v>
      </c>
      <c r="I42" s="240"/>
      <c r="J42" s="240"/>
      <c r="K42" s="241"/>
    </row>
    <row r="43" spans="1:11" s="229" customFormat="1" ht="15.75">
      <c r="A43" s="233"/>
      <c r="B43" s="226"/>
      <c r="C43" s="233"/>
      <c r="D43" s="233"/>
      <c r="E43" s="228"/>
      <c r="F43" s="233"/>
      <c r="H43" s="234"/>
      <c r="I43" s="231"/>
      <c r="J43" s="231"/>
      <c r="K43" s="232"/>
    </row>
    <row r="44" spans="1:11" s="229" customFormat="1" ht="15.75">
      <c r="A44" s="233"/>
      <c r="B44" s="226"/>
      <c r="C44" s="227" t="s">
        <v>295</v>
      </c>
      <c r="D44" s="227"/>
      <c r="E44" s="228"/>
      <c r="F44" s="227"/>
      <c r="H44" s="235" t="s">
        <v>296</v>
      </c>
      <c r="I44" s="231"/>
      <c r="J44" s="231"/>
      <c r="K44" s="232"/>
    </row>
    <row r="45" spans="1:11" s="229" customFormat="1" ht="15.75">
      <c r="A45" s="233"/>
      <c r="B45" s="226"/>
      <c r="C45" s="227"/>
      <c r="D45" s="227"/>
      <c r="E45" s="228"/>
      <c r="F45" s="227"/>
      <c r="H45" s="235"/>
      <c r="I45" s="231"/>
      <c r="J45" s="231"/>
      <c r="K45" s="232"/>
    </row>
    <row r="46" spans="1:11" s="229" customFormat="1" ht="15.75">
      <c r="A46" s="233"/>
      <c r="B46" s="226"/>
      <c r="C46" s="227"/>
      <c r="D46" s="227"/>
      <c r="E46" s="228"/>
      <c r="F46" s="227"/>
      <c r="H46" s="235"/>
      <c r="I46" s="231"/>
      <c r="J46" s="231"/>
      <c r="K46" s="232"/>
    </row>
    <row r="47" spans="1:11" s="229" customFormat="1" ht="15.75">
      <c r="A47" s="233"/>
      <c r="B47" s="226"/>
      <c r="C47" s="227"/>
      <c r="D47" s="227"/>
      <c r="E47" s="228"/>
      <c r="F47" s="227"/>
      <c r="H47" s="235"/>
      <c r="I47" s="231"/>
      <c r="J47" s="231"/>
      <c r="K47" s="232"/>
    </row>
    <row r="48" spans="1:11" s="229" customFormat="1" ht="15.75">
      <c r="A48" s="233"/>
      <c r="B48" s="226"/>
      <c r="C48" s="227"/>
      <c r="D48" s="227"/>
      <c r="E48" s="228"/>
      <c r="F48" s="227"/>
      <c r="H48" s="235"/>
      <c r="I48" s="231"/>
      <c r="J48" s="231"/>
      <c r="K48" s="232"/>
    </row>
    <row r="49" spans="1:11" s="229" customFormat="1" ht="15.75">
      <c r="A49" s="233"/>
      <c r="B49" s="226"/>
      <c r="C49" s="227"/>
      <c r="D49" s="227"/>
      <c r="E49" s="228"/>
      <c r="F49" s="227"/>
      <c r="H49" s="235"/>
      <c r="I49" s="231"/>
      <c r="J49" s="231"/>
      <c r="K49" s="232"/>
    </row>
    <row r="50" spans="1:11" s="229" customFormat="1" ht="15.75">
      <c r="A50" s="233"/>
      <c r="B50" s="226"/>
      <c r="C50" s="227" t="s">
        <v>297</v>
      </c>
      <c r="D50" s="227"/>
      <c r="E50" s="228"/>
      <c r="F50" s="227"/>
      <c r="H50" s="235"/>
      <c r="I50" s="231"/>
      <c r="J50" s="231"/>
      <c r="K50" s="232"/>
    </row>
    <row r="51" spans="1:8" s="229" customFormat="1" ht="15.75">
      <c r="A51" s="233"/>
      <c r="B51" s="226"/>
      <c r="C51" s="226"/>
      <c r="H51" s="233"/>
    </row>
    <row r="52" spans="1:8" s="229" customFormat="1" ht="15.75">
      <c r="A52" s="233"/>
      <c r="B52" s="226"/>
      <c r="C52" s="226"/>
      <c r="H52" s="233"/>
    </row>
  </sheetData>
  <autoFilter ref="A4:M22"/>
  <mergeCells count="5">
    <mergeCell ref="A33:D33"/>
    <mergeCell ref="B34:D34"/>
    <mergeCell ref="B35:D35"/>
    <mergeCell ref="C1:F1"/>
    <mergeCell ref="C2:F2"/>
  </mergeCells>
  <printOptions horizontalCentered="1"/>
  <pageMargins left="0.6299212598425197" right="0.4330708661417323" top="0.8267716535433072" bottom="0.7874015748031497" header="0.5118110236220472" footer="0.5118110236220472"/>
  <pageSetup fitToHeight="4" fitToWidth="1" horizontalDpi="600" verticalDpi="600" orientation="portrait" paperSize="9" scale="71" r:id="rId1"/>
  <headerFooter alignWithMargins="0">
    <oddFooter>&amp;L&amp;"Arial,Kursywa"&amp;8&amp;F&amp;R&amp;P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26"/>
  <sheetViews>
    <sheetView workbookViewId="0" topLeftCell="A1">
      <selection activeCell="D28" sqref="D28"/>
    </sheetView>
  </sheetViews>
  <sheetFormatPr defaultColWidth="9.140625" defaultRowHeight="12.75"/>
  <cols>
    <col min="1" max="1" width="5.421875" style="51" customWidth="1"/>
    <col min="2" max="2" width="27.421875" style="51" customWidth="1"/>
    <col min="3" max="3" width="16.28125" style="51" customWidth="1"/>
    <col min="4" max="4" width="15.28125" style="51" customWidth="1"/>
    <col min="5" max="5" width="14.28125" style="51" customWidth="1"/>
    <col min="6" max="6" width="14.421875" style="51" customWidth="1"/>
    <col min="7" max="7" width="14.00390625" style="51" customWidth="1"/>
    <col min="8" max="8" width="13.00390625" style="51" customWidth="1"/>
    <col min="9" max="9" width="8.421875" style="51" customWidth="1"/>
    <col min="10" max="11" width="9.140625" style="51" customWidth="1"/>
    <col min="12" max="12" width="15.140625" style="51" customWidth="1"/>
    <col min="13" max="13" width="13.57421875" style="51" customWidth="1"/>
    <col min="14" max="16384" width="9.140625" style="51" customWidth="1"/>
  </cols>
  <sheetData>
    <row r="1" spans="2:13" s="3" customFormat="1" ht="12.75">
      <c r="B1" s="251" t="s">
        <v>34</v>
      </c>
      <c r="C1" s="251"/>
      <c r="D1" s="251"/>
      <c r="E1" s="251"/>
      <c r="F1" s="251"/>
      <c r="G1" s="13"/>
      <c r="H1" s="41"/>
      <c r="I1" s="14"/>
      <c r="J1" s="14"/>
      <c r="K1" s="14"/>
      <c r="L1" s="14"/>
      <c r="M1" s="36"/>
    </row>
    <row r="2" spans="1:13" s="3" customFormat="1" ht="12.75">
      <c r="A2" s="40"/>
      <c r="B2" s="253" t="s">
        <v>45</v>
      </c>
      <c r="C2" s="253"/>
      <c r="D2" s="253"/>
      <c r="E2" s="253"/>
      <c r="F2" s="253"/>
      <c r="G2" s="42"/>
      <c r="H2" s="43"/>
      <c r="I2" s="39"/>
      <c r="J2" s="39"/>
      <c r="K2" s="39"/>
      <c r="L2" s="39"/>
      <c r="M2" s="44"/>
    </row>
    <row r="3" spans="1:13" s="3" customFormat="1" ht="13.5" thickBot="1">
      <c r="A3" s="40"/>
      <c r="B3" s="40"/>
      <c r="C3" s="39"/>
      <c r="D3" s="40"/>
      <c r="E3" s="40"/>
      <c r="F3" s="40"/>
      <c r="G3" s="42"/>
      <c r="H3" s="43"/>
      <c r="I3" s="39"/>
      <c r="J3" s="39"/>
      <c r="K3" s="39"/>
      <c r="L3" s="39"/>
      <c r="M3" s="44"/>
    </row>
    <row r="4" spans="1:13" s="13" customFormat="1" ht="72">
      <c r="A4" s="84" t="s">
        <v>1</v>
      </c>
      <c r="B4" s="84" t="s">
        <v>35</v>
      </c>
      <c r="C4" s="84" t="s">
        <v>36</v>
      </c>
      <c r="D4" s="84" t="s">
        <v>37</v>
      </c>
      <c r="E4" s="84" t="s">
        <v>38</v>
      </c>
      <c r="F4" s="84" t="s">
        <v>43</v>
      </c>
      <c r="G4" s="84" t="s">
        <v>39</v>
      </c>
      <c r="H4" s="218" t="s">
        <v>40</v>
      </c>
      <c r="I4" s="84" t="s">
        <v>32</v>
      </c>
      <c r="J4" s="89" t="s">
        <v>10</v>
      </c>
      <c r="K4" s="89" t="s">
        <v>11</v>
      </c>
      <c r="L4" s="204" t="s">
        <v>42</v>
      </c>
      <c r="M4" s="205" t="s">
        <v>41</v>
      </c>
    </row>
    <row r="5" spans="1:13" s="13" customFormat="1" ht="13.5" thickBot="1">
      <c r="A5" s="167"/>
      <c r="B5" s="167"/>
      <c r="C5" s="167"/>
      <c r="D5" s="167"/>
      <c r="E5" s="167"/>
      <c r="F5" s="173">
        <v>3.8771</v>
      </c>
      <c r="G5" s="167"/>
      <c r="H5" s="219"/>
      <c r="I5" s="167"/>
      <c r="J5" s="172"/>
      <c r="K5" s="172"/>
      <c r="L5" s="220"/>
      <c r="M5" s="221"/>
    </row>
    <row r="6" spans="1:13" s="3" customFormat="1" ht="44.25" customHeight="1">
      <c r="A6" s="25"/>
      <c r="B6" s="45" t="s">
        <v>46</v>
      </c>
      <c r="C6" s="37">
        <v>74000000</v>
      </c>
      <c r="D6" s="53"/>
      <c r="E6" s="46">
        <v>115000000</v>
      </c>
      <c r="F6" s="47">
        <f>ROUND(E6/$F$5,2)</f>
        <v>29661344.82</v>
      </c>
      <c r="G6" s="25" t="s">
        <v>48</v>
      </c>
      <c r="H6" s="48" t="s">
        <v>49</v>
      </c>
      <c r="I6" s="49" t="s">
        <v>50</v>
      </c>
      <c r="J6" s="50"/>
      <c r="K6" s="50"/>
      <c r="L6" s="37" t="s">
        <v>344</v>
      </c>
      <c r="M6" s="52"/>
    </row>
    <row r="7" spans="1:13" ht="44.25" customHeight="1" thickBot="1">
      <c r="A7" s="63"/>
      <c r="B7" s="206" t="s">
        <v>47</v>
      </c>
      <c r="C7" s="62">
        <v>74000000</v>
      </c>
      <c r="D7" s="207"/>
      <c r="E7" s="208">
        <v>80000000</v>
      </c>
      <c r="F7" s="209">
        <f>ROUND(E7/$F$5,2)</f>
        <v>20633979</v>
      </c>
      <c r="G7" s="63" t="s">
        <v>48</v>
      </c>
      <c r="H7" s="210" t="s">
        <v>49</v>
      </c>
      <c r="I7" s="211" t="s">
        <v>50</v>
      </c>
      <c r="J7" s="212"/>
      <c r="K7" s="212"/>
      <c r="L7" s="62" t="s">
        <v>345</v>
      </c>
      <c r="M7" s="213"/>
    </row>
    <row r="8" spans="1:13" ht="25.5" customHeight="1" thickBot="1">
      <c r="A8" s="214"/>
      <c r="B8" s="217" t="s">
        <v>336</v>
      </c>
      <c r="C8" s="214"/>
      <c r="D8" s="214"/>
      <c r="E8" s="215">
        <f>SUM(E6:E7)</f>
        <v>195000000</v>
      </c>
      <c r="F8" s="215">
        <f>SUM(F6:F7)</f>
        <v>50295323.82</v>
      </c>
      <c r="G8" s="214"/>
      <c r="H8" s="214"/>
      <c r="I8" s="214"/>
      <c r="J8" s="214"/>
      <c r="K8" s="214"/>
      <c r="L8" s="216"/>
      <c r="M8" s="216"/>
    </row>
    <row r="9" ht="12.75">
      <c r="E9" s="55"/>
    </row>
    <row r="10" spans="1:13" ht="12.75">
      <c r="A10" s="250" t="s">
        <v>298</v>
      </c>
      <c r="B10" s="250"/>
      <c r="C10" s="250"/>
      <c r="D10" s="250"/>
      <c r="E10" s="100"/>
      <c r="F10" s="101"/>
      <c r="G10" s="100"/>
      <c r="H10" s="102"/>
      <c r="I10" s="102"/>
      <c r="J10" s="103"/>
      <c r="K10" s="104"/>
      <c r="L10" s="104"/>
      <c r="M10" s="4"/>
    </row>
    <row r="11" spans="1:13" ht="12.75">
      <c r="A11" s="1"/>
      <c r="B11" s="250" t="s">
        <v>299</v>
      </c>
      <c r="C11" s="250"/>
      <c r="D11" s="250"/>
      <c r="E11" s="100"/>
      <c r="F11" s="101"/>
      <c r="G11" s="100"/>
      <c r="H11" s="102"/>
      <c r="I11" s="102"/>
      <c r="J11" s="103"/>
      <c r="K11" s="104"/>
      <c r="L11" s="104"/>
      <c r="M11" s="4"/>
    </row>
    <row r="12" spans="1:13" ht="12.75">
      <c r="A12" s="1"/>
      <c r="B12" s="250" t="s">
        <v>335</v>
      </c>
      <c r="C12" s="250"/>
      <c r="D12" s="250"/>
      <c r="E12" s="100"/>
      <c r="F12" s="101"/>
      <c r="G12" s="105"/>
      <c r="H12" s="102"/>
      <c r="I12" s="102"/>
      <c r="J12" s="103"/>
      <c r="K12" s="104"/>
      <c r="L12" s="104"/>
      <c r="M12" s="4"/>
    </row>
    <row r="15" spans="3:10" s="243" customFormat="1" ht="15">
      <c r="C15" s="236" t="s">
        <v>292</v>
      </c>
      <c r="D15" s="237"/>
      <c r="E15" s="238"/>
      <c r="F15" s="238"/>
      <c r="G15" s="239" t="s">
        <v>293</v>
      </c>
      <c r="H15" s="240"/>
      <c r="I15" s="240"/>
      <c r="J15" s="241"/>
    </row>
    <row r="16" spans="3:10" s="243" customFormat="1" ht="15">
      <c r="C16" s="200"/>
      <c r="D16" s="98"/>
      <c r="E16" s="200"/>
      <c r="F16" s="99"/>
      <c r="G16" s="239" t="s">
        <v>294</v>
      </c>
      <c r="H16" s="240"/>
      <c r="I16" s="240"/>
      <c r="J16" s="241"/>
    </row>
    <row r="17" spans="3:10" ht="12.75">
      <c r="C17" s="2"/>
      <c r="D17" s="97"/>
      <c r="E17" s="2"/>
      <c r="F17" s="4"/>
      <c r="G17" s="96"/>
      <c r="H17" s="3"/>
      <c r="I17" s="3"/>
      <c r="J17" s="14"/>
    </row>
    <row r="18" spans="3:10" s="242" customFormat="1" ht="15.75">
      <c r="C18" s="227" t="s">
        <v>295</v>
      </c>
      <c r="D18" s="228"/>
      <c r="E18" s="227"/>
      <c r="F18" s="229"/>
      <c r="G18" s="235" t="s">
        <v>296</v>
      </c>
      <c r="H18" s="231"/>
      <c r="I18" s="231"/>
      <c r="J18" s="232"/>
    </row>
    <row r="19" spans="1:13" s="242" customFormat="1" ht="15.75">
      <c r="A19" s="226"/>
      <c r="B19" s="226"/>
      <c r="C19" s="227"/>
      <c r="D19" s="228"/>
      <c r="E19" s="227"/>
      <c r="F19" s="229"/>
      <c r="G19" s="235"/>
      <c r="H19" s="231"/>
      <c r="I19" s="231"/>
      <c r="J19" s="232"/>
      <c r="M19" s="229"/>
    </row>
    <row r="20" spans="1:13" s="242" customFormat="1" ht="15.75">
      <c r="A20" s="226"/>
      <c r="B20" s="226"/>
      <c r="C20" s="227"/>
      <c r="D20" s="228"/>
      <c r="E20" s="227"/>
      <c r="F20" s="229"/>
      <c r="G20" s="235"/>
      <c r="H20" s="231"/>
      <c r="I20" s="231"/>
      <c r="J20" s="232"/>
      <c r="M20" s="229"/>
    </row>
    <row r="21" spans="1:13" s="242" customFormat="1" ht="15.75">
      <c r="A21" s="226"/>
      <c r="B21" s="226"/>
      <c r="C21" s="227"/>
      <c r="D21" s="228"/>
      <c r="E21" s="227"/>
      <c r="F21" s="229"/>
      <c r="G21" s="235"/>
      <c r="H21" s="231"/>
      <c r="I21" s="231"/>
      <c r="J21" s="232"/>
      <c r="M21" s="229"/>
    </row>
    <row r="22" spans="1:13" s="242" customFormat="1" ht="15.75">
      <c r="A22" s="226"/>
      <c r="B22" s="226"/>
      <c r="C22" s="227"/>
      <c r="D22" s="228"/>
      <c r="E22" s="227"/>
      <c r="F22" s="229"/>
      <c r="G22" s="235"/>
      <c r="H22" s="231"/>
      <c r="I22" s="231"/>
      <c r="J22" s="232"/>
      <c r="M22" s="229"/>
    </row>
    <row r="23" spans="1:13" s="242" customFormat="1" ht="15.75">
      <c r="A23" s="226"/>
      <c r="B23" s="226"/>
      <c r="C23" s="227"/>
      <c r="D23" s="228"/>
      <c r="E23" s="227"/>
      <c r="F23" s="229"/>
      <c r="G23" s="235"/>
      <c r="H23" s="231"/>
      <c r="I23" s="231"/>
      <c r="J23" s="232"/>
      <c r="M23" s="229"/>
    </row>
    <row r="24" spans="1:13" s="242" customFormat="1" ht="15.75">
      <c r="A24" s="226"/>
      <c r="B24" s="226"/>
      <c r="C24" s="227" t="s">
        <v>297</v>
      </c>
      <c r="D24" s="228"/>
      <c r="E24" s="227"/>
      <c r="F24" s="229"/>
      <c r="G24" s="235"/>
      <c r="H24" s="231"/>
      <c r="I24" s="231"/>
      <c r="J24" s="232"/>
      <c r="M24" s="229"/>
    </row>
    <row r="25" spans="1:13" ht="12.75">
      <c r="A25" s="1"/>
      <c r="B25" s="1"/>
      <c r="C25" s="1"/>
      <c r="D25" s="5"/>
      <c r="M25" s="4"/>
    </row>
    <row r="26" spans="1:13" ht="12.75">
      <c r="A26" s="1"/>
      <c r="B26" s="1"/>
      <c r="C26" s="1"/>
      <c r="D26" s="5"/>
      <c r="M26" s="4"/>
    </row>
  </sheetData>
  <mergeCells count="5">
    <mergeCell ref="B12:D12"/>
    <mergeCell ref="B1:F1"/>
    <mergeCell ref="B2:F2"/>
    <mergeCell ref="A10:D10"/>
    <mergeCell ref="B11:D11"/>
  </mergeCells>
  <printOptions horizont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Footer>&amp;L&amp;"Arial,Kursywa"&amp;8&amp;F&amp;R&amp;P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Generalna Dyrekcja Dróg Krajowych i Autostrad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edutkiewicz</dc:creator>
  <cp:keywords/>
  <dc:description/>
  <cp:lastModifiedBy>edutkiewicz</cp:lastModifiedBy>
  <cp:lastPrinted>2008-02-11T12:32:47Z</cp:lastPrinted>
  <dcterms:created xsi:type="dcterms:W3CDTF">2008-01-07T12:48:38Z</dcterms:created>
  <dcterms:modified xsi:type="dcterms:W3CDTF">2008-03-07T11:22:26Z</dcterms:modified>
  <cp:category/>
  <cp:version/>
  <cp:contentType/>
  <cp:contentStatus/>
</cp:coreProperties>
</file>