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!Archiwum dokumentacji przetargowej!\- Arkadiusz\2018\KP S12 Piaski Dorohusk\wybór\Popr\"/>
    </mc:Choice>
  </mc:AlternateContent>
  <xr:revisionPtr revIDLastSave="0" documentId="13_ncr:1_{C41FA59A-9374-4B97-9DD3-B8120D3F6EE8}" xr6:coauthVersionLast="36" xr6:coauthVersionMax="36" xr10:uidLastSave="{00000000-0000-0000-0000-000000000000}"/>
  <bookViews>
    <workbookView xWindow="480" yWindow="30" windowWidth="27795" windowHeight="13350" activeTab="1" xr2:uid="{00000000-000D-0000-FFFF-FFFF00000000}"/>
  </bookViews>
  <sheets>
    <sheet name="Część 1 " sheetId="1" r:id="rId1"/>
    <sheet name="Część 2" sheetId="3" r:id="rId2"/>
  </sheets>
  <definedNames>
    <definedName name="_xlnm.Print_Area" localSheetId="0">'Część 1 '!$A$1:$J$13</definedName>
    <definedName name="_xlnm.Print_Area" localSheetId="1">'Część 2'!$A$1:$J$13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13" i="3" l="1"/>
  <c r="D13" i="3"/>
  <c r="I12" i="3"/>
  <c r="D12" i="3"/>
  <c r="I11" i="3"/>
  <c r="D11" i="3"/>
  <c r="J11" i="3" s="1"/>
  <c r="I10" i="3"/>
  <c r="D10" i="3"/>
  <c r="J10" i="3" s="1"/>
  <c r="I9" i="3"/>
  <c r="J9" i="3" s="1"/>
  <c r="D9" i="3"/>
  <c r="I8" i="3"/>
  <c r="D8" i="3"/>
  <c r="J8" i="3" s="1"/>
  <c r="I7" i="3"/>
  <c r="D7" i="3"/>
  <c r="J7" i="3" s="1"/>
  <c r="J13" i="3" l="1"/>
  <c r="J12" i="3"/>
  <c r="I8" i="1"/>
  <c r="I9" i="1"/>
  <c r="I10" i="1"/>
  <c r="I11" i="1"/>
  <c r="J11" i="1" s="1"/>
  <c r="I12" i="1"/>
  <c r="I13" i="1"/>
  <c r="D8" i="1"/>
  <c r="D9" i="1"/>
  <c r="J9" i="1" s="1"/>
  <c r="D10" i="1"/>
  <c r="D11" i="1"/>
  <c r="D12" i="1"/>
  <c r="J12" i="1" s="1"/>
  <c r="D13" i="1"/>
  <c r="J13" i="1" s="1"/>
  <c r="J10" i="1" l="1"/>
  <c r="J8" i="1"/>
</calcChain>
</file>

<file path=xl/sharedStrings.xml><?xml version="1.0" encoding="utf-8"?>
<sst xmlns="http://schemas.openxmlformats.org/spreadsheetml/2006/main" count="55" uniqueCount="30">
  <si>
    <t>Projektant mostowy</t>
  </si>
  <si>
    <t>Projektant drogowy</t>
  </si>
  <si>
    <t>Kierownik Zespołu Środowiskowego</t>
  </si>
  <si>
    <t>Geolog</t>
  </si>
  <si>
    <r>
      <t xml:space="preserve">Liczba punktów kryterium CENA (max. 60 pkt.)
</t>
    </r>
    <r>
      <rPr>
        <b/>
        <sz val="11"/>
        <color theme="1"/>
        <rFont val="Calibri"/>
        <family val="2"/>
        <charset val="238"/>
        <scheme val="minor"/>
      </rPr>
      <t>C = (C</t>
    </r>
    <r>
      <rPr>
        <b/>
        <vertAlign val="subscript"/>
        <sz val="11"/>
        <color theme="1"/>
        <rFont val="Calibri"/>
        <family val="2"/>
        <charset val="238"/>
        <scheme val="minor"/>
      </rPr>
      <t>min</t>
    </r>
    <r>
      <rPr>
        <b/>
        <sz val="11"/>
        <color theme="1"/>
        <rFont val="Calibri"/>
        <family val="2"/>
        <charset val="238"/>
        <scheme val="minor"/>
      </rPr>
      <t>/C</t>
    </r>
    <r>
      <rPr>
        <b/>
        <vertAlign val="subscript"/>
        <sz val="11"/>
        <color theme="1"/>
        <rFont val="Calibri"/>
        <family val="2"/>
        <charset val="238"/>
        <scheme val="minor"/>
      </rPr>
      <t>0</t>
    </r>
    <r>
      <rPr>
        <b/>
        <sz val="11"/>
        <color theme="1"/>
        <rFont val="Calibri"/>
        <family val="2"/>
        <charset val="238"/>
        <scheme val="minor"/>
      </rPr>
      <t>)*60</t>
    </r>
  </si>
  <si>
    <t>C</t>
  </si>
  <si>
    <t>D</t>
  </si>
  <si>
    <t>P</t>
  </si>
  <si>
    <r>
      <t xml:space="preserve">Łączna liczba punktów (P)
</t>
    </r>
    <r>
      <rPr>
        <b/>
        <sz val="11"/>
        <color theme="1"/>
        <rFont val="Calibri"/>
        <family val="2"/>
        <charset val="238"/>
        <scheme val="minor"/>
      </rPr>
      <t>P = C + D</t>
    </r>
  </si>
  <si>
    <t>CZĘŚĆ nr 1: Piaski  - Chełm dł. ok. 34,60 km</t>
  </si>
  <si>
    <t>Nr oferty</t>
  </si>
  <si>
    <t>WYKONAWCA</t>
  </si>
  <si>
    <t>CZĘŚĆ nr 2: Chełm - Dorohusk dł. ok. 22,96 km</t>
  </si>
  <si>
    <t xml:space="preserve">OFERTA ODRZUCONA </t>
  </si>
  <si>
    <t>Punktacja w kryterium "doświadczenie" (0, 5, 10 pkt.)</t>
  </si>
  <si>
    <r>
      <t xml:space="preserve">Liczba punktów przyznanych w kryterium "doświadczenie"
</t>
    </r>
    <r>
      <rPr>
        <b/>
        <sz val="11"/>
        <color theme="1"/>
        <rFont val="Calibri"/>
        <family val="2"/>
        <charset val="238"/>
        <scheme val="minor"/>
      </rPr>
      <t>D</t>
    </r>
    <r>
      <rPr>
        <sz val="11"/>
        <color theme="1"/>
        <rFont val="Calibri"/>
        <family val="2"/>
        <charset val="238"/>
        <scheme val="minor"/>
      </rPr>
      <t xml:space="preserve"> (max. 40 pkt.)</t>
    </r>
  </si>
  <si>
    <t>Biuro Projektowo – Badawcze Dróg
i Mostów Transprojekt - Warszawa Sp. z o. o.
ul. Koniczynowa 11,  00-612  Warszawa</t>
  </si>
  <si>
    <t>Mosty Katowice Sp. z o.o. 
ul. Rolna 12,  40-555 Katowice</t>
  </si>
  <si>
    <t>Konsorcjum:
Lider: COMPLEX PROJEKT Sp. z o.o. 
Biuro Projektowo-Konsultingowe,
ul. Armii Krajowej 6,   40-698 Katowice
Partner: PROMOST CONSULTING
Sp. z o. o. Sp. K.  
ul. Jana Niemierskiego 4,  35-307 Rzeszów</t>
  </si>
  <si>
    <t>Transprojekt Gdański Sp. z o.o.
ul. Zabytkowa 2,  80-253 Gdańsk</t>
  </si>
  <si>
    <t>TPF Sp. z o.o. 
ul. Annopol 22,  03-236 Warszawa</t>
  </si>
  <si>
    <t>Multiconsult Polska Sp. z o.o.
ul. Bonifraterska 17,  00-203 Warszawa</t>
  </si>
  <si>
    <t>Egis Poland  Sp. z o.o.
ul. Domaniewska 39A,  02-672 Warszawa</t>
  </si>
  <si>
    <t>Konsorcjum:
Lider: IVIA S.A. 
Al. W. Roździeńskiego 91,  40-203 Katowice
Partner: Ekkom Sp. z o.o.
ul. dr Józefa Babińskiego 71B,  30-394 Kraków</t>
  </si>
  <si>
    <t>Konsorcjum 
Lider: MPRB Sp. z o.o.
ul. Dekerta 18,  30-703 Kraków
Partner: MP-Mosty Sp. z o.o.
ul. Dekerta 18,  30-703 Kraków</t>
  </si>
  <si>
    <t>Załacznik nr 1 - Ocena ofert w postępowaniu o udzielenie zamówienia publicznego, prowadzonego w trybie przetargu nieograniczonego na: Wykonanie Dokumentacji Projektowej w stadium Koncepcji Programowej oraz Dokumentów Przetargowych dla przedsięwzięcia pn. „Budowa drogi ekspresowej S12 Lublin – Dorohusk na odcinku Piaski – Dorohusk z wyłączeniem budowy obwodnicy Chełma”.</t>
  </si>
  <si>
    <t>Załacznik nr 2 - Ocena ofert w postępowaniu o udzielenie zamówienia publicznego, prowadzonego w trybie przetargu nieograniczonego na: Wykonanie Dokumentacji Projektowej w stadium Koncepcji Programowej oraz Dokumentów Przetargowych dla przedsięwzięcia pn. „Budowa drogi ekspresowej S12 Lublin – Dorohusk na odcinku Piaski – Dorohusk z wyłączeniem budowy obwodnicy Chełma”.</t>
  </si>
  <si>
    <t>Konsorcjum:
Lider: Egis Poland  Sp. z o.o.
ul. Domaniewska 39A,  02-672 Warszawa
Partner: HPC Polgeol Sp. z o. o.
ul. Berezyńska 39,  03-908 Warszawa</t>
  </si>
  <si>
    <t>Konsorcjum:
Lider: PROMOST CONSULTING 
Sp. z o.o. Sp. K.  
ul. Jana Niemierskiego 4,  35-307 Rzeszów
Partner:  COMPLEX PROJEKT Sp. z o.o. 
Biuro Projektowo-Konsultingowe
ul. Armii Krajowej 6,  40-698 Katowice</t>
  </si>
  <si>
    <t>Cena ofertowa               (zł brutto)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</si>
</sst>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vertAlign val="subscript"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theme="1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4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FFCC"/>
      <color rgb="FFCCFF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7"/>
  <sheetViews>
    <sheetView workbookViewId="0">
      <selection activeCell="C4" sqref="C4"/>
    </sheetView>
  </sheetViews>
  <sheetFormatPr defaultRowHeight="15" x14ac:dyDescent="0.25"/>
  <cols>
    <col min="1" max="1" width="8.5703125" customWidth="1"/>
    <col min="2" max="2" width="41" customWidth="1"/>
    <col min="3" max="3" width="17.140625" customWidth="1"/>
    <col min="4" max="4" width="16.85546875" customWidth="1"/>
    <col min="5" max="5" width="14.85546875" customWidth="1"/>
    <col min="6" max="6" width="15.42578125" customWidth="1"/>
    <col min="7" max="7" width="16.140625" customWidth="1"/>
    <col min="8" max="8" width="15" customWidth="1"/>
    <col min="9" max="10" width="18" customWidth="1"/>
  </cols>
  <sheetData>
    <row r="1" spans="1:10" s="4" customFormat="1" ht="36.75" customHeight="1" x14ac:dyDescent="0.25">
      <c r="A1" s="20" t="s">
        <v>25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25.5" customHeight="1" x14ac:dyDescent="0.25">
      <c r="A2" s="21" t="s">
        <v>9</v>
      </c>
      <c r="B2" s="21"/>
      <c r="C2" s="21"/>
      <c r="D2" s="21"/>
      <c r="E2" s="21"/>
      <c r="F2" s="21"/>
      <c r="G2" s="21"/>
      <c r="H2" s="21"/>
      <c r="I2" s="21"/>
      <c r="J2" s="21"/>
    </row>
    <row r="3" spans="1:10" x14ac:dyDescent="0.25">
      <c r="A3" s="1"/>
      <c r="B3" s="1"/>
      <c r="C3" s="1"/>
      <c r="D3" s="15" t="s">
        <v>5</v>
      </c>
      <c r="E3" s="19" t="s">
        <v>14</v>
      </c>
      <c r="F3" s="19"/>
      <c r="G3" s="19"/>
      <c r="H3" s="19"/>
      <c r="I3" s="15" t="s">
        <v>6</v>
      </c>
      <c r="J3" s="15" t="s">
        <v>7</v>
      </c>
    </row>
    <row r="4" spans="1:10" ht="75" x14ac:dyDescent="0.25">
      <c r="A4" s="2" t="s">
        <v>10</v>
      </c>
      <c r="B4" s="2" t="s">
        <v>11</v>
      </c>
      <c r="C4" s="3" t="s">
        <v>29</v>
      </c>
      <c r="D4" s="3" t="s">
        <v>4</v>
      </c>
      <c r="E4" s="3" t="s">
        <v>1</v>
      </c>
      <c r="F4" s="3" t="s">
        <v>0</v>
      </c>
      <c r="G4" s="3" t="s">
        <v>2</v>
      </c>
      <c r="H4" s="3" t="s">
        <v>3</v>
      </c>
      <c r="I4" s="3" t="s">
        <v>15</v>
      </c>
      <c r="J4" s="3" t="s">
        <v>8</v>
      </c>
    </row>
    <row r="5" spans="1:10" ht="56.25" customHeight="1" x14ac:dyDescent="0.25">
      <c r="A5" s="6">
        <v>1</v>
      </c>
      <c r="B5" s="8" t="s">
        <v>16</v>
      </c>
      <c r="C5" s="11">
        <v>9749895.1199999992</v>
      </c>
      <c r="D5" s="18" t="s">
        <v>13</v>
      </c>
      <c r="E5" s="18"/>
      <c r="F5" s="18"/>
      <c r="G5" s="18"/>
      <c r="H5" s="18"/>
      <c r="I5" s="18"/>
      <c r="J5" s="18"/>
    </row>
    <row r="6" spans="1:10" ht="39.950000000000003" customHeight="1" x14ac:dyDescent="0.25">
      <c r="A6" s="6">
        <v>2</v>
      </c>
      <c r="B6" s="8" t="s">
        <v>17</v>
      </c>
      <c r="C6" s="5">
        <v>7131043.0800000001</v>
      </c>
      <c r="D6" s="18" t="s">
        <v>13</v>
      </c>
      <c r="E6" s="18"/>
      <c r="F6" s="18"/>
      <c r="G6" s="18"/>
      <c r="H6" s="18"/>
      <c r="I6" s="18"/>
      <c r="J6" s="18"/>
    </row>
    <row r="7" spans="1:10" ht="110.1" customHeight="1" x14ac:dyDescent="0.25">
      <c r="A7" s="6">
        <v>3</v>
      </c>
      <c r="B7" s="9" t="s">
        <v>18</v>
      </c>
      <c r="C7" s="5">
        <v>7489359.2999999998</v>
      </c>
      <c r="D7" s="18" t="s">
        <v>13</v>
      </c>
      <c r="E7" s="18"/>
      <c r="F7" s="18"/>
      <c r="G7" s="18"/>
      <c r="H7" s="18"/>
      <c r="I7" s="18"/>
      <c r="J7" s="18"/>
    </row>
    <row r="8" spans="1:10" ht="39.950000000000003" customHeight="1" x14ac:dyDescent="0.25">
      <c r="A8" s="6">
        <v>4</v>
      </c>
      <c r="B8" s="8" t="s">
        <v>19</v>
      </c>
      <c r="C8" s="12">
        <v>6926130</v>
      </c>
      <c r="D8" s="7">
        <f t="shared" ref="D8:D13" si="0">($C$9/C8)*60</f>
        <v>47.830602024507193</v>
      </c>
      <c r="E8" s="6">
        <v>10</v>
      </c>
      <c r="F8" s="6">
        <v>10</v>
      </c>
      <c r="G8" s="6">
        <v>10</v>
      </c>
      <c r="H8" s="6">
        <v>10</v>
      </c>
      <c r="I8" s="6">
        <f t="shared" ref="I8:I13" si="1">SUM(E8:H8)</f>
        <v>40</v>
      </c>
      <c r="J8" s="7">
        <f t="shared" ref="J8:J13" si="2">SUM(D8,I8)</f>
        <v>87.830602024507186</v>
      </c>
    </row>
    <row r="9" spans="1:10" ht="39.950000000000003" customHeight="1" x14ac:dyDescent="0.25">
      <c r="A9" s="6">
        <v>5</v>
      </c>
      <c r="B9" s="8" t="s">
        <v>20</v>
      </c>
      <c r="C9" s="11">
        <v>5521349.46</v>
      </c>
      <c r="D9" s="7">
        <f t="shared" si="0"/>
        <v>60</v>
      </c>
      <c r="E9" s="6">
        <v>10</v>
      </c>
      <c r="F9" s="6">
        <v>10</v>
      </c>
      <c r="G9" s="6">
        <v>10</v>
      </c>
      <c r="H9" s="6">
        <v>10</v>
      </c>
      <c r="I9" s="6">
        <f t="shared" si="1"/>
        <v>40</v>
      </c>
      <c r="J9" s="7">
        <f t="shared" si="2"/>
        <v>100</v>
      </c>
    </row>
    <row r="10" spans="1:10" ht="39.950000000000003" customHeight="1" x14ac:dyDescent="0.25">
      <c r="A10" s="6">
        <v>7</v>
      </c>
      <c r="B10" s="8" t="s">
        <v>21</v>
      </c>
      <c r="C10" s="5">
        <v>9566665.7100000009</v>
      </c>
      <c r="D10" s="7">
        <f t="shared" si="0"/>
        <v>34.62867603429617</v>
      </c>
      <c r="E10" s="6">
        <v>10</v>
      </c>
      <c r="F10" s="6">
        <v>10</v>
      </c>
      <c r="G10" s="6">
        <v>10</v>
      </c>
      <c r="H10" s="6">
        <v>10</v>
      </c>
      <c r="I10" s="6">
        <f t="shared" si="1"/>
        <v>40</v>
      </c>
      <c r="J10" s="7">
        <f t="shared" si="2"/>
        <v>74.628676034296177</v>
      </c>
    </row>
    <row r="11" spans="1:10" ht="39.950000000000003" customHeight="1" x14ac:dyDescent="0.25">
      <c r="A11" s="10">
        <v>8</v>
      </c>
      <c r="B11" s="16" t="s">
        <v>22</v>
      </c>
      <c r="C11" s="5">
        <v>6986400</v>
      </c>
      <c r="D11" s="7">
        <f t="shared" si="0"/>
        <v>47.417978873239441</v>
      </c>
      <c r="E11" s="6">
        <v>10</v>
      </c>
      <c r="F11" s="6">
        <v>10</v>
      </c>
      <c r="G11" s="6">
        <v>10</v>
      </c>
      <c r="H11" s="14">
        <v>0</v>
      </c>
      <c r="I11" s="6">
        <f t="shared" si="1"/>
        <v>30</v>
      </c>
      <c r="J11" s="7">
        <f t="shared" si="2"/>
        <v>77.417978873239434</v>
      </c>
    </row>
    <row r="12" spans="1:10" ht="80.099999999999994" customHeight="1" x14ac:dyDescent="0.25">
      <c r="A12" s="10">
        <v>10</v>
      </c>
      <c r="B12" s="16" t="s">
        <v>23</v>
      </c>
      <c r="C12" s="12">
        <v>5879400</v>
      </c>
      <c r="D12" s="7">
        <f t="shared" si="0"/>
        <v>56.346050209205025</v>
      </c>
      <c r="E12" s="6">
        <v>10</v>
      </c>
      <c r="F12" s="6">
        <v>10</v>
      </c>
      <c r="G12" s="6">
        <v>10</v>
      </c>
      <c r="H12" s="6">
        <v>10</v>
      </c>
      <c r="I12" s="6">
        <f t="shared" si="1"/>
        <v>40</v>
      </c>
      <c r="J12" s="7">
        <f t="shared" si="2"/>
        <v>96.346050209205032</v>
      </c>
    </row>
    <row r="13" spans="1:10" ht="80.099999999999994" customHeight="1" x14ac:dyDescent="0.25">
      <c r="A13" s="10">
        <v>11</v>
      </c>
      <c r="B13" s="16" t="s">
        <v>24</v>
      </c>
      <c r="C13" s="5">
        <v>7924890</v>
      </c>
      <c r="D13" s="7">
        <f t="shared" si="0"/>
        <v>41.802595064410987</v>
      </c>
      <c r="E13" s="6">
        <v>10</v>
      </c>
      <c r="F13" s="6">
        <v>10</v>
      </c>
      <c r="G13" s="6">
        <v>10</v>
      </c>
      <c r="H13" s="6">
        <v>10</v>
      </c>
      <c r="I13" s="6">
        <f t="shared" si="1"/>
        <v>40</v>
      </c>
      <c r="J13" s="7">
        <f t="shared" si="2"/>
        <v>81.80259506441098</v>
      </c>
    </row>
    <row r="17" spans="6:6" x14ac:dyDescent="0.25">
      <c r="F17" s="4"/>
    </row>
  </sheetData>
  <mergeCells count="6">
    <mergeCell ref="D6:J6"/>
    <mergeCell ref="D7:J7"/>
    <mergeCell ref="E3:H3"/>
    <mergeCell ref="A1:J1"/>
    <mergeCell ref="A2:J2"/>
    <mergeCell ref="D5:J5"/>
  </mergeCells>
  <pageMargins left="0.7" right="0.7" top="0.75" bottom="0.75" header="0.3" footer="0.3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7"/>
  <sheetViews>
    <sheetView tabSelected="1" topLeftCell="A4" workbookViewId="0">
      <selection activeCell="N4" sqref="N4"/>
    </sheetView>
  </sheetViews>
  <sheetFormatPr defaultRowHeight="15" x14ac:dyDescent="0.25"/>
  <cols>
    <col min="1" max="1" width="8.5703125" customWidth="1"/>
    <col min="2" max="2" width="41" customWidth="1"/>
    <col min="3" max="3" width="17.140625" customWidth="1"/>
    <col min="4" max="4" width="16.85546875" customWidth="1"/>
    <col min="5" max="5" width="14.85546875" customWidth="1"/>
    <col min="6" max="6" width="15.42578125" customWidth="1"/>
    <col min="7" max="7" width="16.140625" customWidth="1"/>
    <col min="8" max="8" width="15" customWidth="1"/>
    <col min="9" max="10" width="18" customWidth="1"/>
  </cols>
  <sheetData>
    <row r="1" spans="1:10" s="4" customFormat="1" ht="36.75" customHeight="1" x14ac:dyDescent="0.25">
      <c r="A1" s="20" t="s">
        <v>26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25.5" customHeight="1" x14ac:dyDescent="0.25">
      <c r="A2" s="21" t="s">
        <v>12</v>
      </c>
      <c r="B2" s="21"/>
      <c r="C2" s="21"/>
      <c r="D2" s="21"/>
      <c r="E2" s="21"/>
      <c r="F2" s="21"/>
      <c r="G2" s="21"/>
      <c r="H2" s="21"/>
      <c r="I2" s="21"/>
      <c r="J2" s="21"/>
    </row>
    <row r="3" spans="1:10" x14ac:dyDescent="0.25">
      <c r="A3" s="1"/>
      <c r="B3" s="1"/>
      <c r="C3" s="1"/>
      <c r="D3" s="15" t="s">
        <v>5</v>
      </c>
      <c r="E3" s="19" t="s">
        <v>14</v>
      </c>
      <c r="F3" s="19"/>
      <c r="G3" s="19"/>
      <c r="H3" s="19"/>
      <c r="I3" s="15" t="s">
        <v>6</v>
      </c>
      <c r="J3" s="15" t="s">
        <v>7</v>
      </c>
    </row>
    <row r="4" spans="1:10" ht="75" x14ac:dyDescent="0.25">
      <c r="A4" s="2" t="s">
        <v>10</v>
      </c>
      <c r="B4" s="2" t="s">
        <v>11</v>
      </c>
      <c r="C4" s="3" t="s">
        <v>29</v>
      </c>
      <c r="D4" s="3" t="s">
        <v>4</v>
      </c>
      <c r="E4" s="3" t="s">
        <v>1</v>
      </c>
      <c r="F4" s="3" t="s">
        <v>0</v>
      </c>
      <c r="G4" s="3" t="s">
        <v>2</v>
      </c>
      <c r="H4" s="3" t="s">
        <v>3</v>
      </c>
      <c r="I4" s="3" t="s">
        <v>15</v>
      </c>
      <c r="J4" s="3" t="s">
        <v>8</v>
      </c>
    </row>
    <row r="5" spans="1:10" ht="56.25" customHeight="1" x14ac:dyDescent="0.25">
      <c r="A5" s="6">
        <v>1</v>
      </c>
      <c r="B5" s="8" t="s">
        <v>16</v>
      </c>
      <c r="C5" s="11">
        <v>6671981.25</v>
      </c>
      <c r="D5" s="18" t="s">
        <v>13</v>
      </c>
      <c r="E5" s="18"/>
      <c r="F5" s="18"/>
      <c r="G5" s="18"/>
      <c r="H5" s="18"/>
      <c r="I5" s="18"/>
      <c r="J5" s="18"/>
    </row>
    <row r="6" spans="1:10" ht="39.950000000000003" customHeight="1" x14ac:dyDescent="0.25">
      <c r="A6" s="6">
        <v>2</v>
      </c>
      <c r="B6" s="8" t="s">
        <v>17</v>
      </c>
      <c r="C6" s="5">
        <v>5606207.1600000001</v>
      </c>
      <c r="D6" s="18" t="s">
        <v>13</v>
      </c>
      <c r="E6" s="18"/>
      <c r="F6" s="18"/>
      <c r="G6" s="18"/>
      <c r="H6" s="18"/>
      <c r="I6" s="18"/>
      <c r="J6" s="18"/>
    </row>
    <row r="7" spans="1:10" ht="39.950000000000003" customHeight="1" x14ac:dyDescent="0.25">
      <c r="A7" s="6">
        <v>4</v>
      </c>
      <c r="B7" s="8" t="s">
        <v>19</v>
      </c>
      <c r="C7" s="13">
        <v>5687520</v>
      </c>
      <c r="D7" s="7">
        <f t="shared" ref="D7:D13" si="0">($C$8/C7)*60</f>
        <v>43.768676470588233</v>
      </c>
      <c r="E7" s="6">
        <v>10</v>
      </c>
      <c r="F7" s="6">
        <v>10</v>
      </c>
      <c r="G7" s="6">
        <v>10</v>
      </c>
      <c r="H7" s="6">
        <v>10</v>
      </c>
      <c r="I7" s="6">
        <f t="shared" ref="I7:I13" si="1">SUM(E7:H7)</f>
        <v>40</v>
      </c>
      <c r="J7" s="7">
        <f t="shared" ref="J7:J13" si="2">SUM(D7,I7)</f>
        <v>83.768676470588233</v>
      </c>
    </row>
    <row r="8" spans="1:10" ht="39.950000000000003" customHeight="1" x14ac:dyDescent="0.25">
      <c r="A8" s="6">
        <v>5</v>
      </c>
      <c r="B8" s="8" t="s">
        <v>20</v>
      </c>
      <c r="C8" s="11">
        <v>4148920.38</v>
      </c>
      <c r="D8" s="7">
        <f t="shared" si="0"/>
        <v>60</v>
      </c>
      <c r="E8" s="6">
        <v>10</v>
      </c>
      <c r="F8" s="6">
        <v>10</v>
      </c>
      <c r="G8" s="6">
        <v>10</v>
      </c>
      <c r="H8" s="6">
        <v>10</v>
      </c>
      <c r="I8" s="6">
        <f t="shared" si="1"/>
        <v>40</v>
      </c>
      <c r="J8" s="7">
        <f t="shared" si="2"/>
        <v>100</v>
      </c>
    </row>
    <row r="9" spans="1:10" ht="110.1" customHeight="1" x14ac:dyDescent="0.25">
      <c r="A9" s="6">
        <v>6</v>
      </c>
      <c r="B9" s="8" t="s">
        <v>28</v>
      </c>
      <c r="C9" s="5">
        <v>6695049.9000000004</v>
      </c>
      <c r="D9" s="7">
        <f t="shared" si="0"/>
        <v>37.181981690681646</v>
      </c>
      <c r="E9" s="6">
        <v>10</v>
      </c>
      <c r="F9" s="6">
        <v>10</v>
      </c>
      <c r="G9" s="6">
        <v>10</v>
      </c>
      <c r="H9" s="6">
        <v>10</v>
      </c>
      <c r="I9" s="6">
        <f t="shared" si="1"/>
        <v>40</v>
      </c>
      <c r="J9" s="7">
        <f t="shared" si="2"/>
        <v>77.181981690681653</v>
      </c>
    </row>
    <row r="10" spans="1:10" ht="39.950000000000003" customHeight="1" x14ac:dyDescent="0.25">
      <c r="A10" s="6">
        <v>7</v>
      </c>
      <c r="B10" s="8" t="s">
        <v>21</v>
      </c>
      <c r="C10" s="5">
        <v>9566665.7100000009</v>
      </c>
      <c r="D10" s="7">
        <f t="shared" si="0"/>
        <v>26.021106030682031</v>
      </c>
      <c r="E10" s="6">
        <v>10</v>
      </c>
      <c r="F10" s="6">
        <v>10</v>
      </c>
      <c r="G10" s="6">
        <v>10</v>
      </c>
      <c r="H10" s="6">
        <v>10</v>
      </c>
      <c r="I10" s="6">
        <f t="shared" si="1"/>
        <v>40</v>
      </c>
      <c r="J10" s="7">
        <f t="shared" si="2"/>
        <v>66.021106030682034</v>
      </c>
    </row>
    <row r="11" spans="1:10" ht="80.099999999999994" customHeight="1" x14ac:dyDescent="0.25">
      <c r="A11" s="10">
        <v>9</v>
      </c>
      <c r="B11" s="16" t="s">
        <v>27</v>
      </c>
      <c r="C11" s="5">
        <v>5554680</v>
      </c>
      <c r="D11" s="7">
        <f t="shared" si="0"/>
        <v>44.815403011514611</v>
      </c>
      <c r="E11" s="6">
        <v>10</v>
      </c>
      <c r="F11" s="6">
        <v>10</v>
      </c>
      <c r="G11" s="6">
        <v>10</v>
      </c>
      <c r="H11" s="6">
        <v>10</v>
      </c>
      <c r="I11" s="6">
        <f t="shared" si="1"/>
        <v>40</v>
      </c>
      <c r="J11" s="7">
        <f t="shared" si="2"/>
        <v>84.815403011514604</v>
      </c>
    </row>
    <row r="12" spans="1:10" ht="80.099999999999994" customHeight="1" x14ac:dyDescent="0.25">
      <c r="A12" s="10">
        <v>10</v>
      </c>
      <c r="B12" s="16" t="s">
        <v>23</v>
      </c>
      <c r="C12" s="17">
        <v>4231200</v>
      </c>
      <c r="D12" s="7">
        <f t="shared" si="0"/>
        <v>58.833244186046514</v>
      </c>
      <c r="E12" s="6">
        <v>10</v>
      </c>
      <c r="F12" s="6">
        <v>10</v>
      </c>
      <c r="G12" s="6">
        <v>10</v>
      </c>
      <c r="H12" s="6">
        <v>10</v>
      </c>
      <c r="I12" s="6">
        <f t="shared" si="1"/>
        <v>40</v>
      </c>
      <c r="J12" s="7">
        <f t="shared" si="2"/>
        <v>98.833244186046514</v>
      </c>
    </row>
    <row r="13" spans="1:10" ht="80.099999999999994" customHeight="1" x14ac:dyDescent="0.25">
      <c r="A13" s="10">
        <v>11</v>
      </c>
      <c r="B13" s="16" t="s">
        <v>24</v>
      </c>
      <c r="C13" s="5">
        <v>5993790</v>
      </c>
      <c r="D13" s="7">
        <f t="shared" si="0"/>
        <v>41.532189616252822</v>
      </c>
      <c r="E13" s="6">
        <v>10</v>
      </c>
      <c r="F13" s="6">
        <v>10</v>
      </c>
      <c r="G13" s="6">
        <v>10</v>
      </c>
      <c r="H13" s="6">
        <v>10</v>
      </c>
      <c r="I13" s="6">
        <f t="shared" si="1"/>
        <v>40</v>
      </c>
      <c r="J13" s="7">
        <f t="shared" si="2"/>
        <v>81.532189616252822</v>
      </c>
    </row>
    <row r="17" spans="6:6" x14ac:dyDescent="0.25">
      <c r="F17" s="4"/>
    </row>
  </sheetData>
  <mergeCells count="5">
    <mergeCell ref="A1:J1"/>
    <mergeCell ref="A2:J2"/>
    <mergeCell ref="E3:H3"/>
    <mergeCell ref="D5:J5"/>
    <mergeCell ref="D6:J6"/>
  </mergeCells>
  <pageMargins left="0.70866141732283472" right="0.70866141732283472" top="0.55118110236220474" bottom="0.55118110236220474" header="0.31496062992125984" footer="0.31496062992125984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Część 1 </vt:lpstr>
      <vt:lpstr>Część 2</vt:lpstr>
      <vt:lpstr>'Część 1 '!Obszar_wydruku</vt:lpstr>
      <vt:lpstr>'Część 2'!Obszar_wydruku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Galas Magdalena</dc:creator>
  <cp:lastModifiedBy>Panecki Arkadiusz</cp:lastModifiedBy>
  <cp:lastPrinted>2019-01-30T13:19:49Z</cp:lastPrinted>
  <dcterms:created xsi:type="dcterms:W3CDTF">2018-05-15T07:14:18Z</dcterms:created>
  <dcterms:modified xsi:type="dcterms:W3CDTF">2019-02-01T07:20:10Z</dcterms:modified>
</cp:coreProperties>
</file>