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600" windowHeight="12345" tabRatio="638" activeTab="1"/>
  </bookViews>
  <sheets>
    <sheet name="Rejon Augustów" sheetId="2" r:id="rId1"/>
    <sheet name="Rejon Białystok" sheetId="3" r:id="rId2"/>
    <sheet name="Rejon Bielsk Podlaski" sheetId="4" r:id="rId3"/>
    <sheet name="Rejon Łomża" sheetId="5" r:id="rId4"/>
    <sheet name="Rejon Suwałki" sheetId="6" r:id="rId5"/>
    <sheet name="Rejon Zambrów" sheetId="7" r:id="rId6"/>
    <sheet name="Zestawienie ogólne rbh" sheetId="10" r:id="rId7"/>
  </sheets>
  <definedNames>
    <definedName name="_xlnm._FilterDatabase" localSheetId="0" hidden="1">'Rejon Augustów'!$A$12:$BE$34</definedName>
    <definedName name="_xlnm._FilterDatabase" localSheetId="1" hidden="1">'Rejon Białystok'!$A$12:$BE$31</definedName>
    <definedName name="_xlnm._FilterDatabase" localSheetId="2" hidden="1">'Rejon Bielsk Podlaski'!$A$12:$BE$27</definedName>
    <definedName name="_xlnm._FilterDatabase" localSheetId="3" hidden="1">'Rejon Łomża'!$A$12:$BE$24</definedName>
    <definedName name="_xlnm._FilterDatabase" localSheetId="4" hidden="1">'Rejon Suwałki'!$A$12:$BE$23</definedName>
    <definedName name="_xlnm._FilterDatabase" localSheetId="5" hidden="1">'Rejon Zambrów'!$A$12:$BE$26</definedName>
  </definedNames>
  <calcPr calcId="145621"/>
</workbook>
</file>

<file path=xl/calcChain.xml><?xml version="1.0" encoding="utf-8"?>
<calcChain xmlns="http://schemas.openxmlformats.org/spreadsheetml/2006/main">
  <c r="H12" i="10" l="1"/>
  <c r="I12" i="10" s="1"/>
  <c r="H10" i="10"/>
  <c r="I10" i="10" s="1"/>
  <c r="H9" i="10"/>
  <c r="I9" i="10" s="1"/>
  <c r="H7" i="10"/>
  <c r="I7" i="10" s="1"/>
  <c r="BA25" i="7" l="1"/>
  <c r="BA24" i="7"/>
  <c r="BA23" i="7"/>
  <c r="BA22" i="7"/>
  <c r="BA21" i="7"/>
  <c r="BA20" i="7"/>
  <c r="BA19" i="7"/>
  <c r="BA18" i="7"/>
  <c r="BA17" i="7"/>
  <c r="BA16" i="7"/>
  <c r="BA15" i="7"/>
  <c r="BA14" i="7"/>
  <c r="BA13" i="7"/>
  <c r="AX25" i="7"/>
  <c r="BD25" i="7" s="1"/>
  <c r="AX24" i="7"/>
  <c r="AX23" i="7"/>
  <c r="AX22" i="7"/>
  <c r="AX21" i="7"/>
  <c r="AX20" i="7"/>
  <c r="AX19" i="7"/>
  <c r="AX18" i="7"/>
  <c r="AX17" i="7"/>
  <c r="AX16" i="7"/>
  <c r="AX15" i="7"/>
  <c r="AX14" i="7"/>
  <c r="BD14" i="7" s="1"/>
  <c r="AX13" i="7"/>
  <c r="AU16" i="7"/>
  <c r="AU14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O23" i="7"/>
  <c r="AO22" i="7"/>
  <c r="AO20" i="7"/>
  <c r="AO19" i="7"/>
  <c r="AO18" i="7"/>
  <c r="AO17" i="7"/>
  <c r="AO16" i="7"/>
  <c r="AO15" i="7"/>
  <c r="AO14" i="7"/>
  <c r="AO13" i="7"/>
  <c r="AL23" i="7"/>
  <c r="AL22" i="7"/>
  <c r="AL20" i="7"/>
  <c r="AL19" i="7"/>
  <c r="AL18" i="7"/>
  <c r="AL17" i="7"/>
  <c r="AL16" i="7"/>
  <c r="AL15" i="7"/>
  <c r="AL14" i="7"/>
  <c r="AL13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C23" i="7"/>
  <c r="AC22" i="7"/>
  <c r="BD22" i="7" s="1"/>
  <c r="AC20" i="7"/>
  <c r="AC19" i="7"/>
  <c r="BD19" i="7" s="1"/>
  <c r="AC18" i="7"/>
  <c r="AC17" i="7"/>
  <c r="BD17" i="7" s="1"/>
  <c r="AC16" i="7"/>
  <c r="BD16" i="7" s="1"/>
  <c r="AC15" i="7"/>
  <c r="AC14" i="7"/>
  <c r="AC13" i="7"/>
  <c r="Z16" i="7"/>
  <c r="Z14" i="7"/>
  <c r="W23" i="7"/>
  <c r="W22" i="7"/>
  <c r="W20" i="7"/>
  <c r="W19" i="7"/>
  <c r="W18" i="7"/>
  <c r="W17" i="7"/>
  <c r="W16" i="7"/>
  <c r="W15" i="7"/>
  <c r="W14" i="7"/>
  <c r="W13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Q23" i="7"/>
  <c r="Q22" i="7"/>
  <c r="Q20" i="7"/>
  <c r="Q19" i="7"/>
  <c r="Q18" i="7"/>
  <c r="Q17" i="7"/>
  <c r="Q16" i="7"/>
  <c r="Q15" i="7"/>
  <c r="Q14" i="7"/>
  <c r="BD24" i="7"/>
  <c r="BD21" i="7"/>
  <c r="BD20" i="7"/>
  <c r="BD13" i="7"/>
  <c r="BD23" i="7"/>
  <c r="BD18" i="7"/>
  <c r="BD15" i="7"/>
  <c r="BD22" i="6"/>
  <c r="BD21" i="6"/>
  <c r="BD20" i="6"/>
  <c r="BD19" i="6"/>
  <c r="BD18" i="6"/>
  <c r="BD17" i="6"/>
  <c r="BD16" i="6"/>
  <c r="BD15" i="6"/>
  <c r="BD14" i="6"/>
  <c r="BA22" i="6"/>
  <c r="BA21" i="6"/>
  <c r="BA20" i="6"/>
  <c r="BA19" i="6"/>
  <c r="BA18" i="6"/>
  <c r="BA17" i="6"/>
  <c r="BA16" i="6"/>
  <c r="BA15" i="6"/>
  <c r="AX22" i="6"/>
  <c r="AX21" i="6"/>
  <c r="AX20" i="6"/>
  <c r="AX19" i="6"/>
  <c r="AX18" i="6"/>
  <c r="AX17" i="6"/>
  <c r="AX16" i="6"/>
  <c r="AX15" i="6"/>
  <c r="AX14" i="6"/>
  <c r="AX13" i="6"/>
  <c r="AU21" i="6"/>
  <c r="AU16" i="6"/>
  <c r="AR22" i="6"/>
  <c r="AR21" i="6"/>
  <c r="AR20" i="6"/>
  <c r="AR19" i="6"/>
  <c r="AR18" i="6"/>
  <c r="AR17" i="6"/>
  <c r="AR16" i="6"/>
  <c r="AR15" i="6"/>
  <c r="AR14" i="6"/>
  <c r="AR13" i="6"/>
  <c r="AO22" i="6"/>
  <c r="AO21" i="6"/>
  <c r="AO17" i="6"/>
  <c r="AO16" i="6"/>
  <c r="AO15" i="6"/>
  <c r="AL22" i="6"/>
  <c r="AL21" i="6"/>
  <c r="AL17" i="6"/>
  <c r="AL16" i="6"/>
  <c r="AL15" i="6"/>
  <c r="AI22" i="6"/>
  <c r="AI21" i="6"/>
  <c r="AI20" i="6"/>
  <c r="AI19" i="6"/>
  <c r="AI18" i="6"/>
  <c r="AI17" i="6"/>
  <c r="AI16" i="6"/>
  <c r="AI15" i="6"/>
  <c r="AF22" i="6"/>
  <c r="AF21" i="6"/>
  <c r="AF20" i="6"/>
  <c r="AF19" i="6"/>
  <c r="AF18" i="6"/>
  <c r="AF17" i="6"/>
  <c r="AF16" i="6"/>
  <c r="AF15" i="6"/>
  <c r="AC22" i="6"/>
  <c r="AC21" i="6"/>
  <c r="AC17" i="6"/>
  <c r="AC16" i="6"/>
  <c r="AC15" i="6"/>
  <c r="Z21" i="6"/>
  <c r="Z16" i="6"/>
  <c r="W22" i="6"/>
  <c r="W21" i="6"/>
  <c r="W17" i="6"/>
  <c r="W16" i="6"/>
  <c r="W15" i="6"/>
  <c r="T22" i="6"/>
  <c r="T21" i="6"/>
  <c r="T20" i="6"/>
  <c r="T19" i="6"/>
  <c r="T18" i="6"/>
  <c r="T17" i="6"/>
  <c r="T16" i="6"/>
  <c r="T15" i="6"/>
  <c r="Q22" i="6"/>
  <c r="Q21" i="6"/>
  <c r="Q17" i="6"/>
  <c r="Q16" i="6"/>
  <c r="Q15" i="6"/>
  <c r="BA23" i="5"/>
  <c r="BA22" i="5"/>
  <c r="BA21" i="5"/>
  <c r="BA20" i="5"/>
  <c r="BA19" i="5"/>
  <c r="BA18" i="5"/>
  <c r="BA17" i="5"/>
  <c r="BA16" i="5"/>
  <c r="BA15" i="5"/>
  <c r="BA14" i="5"/>
  <c r="BA13" i="5"/>
  <c r="AX23" i="5"/>
  <c r="AX22" i="5"/>
  <c r="AX21" i="5"/>
  <c r="BD21" i="5" s="1"/>
  <c r="AX20" i="5"/>
  <c r="AX19" i="5"/>
  <c r="AX18" i="5"/>
  <c r="AX17" i="5"/>
  <c r="AX16" i="5"/>
  <c r="AX15" i="5"/>
  <c r="AX14" i="5"/>
  <c r="AX13" i="5"/>
  <c r="AU18" i="5"/>
  <c r="AU14" i="5"/>
  <c r="AR23" i="5"/>
  <c r="AR22" i="5"/>
  <c r="AR21" i="5"/>
  <c r="AR20" i="5"/>
  <c r="AR19" i="5"/>
  <c r="AR18" i="5"/>
  <c r="AR17" i="5"/>
  <c r="AR16" i="5"/>
  <c r="AR15" i="5"/>
  <c r="AR14" i="5"/>
  <c r="AR13" i="5"/>
  <c r="AO20" i="5"/>
  <c r="AO19" i="5"/>
  <c r="AO18" i="5"/>
  <c r="AO17" i="5"/>
  <c r="AO16" i="5"/>
  <c r="AO15" i="5"/>
  <c r="AO14" i="5"/>
  <c r="AO13" i="5"/>
  <c r="AL20" i="5"/>
  <c r="AL19" i="5"/>
  <c r="AL18" i="5"/>
  <c r="AL17" i="5"/>
  <c r="AL16" i="5"/>
  <c r="AL15" i="5"/>
  <c r="AL14" i="5"/>
  <c r="AL13" i="5"/>
  <c r="AI23" i="5"/>
  <c r="AI22" i="5"/>
  <c r="AI21" i="5"/>
  <c r="AI20" i="5"/>
  <c r="AI19" i="5"/>
  <c r="AI18" i="5"/>
  <c r="AI17" i="5"/>
  <c r="AI16" i="5"/>
  <c r="AI15" i="5"/>
  <c r="AI14" i="5"/>
  <c r="AI13" i="5"/>
  <c r="AF23" i="5"/>
  <c r="AF22" i="5"/>
  <c r="AF21" i="5"/>
  <c r="AF20" i="5"/>
  <c r="AF19" i="5"/>
  <c r="AF18" i="5"/>
  <c r="AF17" i="5"/>
  <c r="AF16" i="5"/>
  <c r="AF15" i="5"/>
  <c r="AF14" i="5"/>
  <c r="AF13" i="5"/>
  <c r="AC20" i="5"/>
  <c r="AC19" i="5"/>
  <c r="AC18" i="5"/>
  <c r="AC17" i="5"/>
  <c r="BD17" i="5" s="1"/>
  <c r="AC16" i="5"/>
  <c r="BD16" i="5" s="1"/>
  <c r="AC15" i="5"/>
  <c r="AC14" i="5"/>
  <c r="AC13" i="5"/>
  <c r="Z18" i="5"/>
  <c r="Z14" i="5"/>
  <c r="W20" i="5"/>
  <c r="W19" i="5"/>
  <c r="W18" i="5"/>
  <c r="W17" i="5"/>
  <c r="W16" i="5"/>
  <c r="W15" i="5"/>
  <c r="W14" i="5"/>
  <c r="W13" i="5"/>
  <c r="T23" i="5"/>
  <c r="T22" i="5"/>
  <c r="T21" i="5"/>
  <c r="T20" i="5"/>
  <c r="T19" i="5"/>
  <c r="T18" i="5"/>
  <c r="T17" i="5"/>
  <c r="T16" i="5"/>
  <c r="T15" i="5"/>
  <c r="T14" i="5"/>
  <c r="T13" i="5"/>
  <c r="Q20" i="5"/>
  <c r="Q19" i="5"/>
  <c r="Q18" i="5"/>
  <c r="Q17" i="5"/>
  <c r="Q16" i="5"/>
  <c r="Q15" i="5"/>
  <c r="Q14" i="5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AX26" i="4"/>
  <c r="AX25" i="4"/>
  <c r="BD25" i="4" s="1"/>
  <c r="AX24" i="4"/>
  <c r="AX23" i="4"/>
  <c r="AX22" i="4"/>
  <c r="AX21" i="4"/>
  <c r="BD21" i="4" s="1"/>
  <c r="AX20" i="4"/>
  <c r="BD20" i="4" s="1"/>
  <c r="AX19" i="4"/>
  <c r="AX18" i="4"/>
  <c r="AX17" i="4"/>
  <c r="AX16" i="4"/>
  <c r="BD16" i="4" s="1"/>
  <c r="AX15" i="4"/>
  <c r="AX14" i="4"/>
  <c r="BD14" i="4" s="1"/>
  <c r="AX13" i="4"/>
  <c r="AU26" i="4"/>
  <c r="AU20" i="4"/>
  <c r="AU18" i="4"/>
  <c r="AU16" i="4"/>
  <c r="AU14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O23" i="4"/>
  <c r="AO20" i="4"/>
  <c r="AO19" i="4"/>
  <c r="AO17" i="4"/>
  <c r="AO16" i="4"/>
  <c r="AO15" i="4"/>
  <c r="AO14" i="4"/>
  <c r="AO13" i="4"/>
  <c r="AL23" i="4"/>
  <c r="AL20" i="4"/>
  <c r="AL19" i="4"/>
  <c r="AL17" i="4"/>
  <c r="AL16" i="4"/>
  <c r="AL15" i="4"/>
  <c r="AL14" i="4"/>
  <c r="AL13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C23" i="4"/>
  <c r="BD23" i="4" s="1"/>
  <c r="AC20" i="4"/>
  <c r="AC19" i="4"/>
  <c r="BD19" i="4" s="1"/>
  <c r="AC17" i="4"/>
  <c r="AC16" i="4"/>
  <c r="AC15" i="4"/>
  <c r="BD15" i="4" s="1"/>
  <c r="AC14" i="4"/>
  <c r="AC13" i="4"/>
  <c r="Z26" i="4"/>
  <c r="Z20" i="4"/>
  <c r="Z18" i="4"/>
  <c r="Z16" i="4"/>
  <c r="Z14" i="4"/>
  <c r="W23" i="4"/>
  <c r="W20" i="4"/>
  <c r="W19" i="4"/>
  <c r="W17" i="4"/>
  <c r="W16" i="4"/>
  <c r="W15" i="4"/>
  <c r="W14" i="4"/>
  <c r="W13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Q23" i="4"/>
  <c r="Q20" i="4"/>
  <c r="Q19" i="4"/>
  <c r="Q17" i="4"/>
  <c r="Q16" i="4"/>
  <c r="Q15" i="4"/>
  <c r="Q14" i="4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5" i="3"/>
  <c r="BA13" i="3"/>
  <c r="AX30" i="3"/>
  <c r="AX29" i="3"/>
  <c r="AX28" i="3"/>
  <c r="AX27" i="3"/>
  <c r="AX26" i="3"/>
  <c r="AX25" i="3"/>
  <c r="AX24" i="3"/>
  <c r="AX23" i="3"/>
  <c r="AX22" i="3"/>
  <c r="AX21" i="3"/>
  <c r="BD21" i="3" s="1"/>
  <c r="AX20" i="3"/>
  <c r="AX19" i="3"/>
  <c r="AX18" i="3"/>
  <c r="AX17" i="3"/>
  <c r="AX16" i="3"/>
  <c r="BD16" i="3" s="1"/>
  <c r="AX15" i="3"/>
  <c r="AX14" i="3"/>
  <c r="AX13" i="3"/>
  <c r="AU29" i="3"/>
  <c r="AU24" i="3"/>
  <c r="AU20" i="3"/>
  <c r="AU14" i="3"/>
  <c r="AU13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O29" i="3"/>
  <c r="AO28" i="3"/>
  <c r="AO27" i="3"/>
  <c r="AO26" i="3"/>
  <c r="AO25" i="3"/>
  <c r="AO24" i="3"/>
  <c r="AO23" i="3"/>
  <c r="AO22" i="3"/>
  <c r="AO20" i="3"/>
  <c r="AO19" i="3"/>
  <c r="AO18" i="3"/>
  <c r="AO17" i="3"/>
  <c r="AO15" i="3"/>
  <c r="AO13" i="3"/>
  <c r="AL29" i="3"/>
  <c r="AL28" i="3"/>
  <c r="AL27" i="3"/>
  <c r="AL26" i="3"/>
  <c r="AL25" i="3"/>
  <c r="AL24" i="3"/>
  <c r="AL23" i="3"/>
  <c r="AL22" i="3"/>
  <c r="AL20" i="3"/>
  <c r="AL19" i="3"/>
  <c r="AL18" i="3"/>
  <c r="AL17" i="3"/>
  <c r="AL15" i="3"/>
  <c r="AL1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5" i="3"/>
  <c r="AI13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5" i="3"/>
  <c r="AF13" i="3"/>
  <c r="AC29" i="3"/>
  <c r="AC28" i="3"/>
  <c r="BD28" i="3" s="1"/>
  <c r="AC27" i="3"/>
  <c r="BD27" i="3" s="1"/>
  <c r="AC26" i="3"/>
  <c r="AC25" i="3"/>
  <c r="AC24" i="3"/>
  <c r="BD24" i="3" s="1"/>
  <c r="AC23" i="3"/>
  <c r="BD23" i="3" s="1"/>
  <c r="AC22" i="3"/>
  <c r="AC20" i="3"/>
  <c r="AC19" i="3"/>
  <c r="BD19" i="3" s="1"/>
  <c r="AC18" i="3"/>
  <c r="BD18" i="3" s="1"/>
  <c r="AC17" i="3"/>
  <c r="AC15" i="3"/>
  <c r="AC13" i="3"/>
  <c r="BD13" i="3" s="1"/>
  <c r="Z29" i="3"/>
  <c r="Z24" i="3"/>
  <c r="Z20" i="3"/>
  <c r="Z13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5" i="3"/>
  <c r="W1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5" i="3"/>
  <c r="T13" i="3"/>
  <c r="Q29" i="3"/>
  <c r="Q28" i="3"/>
  <c r="Q27" i="3"/>
  <c r="Q26" i="3"/>
  <c r="Q25" i="3"/>
  <c r="Q24" i="3"/>
  <c r="Q23" i="3"/>
  <c r="Q22" i="3"/>
  <c r="Q20" i="3"/>
  <c r="Q19" i="3"/>
  <c r="Q18" i="3"/>
  <c r="Q17" i="3"/>
  <c r="Q15" i="3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AX33" i="2"/>
  <c r="AX32" i="2"/>
  <c r="BD32" i="2" s="1"/>
  <c r="AX31" i="2"/>
  <c r="AX30" i="2"/>
  <c r="AX29" i="2"/>
  <c r="BD29" i="2" s="1"/>
  <c r="AX28" i="2"/>
  <c r="BD28" i="2" s="1"/>
  <c r="AX27" i="2"/>
  <c r="AX26" i="2"/>
  <c r="AX25" i="2"/>
  <c r="AX24" i="2"/>
  <c r="BD24" i="2" s="1"/>
  <c r="AX23" i="2"/>
  <c r="AX22" i="2"/>
  <c r="AX21" i="2"/>
  <c r="AX20" i="2"/>
  <c r="AX19" i="2"/>
  <c r="AX18" i="2"/>
  <c r="AX17" i="2"/>
  <c r="AX16" i="2"/>
  <c r="BD16" i="2" s="1"/>
  <c r="AX15" i="2"/>
  <c r="AX14" i="2"/>
  <c r="AX13" i="2"/>
  <c r="AU26" i="2"/>
  <c r="AU16" i="2"/>
  <c r="AU1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O33" i="2"/>
  <c r="AO32" i="2"/>
  <c r="AO30" i="2"/>
  <c r="AO28" i="2"/>
  <c r="AO27" i="2"/>
  <c r="AO26" i="2"/>
  <c r="AO25" i="2"/>
  <c r="AO24" i="2"/>
  <c r="AO23" i="2"/>
  <c r="AO21" i="2"/>
  <c r="AO20" i="2"/>
  <c r="AO19" i="2"/>
  <c r="AO18" i="2"/>
  <c r="AO17" i="2"/>
  <c r="AO16" i="2"/>
  <c r="AO15" i="2"/>
  <c r="AO14" i="2"/>
  <c r="AO13" i="2"/>
  <c r="AL33" i="2"/>
  <c r="AL32" i="2"/>
  <c r="AL30" i="2"/>
  <c r="AL28" i="2"/>
  <c r="AL27" i="2"/>
  <c r="AL26" i="2"/>
  <c r="AL25" i="2"/>
  <c r="AL24" i="2"/>
  <c r="AL23" i="2"/>
  <c r="AL21" i="2"/>
  <c r="AL20" i="2"/>
  <c r="AL19" i="2"/>
  <c r="AL18" i="2"/>
  <c r="AL17" i="2"/>
  <c r="AL16" i="2"/>
  <c r="AL15" i="2"/>
  <c r="AL14" i="2"/>
  <c r="AL13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C33" i="2"/>
  <c r="AC32" i="2"/>
  <c r="AC30" i="2"/>
  <c r="AC28" i="2"/>
  <c r="AC27" i="2"/>
  <c r="AC26" i="2"/>
  <c r="BD26" i="2" s="1"/>
  <c r="AC25" i="2"/>
  <c r="AC24" i="2"/>
  <c r="AC23" i="2"/>
  <c r="AC21" i="2"/>
  <c r="BD21" i="2" s="1"/>
  <c r="AC20" i="2"/>
  <c r="AC19" i="2"/>
  <c r="AC18" i="2"/>
  <c r="BD18" i="2" s="1"/>
  <c r="AC17" i="2"/>
  <c r="BD17" i="2" s="1"/>
  <c r="AC16" i="2"/>
  <c r="AC15" i="2"/>
  <c r="AC14" i="2"/>
  <c r="BD14" i="2" s="1"/>
  <c r="AC13" i="2"/>
  <c r="BD13" i="2" s="1"/>
  <c r="Z26" i="2"/>
  <c r="Z16" i="2"/>
  <c r="Z14" i="2"/>
  <c r="W33" i="2"/>
  <c r="W32" i="2"/>
  <c r="W30" i="2"/>
  <c r="W28" i="2"/>
  <c r="W27" i="2"/>
  <c r="W26" i="2"/>
  <c r="W25" i="2"/>
  <c r="W24" i="2"/>
  <c r="W23" i="2"/>
  <c r="W21" i="2"/>
  <c r="W20" i="2"/>
  <c r="W19" i="2"/>
  <c r="W18" i="2"/>
  <c r="W17" i="2"/>
  <c r="W16" i="2"/>
  <c r="W15" i="2"/>
  <c r="W14" i="2"/>
  <c r="W13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Q33" i="2"/>
  <c r="Q32" i="2"/>
  <c r="Q31" i="2"/>
  <c r="Q30" i="2"/>
  <c r="Q29" i="2"/>
  <c r="Q28" i="2"/>
  <c r="Q27" i="2"/>
  <c r="Q26" i="2"/>
  <c r="Q25" i="2"/>
  <c r="Q24" i="2"/>
  <c r="Q23" i="2"/>
  <c r="Q21" i="2"/>
  <c r="Q20" i="2"/>
  <c r="Q19" i="2"/>
  <c r="Q18" i="2"/>
  <c r="Q17" i="2"/>
  <c r="Q16" i="2"/>
  <c r="Q15" i="2"/>
  <c r="Q14" i="2"/>
  <c r="BD13" i="6"/>
  <c r="BD14" i="5"/>
  <c r="BD15" i="5"/>
  <c r="BD18" i="5"/>
  <c r="BD19" i="5"/>
  <c r="BD20" i="5"/>
  <c r="BD22" i="5"/>
  <c r="BD23" i="5"/>
  <c r="BD13" i="5"/>
  <c r="BD17" i="4"/>
  <c r="BD18" i="4"/>
  <c r="BD22" i="4"/>
  <c r="BD24" i="4"/>
  <c r="BD26" i="4"/>
  <c r="BD13" i="4"/>
  <c r="BD15" i="2"/>
  <c r="BD19" i="2"/>
  <c r="BD20" i="2"/>
  <c r="BD22" i="2"/>
  <c r="BD23" i="2"/>
  <c r="BD25" i="2"/>
  <c r="BD27" i="2"/>
  <c r="BD30" i="2"/>
  <c r="BD31" i="2"/>
  <c r="BD14" i="3"/>
  <c r="BD17" i="3"/>
  <c r="BD22" i="3"/>
  <c r="BD25" i="3"/>
  <c r="BD26" i="3"/>
  <c r="BD30" i="3"/>
  <c r="Q13" i="3"/>
  <c r="BD15" i="3" l="1"/>
  <c r="BD20" i="3"/>
  <c r="BD29" i="3"/>
  <c r="BD23" i="6"/>
  <c r="BD33" i="2"/>
  <c r="F20" i="3"/>
  <c r="F19" i="3"/>
  <c r="BC15" i="7" l="1"/>
  <c r="BC17" i="7"/>
  <c r="BC18" i="7"/>
  <c r="BC19" i="7"/>
  <c r="BC20" i="7"/>
  <c r="BC21" i="7"/>
  <c r="BC22" i="7"/>
  <c r="BC23" i="7"/>
  <c r="BC24" i="7"/>
  <c r="BC25" i="7"/>
  <c r="BB14" i="6"/>
  <c r="BC14" i="6"/>
  <c r="BC15" i="6"/>
  <c r="BC16" i="6"/>
  <c r="BC17" i="6"/>
  <c r="BC18" i="6"/>
  <c r="BC19" i="6"/>
  <c r="BC20" i="6"/>
  <c r="BC21" i="6"/>
  <c r="BC22" i="6"/>
  <c r="BC15" i="5"/>
  <c r="BC16" i="5"/>
  <c r="BC17" i="5"/>
  <c r="BC19" i="5"/>
  <c r="BC20" i="5"/>
  <c r="BC21" i="5"/>
  <c r="BC22" i="5"/>
  <c r="BC23" i="5"/>
  <c r="BB14" i="3"/>
  <c r="BC15" i="3"/>
  <c r="BB16" i="3"/>
  <c r="BC16" i="3"/>
  <c r="BC17" i="3"/>
  <c r="BC18" i="3"/>
  <c r="BC19" i="3"/>
  <c r="BC21" i="3"/>
  <c r="BC22" i="3"/>
  <c r="BC23" i="3"/>
  <c r="BC25" i="3"/>
  <c r="BC26" i="3"/>
  <c r="BC27" i="3"/>
  <c r="BC28" i="3"/>
  <c r="BC30" i="3"/>
  <c r="BC15" i="2"/>
  <c r="BC17" i="2"/>
  <c r="BC18" i="2"/>
  <c r="BC19" i="2"/>
  <c r="BC20" i="2"/>
  <c r="BC21" i="2"/>
  <c r="BC22" i="2"/>
  <c r="BC23" i="2"/>
  <c r="BC24" i="2"/>
  <c r="BC25" i="2"/>
  <c r="BC27" i="2"/>
  <c r="BC28" i="2"/>
  <c r="BC29" i="2"/>
  <c r="BC30" i="2"/>
  <c r="BC31" i="2"/>
  <c r="BC32" i="2"/>
  <c r="BC33" i="2"/>
  <c r="BE14" i="6" l="1"/>
  <c r="F14" i="6" l="1"/>
  <c r="BC14" i="3" l="1"/>
  <c r="BE16" i="3"/>
  <c r="BC14" i="7"/>
  <c r="BC29" i="3" l="1"/>
  <c r="BC20" i="3"/>
  <c r="BE14" i="3"/>
  <c r="BC18" i="5" l="1"/>
  <c r="BB24" i="3"/>
  <c r="BB22" i="3"/>
  <c r="BB20" i="3"/>
  <c r="BE20" i="3" s="1"/>
  <c r="BB19" i="3"/>
  <c r="BB18" i="3"/>
  <c r="BB17" i="3"/>
  <c r="BC13" i="3"/>
  <c r="C3" i="7"/>
  <c r="A3" i="7"/>
  <c r="C3" i="6"/>
  <c r="A3" i="6"/>
  <c r="C3" i="5"/>
  <c r="A3" i="5"/>
  <c r="C3" i="4"/>
  <c r="A3" i="4"/>
  <c r="C3" i="3"/>
  <c r="A3" i="3"/>
  <c r="C3" i="2"/>
  <c r="A3" i="2"/>
  <c r="BB25" i="4"/>
  <c r="BE25" i="4" s="1"/>
  <c r="BB20" i="4"/>
  <c r="BE20" i="4" s="1"/>
  <c r="BB15" i="4"/>
  <c r="BE15" i="4" s="1"/>
  <c r="BC13" i="4"/>
  <c r="Q13" i="4"/>
  <c r="BB16" i="5"/>
  <c r="BE16" i="5" s="1"/>
  <c r="BC13" i="5"/>
  <c r="Q13" i="5"/>
  <c r="BB21" i="6"/>
  <c r="BE21" i="6" s="1"/>
  <c r="BB19" i="6"/>
  <c r="BE19" i="6" s="1"/>
  <c r="BB16" i="6"/>
  <c r="BE16" i="6" s="1"/>
  <c r="BC13" i="6"/>
  <c r="BC23" i="6" s="1"/>
  <c r="BB23" i="7"/>
  <c r="BE23" i="7" s="1"/>
  <c r="BB21" i="7"/>
  <c r="BE21" i="7" s="1"/>
  <c r="BB19" i="7"/>
  <c r="BE19" i="7" s="1"/>
  <c r="BB17" i="7"/>
  <c r="BE17" i="7" s="1"/>
  <c r="BB16" i="7"/>
  <c r="BB14" i="7"/>
  <c r="BE14" i="7" s="1"/>
  <c r="BC13" i="7"/>
  <c r="Q13" i="7"/>
  <c r="BB30" i="3"/>
  <c r="BB29" i="3"/>
  <c r="BE29" i="3" s="1"/>
  <c r="BC24" i="3"/>
  <c r="BB21" i="3"/>
  <c r="BC13" i="2"/>
  <c r="BB20" i="2"/>
  <c r="BB16" i="2"/>
  <c r="Q13" i="2"/>
  <c r="BC14" i="2"/>
  <c r="BB31" i="2"/>
  <c r="BE31" i="2" s="1"/>
  <c r="T13" i="2"/>
  <c r="BE18" i="3" l="1"/>
  <c r="BB22" i="7"/>
  <c r="BE22" i="7" s="1"/>
  <c r="BC16" i="7"/>
  <c r="BE16" i="7" s="1"/>
  <c r="BC14" i="5"/>
  <c r="BE17" i="3"/>
  <c r="BE22" i="3"/>
  <c r="BE20" i="2"/>
  <c r="BB18" i="5"/>
  <c r="BE18" i="5" s="1"/>
  <c r="BB29" i="2"/>
  <c r="BE29" i="2" s="1"/>
  <c r="BC16" i="2"/>
  <c r="BE16" i="2" s="1"/>
  <c r="BB15" i="2"/>
  <c r="BE15" i="2" s="1"/>
  <c r="BB19" i="2"/>
  <c r="BE19" i="2" s="1"/>
  <c r="BB24" i="2"/>
  <c r="BE24" i="2" s="1"/>
  <c r="BB28" i="2"/>
  <c r="BE28" i="2" s="1"/>
  <c r="BB23" i="3"/>
  <c r="BE23" i="3" s="1"/>
  <c r="BB27" i="3"/>
  <c r="BE27" i="3" s="1"/>
  <c r="BE30" i="3"/>
  <c r="BB25" i="7"/>
  <c r="BE25" i="7" s="1"/>
  <c r="BB17" i="6"/>
  <c r="BE17" i="6" s="1"/>
  <c r="BB22" i="6"/>
  <c r="BE22" i="6" s="1"/>
  <c r="BB17" i="5"/>
  <c r="BE17" i="5" s="1"/>
  <c r="BB19" i="5"/>
  <c r="BE19" i="5" s="1"/>
  <c r="BB22" i="5"/>
  <c r="BE22" i="5" s="1"/>
  <c r="BB14" i="4"/>
  <c r="BE14" i="4" s="1"/>
  <c r="BB19" i="4"/>
  <c r="BE19" i="4" s="1"/>
  <c r="BB22" i="4"/>
  <c r="BE22" i="4" s="1"/>
  <c r="BB30" i="2"/>
  <c r="BE30" i="2" s="1"/>
  <c r="BB22" i="2"/>
  <c r="BE22" i="2" s="1"/>
  <c r="BB17" i="2"/>
  <c r="BE17" i="2" s="1"/>
  <c r="BB21" i="2"/>
  <c r="BE21" i="2" s="1"/>
  <c r="BB26" i="2"/>
  <c r="BB32" i="2"/>
  <c r="BE32" i="2" s="1"/>
  <c r="BB15" i="3"/>
  <c r="BE15" i="3" s="1"/>
  <c r="BE21" i="3"/>
  <c r="BB25" i="3"/>
  <c r="BE25" i="3" s="1"/>
  <c r="BB26" i="3"/>
  <c r="BE26" i="3" s="1"/>
  <c r="BB28" i="3"/>
  <c r="BE28" i="3" s="1"/>
  <c r="BB24" i="7"/>
  <c r="BE24" i="7" s="1"/>
  <c r="BB15" i="6"/>
  <c r="BE15" i="6" s="1"/>
  <c r="BB15" i="5"/>
  <c r="BE15" i="5" s="1"/>
  <c r="BB21" i="5"/>
  <c r="BE21" i="5" s="1"/>
  <c r="BB23" i="5"/>
  <c r="BE23" i="5" s="1"/>
  <c r="BB16" i="4"/>
  <c r="BE16" i="4" s="1"/>
  <c r="BB17" i="4"/>
  <c r="BE17" i="4" s="1"/>
  <c r="BB21" i="4"/>
  <c r="BE21" i="4" s="1"/>
  <c r="BB23" i="4"/>
  <c r="BE23" i="4" s="1"/>
  <c r="BE19" i="3"/>
  <c r="BB14" i="5"/>
  <c r="BE14" i="5" s="1"/>
  <c r="BB25" i="2"/>
  <c r="BE25" i="2" s="1"/>
  <c r="BE24" i="3"/>
  <c r="BC26" i="2"/>
  <c r="BB14" i="2"/>
  <c r="BE14" i="2" s="1"/>
  <c r="BB18" i="2"/>
  <c r="BE18" i="2" s="1"/>
  <c r="BB23" i="2"/>
  <c r="BE23" i="2" s="1"/>
  <c r="BB27" i="2"/>
  <c r="BE27" i="2" s="1"/>
  <c r="BB33" i="2"/>
  <c r="BE33" i="2" s="1"/>
  <c r="BB15" i="7"/>
  <c r="BE15" i="7" s="1"/>
  <c r="BB18" i="7"/>
  <c r="BE18" i="7" s="1"/>
  <c r="BB20" i="7"/>
  <c r="BE20" i="7" s="1"/>
  <c r="F11" i="10"/>
  <c r="BB18" i="6"/>
  <c r="BE18" i="6" s="1"/>
  <c r="BB20" i="6"/>
  <c r="BE20" i="6" s="1"/>
  <c r="BB20" i="5"/>
  <c r="BE20" i="5" s="1"/>
  <c r="BB18" i="4"/>
  <c r="BE18" i="4" s="1"/>
  <c r="BB24" i="4"/>
  <c r="BE24" i="4" s="1"/>
  <c r="BB26" i="4"/>
  <c r="BE26" i="4" s="1"/>
  <c r="BB13" i="7"/>
  <c r="BB13" i="6"/>
  <c r="BB23" i="6" s="1"/>
  <c r="BC24" i="5"/>
  <c r="E10" i="10" s="1"/>
  <c r="BB13" i="5"/>
  <c r="BB13" i="4"/>
  <c r="BE13" i="4" s="1"/>
  <c r="BC31" i="3"/>
  <c r="E8" i="10" s="1"/>
  <c r="BD34" i="2"/>
  <c r="F7" i="10" s="1"/>
  <c r="BB13" i="2"/>
  <c r="BE13" i="2" s="1"/>
  <c r="BB13" i="3"/>
  <c r="BD31" i="3"/>
  <c r="F8" i="10" s="1"/>
  <c r="BD24" i="5"/>
  <c r="F10" i="10" s="1"/>
  <c r="BD27" i="4"/>
  <c r="F9" i="10" s="1"/>
  <c r="BD26" i="7"/>
  <c r="F12" i="10" s="1"/>
  <c r="BE26" i="2" l="1"/>
  <c r="BE34" i="2" s="1"/>
  <c r="F13" i="10"/>
  <c r="BC27" i="4"/>
  <c r="E9" i="10" s="1"/>
  <c r="D11" i="10"/>
  <c r="BC26" i="7"/>
  <c r="E12" i="10" s="1"/>
  <c r="BE13" i="3"/>
  <c r="BE31" i="3" s="1"/>
  <c r="E11" i="10"/>
  <c r="BE13" i="6"/>
  <c r="BE23" i="6" s="1"/>
  <c r="BB24" i="5"/>
  <c r="D10" i="10" s="1"/>
  <c r="G10" i="10" s="1"/>
  <c r="BE13" i="5"/>
  <c r="BE24" i="5" s="1"/>
  <c r="BB27" i="4"/>
  <c r="D9" i="10" s="1"/>
  <c r="BE27" i="4"/>
  <c r="BC34" i="2"/>
  <c r="E7" i="10" s="1"/>
  <c r="BB34" i="2"/>
  <c r="D7" i="10" s="1"/>
  <c r="BB26" i="7"/>
  <c r="D12" i="10" s="1"/>
  <c r="G12" i="10" s="1"/>
  <c r="BE13" i="7"/>
  <c r="BE26" i="7" s="1"/>
  <c r="E13" i="10" l="1"/>
  <c r="G7" i="10"/>
  <c r="G9" i="10"/>
  <c r="G11" i="10"/>
  <c r="H11" i="10" s="1"/>
  <c r="BB31" i="3"/>
  <c r="D8" i="10" s="1"/>
  <c r="I11" i="10" l="1"/>
  <c r="D13" i="10"/>
  <c r="G8" i="10"/>
  <c r="H8" i="10" s="1"/>
  <c r="I8" i="10" s="1"/>
  <c r="H13" i="10" l="1"/>
  <c r="I13" i="10"/>
  <c r="G13" i="10"/>
</calcChain>
</file>

<file path=xl/sharedStrings.xml><?xml version="1.0" encoding="utf-8"?>
<sst xmlns="http://schemas.openxmlformats.org/spreadsheetml/2006/main" count="1486" uniqueCount="325">
  <si>
    <t>Numer
punktu
pomiar.</t>
  </si>
  <si>
    <t>Numer drogi</t>
  </si>
  <si>
    <t>Opis  odcinka</t>
  </si>
  <si>
    <t>Opis punktu pomiarowego</t>
  </si>
  <si>
    <t>Pomiar ruchu samoch. ciężarowych</t>
  </si>
  <si>
    <t>Nazwa
Rejonu GDDKiA</t>
  </si>
  <si>
    <t>kraj.</t>
  </si>
  <si>
    <t>E</t>
  </si>
  <si>
    <t>Pikietaż</t>
  </si>
  <si>
    <t>Długość (km)</t>
  </si>
  <si>
    <t>Nazwa</t>
  </si>
  <si>
    <t>Typ</t>
  </si>
  <si>
    <t>Miejscowość</t>
  </si>
  <si>
    <t xml:space="preserve">Pocz. </t>
  </si>
  <si>
    <t>Końc.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</si>
  <si>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</si>
  <si>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</si>
  <si>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</si>
  <si>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</si>
  <si>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</si>
  <si>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</si>
  <si>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</si>
  <si>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</si>
  <si>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</si>
  <si>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</si>
  <si>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</si>
  <si>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</si>
  <si>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</si>
  <si>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</si>
  <si>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8
8g
S8g</t>
  </si>
  <si>
    <t>E67</t>
  </si>
  <si>
    <t>553,273
0,000
0,239</t>
  </si>
  <si>
    <t>575,550
0,239
2,356</t>
  </si>
  <si>
    <t>OSTRÓW MAZ. - W.ZAMBRÓW ZACHÓD</t>
  </si>
  <si>
    <t>H</t>
  </si>
  <si>
    <t>ZAMBRÓW</t>
  </si>
  <si>
    <t>S8g</t>
  </si>
  <si>
    <t>W.ZAMBRÓW ZACHÓD -W.ZAMBRÓW WSCHÓD</t>
  </si>
  <si>
    <t>S8g
8g
8</t>
  </si>
  <si>
    <t>8,570
10,836
586,037</t>
  </si>
  <si>
    <t>10,836
11,087
599,249</t>
  </si>
  <si>
    <t>W.ZAMBRÓW WSCHÓD-MĘŻENIN</t>
  </si>
  <si>
    <t>KOŁAKI KOŚCIELNE</t>
  </si>
  <si>
    <t>8/S8</t>
  </si>
  <si>
    <t>MĘŻENIN- W. JEŻEWO</t>
  </si>
  <si>
    <t>MĘŻENIN</t>
  </si>
  <si>
    <t>*</t>
  </si>
  <si>
    <t>S8</t>
  </si>
  <si>
    <t>W. JEŻEWO - W. CHOROSZCZ</t>
  </si>
  <si>
    <t>ZŁOTORIA</t>
  </si>
  <si>
    <t>BIAŁYSTOK</t>
  </si>
  <si>
    <t>W.CHOROSZCZ-BIAŁYSTOK/DW676/</t>
  </si>
  <si>
    <t>ŁYSKI</t>
  </si>
  <si>
    <t>BIAŁYSTOK/DW676-DW669/</t>
  </si>
  <si>
    <t>BIAŁYSTOK-W.SOCHONIE</t>
  </si>
  <si>
    <t>JUROWCE</t>
  </si>
  <si>
    <t>RYBNIKI</t>
  </si>
  <si>
    <t>KORYCIN</t>
  </si>
  <si>
    <t>KORYCIN-SUCHOWOLA</t>
  </si>
  <si>
    <t>F</t>
  </si>
  <si>
    <t>KUMIAŁA</t>
  </si>
  <si>
    <t>AUGUSTÓW</t>
  </si>
  <si>
    <t>8
8i</t>
  </si>
  <si>
    <t>697,342
0,000</t>
  </si>
  <si>
    <t>730,735
0,505</t>
  </si>
  <si>
    <t>BIAŁOBRZEGI</t>
  </si>
  <si>
    <t>8i</t>
  </si>
  <si>
    <t>W. AUGUSTÓW - W. BORKI</t>
  </si>
  <si>
    <t>W. BORKI - W. JANÓWKA</t>
  </si>
  <si>
    <t>W. JANÓWKA - W. RACZKI</t>
  </si>
  <si>
    <t>AUGUSTÓW/PRZEJŚCIE3/</t>
  </si>
  <si>
    <t>SUWAŁKI</t>
  </si>
  <si>
    <t>OLSZANKA-SUWAŁKI</t>
  </si>
  <si>
    <t>SUWAŁKI-SZYPLISZKI</t>
  </si>
  <si>
    <t>CZERWONKA</t>
  </si>
  <si>
    <t>SZYPLISZKI-GR.PAŃSTWA</t>
  </si>
  <si>
    <t>MIKOŁAJÓWKA</t>
  </si>
  <si>
    <t>16
(8)</t>
  </si>
  <si>
    <t>(E67)</t>
  </si>
  <si>
    <t>(730,735)</t>
  </si>
  <si>
    <t>(731,757)</t>
  </si>
  <si>
    <t>W. AUGUSTÓW - RONDO NSZZ "SOLIDARNOŚĆ"</t>
  </si>
  <si>
    <t>(732,702)</t>
  </si>
  <si>
    <t>(734,194)</t>
  </si>
  <si>
    <t>SKRZYŻ. Z DW 664 - SKRZYŻ. Z AL. WYSZYŃSKIEGO</t>
  </si>
  <si>
    <t>AUGUSTÓW/WLOT/</t>
  </si>
  <si>
    <t>G</t>
  </si>
  <si>
    <t>AUGUSTÓW-POMORZE</t>
  </si>
  <si>
    <t>POMORZE-POĆKUNY</t>
  </si>
  <si>
    <t>POMORZE</t>
  </si>
  <si>
    <t>POĆKUNY-GR.PAŃSTWA</t>
  </si>
  <si>
    <t>OGRODNIKI</t>
  </si>
  <si>
    <t>19</t>
  </si>
  <si>
    <t>GR.PAŃSTWA-SOKÓŁKA</t>
  </si>
  <si>
    <t>KUŹNICA</t>
  </si>
  <si>
    <t>SOKÓŁKA/PRZEJŚCIE1/</t>
  </si>
  <si>
    <t>SOKÓŁKA</t>
  </si>
  <si>
    <t>SOKÓŁKA/PRZEJŚCIE2/</t>
  </si>
  <si>
    <t>SOKÓŁKA-WASILKÓW</t>
  </si>
  <si>
    <t>HORODNIANKA</t>
  </si>
  <si>
    <t>WASILKÓW - W. SOCHONIE</t>
  </si>
  <si>
    <t>WASILKÓW</t>
  </si>
  <si>
    <t>BIAŁYSTOK-ZABŁUDÓW</t>
  </si>
  <si>
    <t>KURIANY</t>
  </si>
  <si>
    <t>ZABŁUDÓW-PLOSKI</t>
  </si>
  <si>
    <t>ZABŁUDÓW</t>
  </si>
  <si>
    <t>BIELSK PODLASKI</t>
  </si>
  <si>
    <t>PLOSKI-BIELSK PODL.</t>
  </si>
  <si>
    <t>PRONIEWICZE</t>
  </si>
  <si>
    <t>BIELSK PODL./PRZEJŚCIE 1/</t>
  </si>
  <si>
    <t>BIELSK PODL/PRZEJŚCIE 2/</t>
  </si>
  <si>
    <t>BIELSK PODL.- BOĆKI</t>
  </si>
  <si>
    <t>PILIKI</t>
  </si>
  <si>
    <t>BOĆKI-SIEMIATYCZE</t>
  </si>
  <si>
    <t>DZIADKOWICE</t>
  </si>
  <si>
    <t>SIEMIATYCZE</t>
  </si>
  <si>
    <t>SIEMIATYCZE/PRZEJŚCIE 2/</t>
  </si>
  <si>
    <t>61</t>
  </si>
  <si>
    <t>RYDZEWO</t>
  </si>
  <si>
    <t>ŁOMŻA</t>
  </si>
  <si>
    <t>MIASTKOWO-ŁOMŻA</t>
  </si>
  <si>
    <t>JARNUTY</t>
  </si>
  <si>
    <t>ŁOMŻA-KISIELNICA</t>
  </si>
  <si>
    <t>PIĄTNICA</t>
  </si>
  <si>
    <t>61
61c</t>
  </si>
  <si>
    <t>164,067
0,000</t>
  </si>
  <si>
    <t>175,403
4,115</t>
  </si>
  <si>
    <t>61c
61</t>
  </si>
  <si>
    <t>4,115
181,233</t>
  </si>
  <si>
    <t>6,136
201,812</t>
  </si>
  <si>
    <t>ŚWIDRY</t>
  </si>
  <si>
    <t>SZCZUCZYN-GRAJEWO</t>
  </si>
  <si>
    <t>SZCZUCZYN</t>
  </si>
  <si>
    <t>GRAJEWO/PRZEJŚCIE1/</t>
  </si>
  <si>
    <t>GRAJEWO</t>
  </si>
  <si>
    <t>GRAJEWO/PRZEJŚCIE2/</t>
  </si>
  <si>
    <t>GRAJEWO-RAJGRÓD</t>
  </si>
  <si>
    <t>BEŁDA</t>
  </si>
  <si>
    <t>61
61e
61</t>
  </si>
  <si>
    <t>236,079
0,000
248,163</t>
  </si>
  <si>
    <t>237,153
11,763
256,665</t>
  </si>
  <si>
    <t>S61f</t>
  </si>
  <si>
    <t>W. RACZKI - W. SUWAŁKI POŁUDNIE</t>
  </si>
  <si>
    <t>W. SUWAŁKI POŁUDNIE - /ŁĄCZNIK Z DK 8/ SUWAŁKI</t>
  </si>
  <si>
    <t>62</t>
  </si>
  <si>
    <t>REPKI-SIEMIATYCZE</t>
  </si>
  <si>
    <t>SŁOCHY ANNOPOLSKIE</t>
  </si>
  <si>
    <t>63</t>
  </si>
  <si>
    <t>KOLNO/PRZEJŚCIE/</t>
  </si>
  <si>
    <t>KOLNO</t>
  </si>
  <si>
    <t>KOLNO-KORZENISTE</t>
  </si>
  <si>
    <t>BORKOWO</t>
  </si>
  <si>
    <t>KORZENISTE-KISIELNICA</t>
  </si>
  <si>
    <t>KISIELNICA</t>
  </si>
  <si>
    <t>ŁOMŻA-ZAMBRÓW</t>
  </si>
  <si>
    <t>ZBRZEŹNICA</t>
  </si>
  <si>
    <t>63a</t>
  </si>
  <si>
    <t>RONDO NA DK 63 - W. ZAMBRÓW ZACHÓD</t>
  </si>
  <si>
    <t xml:space="preserve"> W.ZAMBRÓW ZACHÓD - RONDO /UL.OSTROWSKA/</t>
  </si>
  <si>
    <t>ZAMBRÓW-CZYŻEW</t>
  </si>
  <si>
    <t>OSOWIEC</t>
  </si>
  <si>
    <t>64</t>
  </si>
  <si>
    <t>PIĄTNICA-STRĘKOWA GÓRA</t>
  </si>
  <si>
    <t>WIZNA</t>
  </si>
  <si>
    <t>STRĘKOWA GÓRA-JEŻEWO ST.</t>
  </si>
  <si>
    <t>ZAWADY</t>
  </si>
  <si>
    <t>65</t>
  </si>
  <si>
    <t>RUDA</t>
  </si>
  <si>
    <t>BIAŁOGRĄDY - OSOWIEC</t>
  </si>
  <si>
    <t>OSOWIEC-MOŃKI</t>
  </si>
  <si>
    <t>ŻODZIE</t>
  </si>
  <si>
    <t>MOŃKI/PRZEJŚCIE/</t>
  </si>
  <si>
    <t>MOŃKI</t>
  </si>
  <si>
    <t>MOŃKI-KNYSZYN</t>
  </si>
  <si>
    <t>KNYSZYN</t>
  </si>
  <si>
    <t>KNYSZYN-DOBRZYNIEWO</t>
  </si>
  <si>
    <t>DOBRZYNIEWO-BIAŁYSTOK</t>
  </si>
  <si>
    <t>FASTY</t>
  </si>
  <si>
    <t>BIAŁYSTOK-SKRZYŻ. Z DW 868</t>
  </si>
  <si>
    <t>GRABÓWKA</t>
  </si>
  <si>
    <t>SKRZYŻ. Z DW 868-GR.PAŃSTWA</t>
  </si>
  <si>
    <t>WALIŁY STACJA</t>
  </si>
  <si>
    <t>66</t>
  </si>
  <si>
    <t>ZAMBRÓW-WYSOKIE MAZ.</t>
  </si>
  <si>
    <t>WYSOKIE MAZ./PRZEJŚCIE/</t>
  </si>
  <si>
    <t>WYSOKIE MAZ.</t>
  </si>
  <si>
    <t>WYSOKIE MAZ.-SZEPIETOWO</t>
  </si>
  <si>
    <t>SZEPIETOWO</t>
  </si>
  <si>
    <t>SZEPIETOWO-BRAŃSK</t>
  </si>
  <si>
    <t>PATOKI</t>
  </si>
  <si>
    <t>BRAŃSK.-BIELSK PODL.</t>
  </si>
  <si>
    <t>BIELSK PODL/PRZEJŚCIE/</t>
  </si>
  <si>
    <t>BIELSK PODL.-KLESZCZELE</t>
  </si>
  <si>
    <t>LEWKI</t>
  </si>
  <si>
    <t>KLESZCZELE /PRZEJŚCIE/</t>
  </si>
  <si>
    <t>KLESZCZELE</t>
  </si>
  <si>
    <t>KLESZCZELE - GR. PAŃSTWA</t>
  </si>
  <si>
    <t>Rodzaj pomiaru</t>
  </si>
  <si>
    <t>8j</t>
  </si>
  <si>
    <t>3,300
(km 756,835
na obecnej DK8)</t>
  </si>
  <si>
    <t>MAZURKI</t>
  </si>
  <si>
    <t>SZKOCJA</t>
  </si>
  <si>
    <t>automatyczny</t>
  </si>
  <si>
    <t>STAWISKI</t>
  </si>
  <si>
    <t>ręczny</t>
  </si>
  <si>
    <t>PŁOCICZNO
/PRZED GRANICĄ M. SUWAŁKI/</t>
  </si>
  <si>
    <t>KONIECBÓR</t>
  </si>
  <si>
    <t>DUBOWO I</t>
  </si>
  <si>
    <t>4,660
/4,823</t>
  </si>
  <si>
    <t>629,400P
628,000L</t>
  </si>
  <si>
    <t>liczba godzin pomiaru</t>
  </si>
  <si>
    <t>wymagana liczba obserwatorów w punkcie</t>
  </si>
  <si>
    <t>liczba roboczogodzin</t>
  </si>
  <si>
    <t>OGÓŁEM
w punkcie pomiarowym</t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</si>
  <si>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22 lub 29 stycznia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</si>
  <si>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17 lub 24 marca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</si>
  <si>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13 lub 20 maja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</si>
  <si>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10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13/14 lub 20/21 maja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</si>
  <si>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4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9 lub 16 lipca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</si>
  <si>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5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12 lub 19 lipca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</si>
  <si>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6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18 lub 25 sierpnia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</si>
  <si>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7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23 lub 30 sierpnia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</si>
  <si>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8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7 lub 14 października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</si>
  <si>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11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7/8 lub 14/15 października</t>
    </r>
  </si>
  <si>
    <r>
      <t>POMIAR X</t>
    </r>
    <r>
      <rPr>
        <b/>
        <vertAlign val="subscript"/>
        <sz val="10"/>
        <rFont val="Calibri"/>
        <family val="2"/>
        <charset val="238"/>
        <scheme val="minor"/>
      </rPr>
      <t>9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6 lub 13 grudnia</t>
    </r>
  </si>
  <si>
    <r>
      <t>pomiar podstawowy
6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22</t>
    </r>
    <r>
      <rPr>
        <vertAlign val="superscript"/>
        <sz val="10"/>
        <rFont val="Calibri"/>
        <family val="2"/>
        <charset val="238"/>
        <scheme val="minor"/>
      </rPr>
      <t>00</t>
    </r>
  </si>
  <si>
    <r>
      <t>pomiar dodatkowy 
pojazdów ciężarowych
8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16</t>
    </r>
    <r>
      <rPr>
        <vertAlign val="superscript"/>
        <sz val="10"/>
        <rFont val="Calibri"/>
        <family val="2"/>
        <charset val="238"/>
        <scheme val="minor"/>
      </rPr>
      <t>00</t>
    </r>
  </si>
  <si>
    <t>Suma</t>
  </si>
  <si>
    <t>Liczba roboczogodzin
w poszczególnych
punktach pomiarowych
w czasie GPR 2015</t>
  </si>
  <si>
    <t>Numer
Rejonu GDDKiA
w GPR</t>
  </si>
  <si>
    <t>Dni pomiarowe, liczba roboczogodzin w poszczególnych punktach pomiarowych oraz wymagana liczba obseratorów.</t>
  </si>
  <si>
    <t xml:space="preserve">Zadanie nr 1 </t>
  </si>
  <si>
    <t>Zadanie nr 2</t>
  </si>
  <si>
    <t>Zadanie nr 3</t>
  </si>
  <si>
    <t>Zadanie nr 4</t>
  </si>
  <si>
    <t>Zadanie nr 5</t>
  </si>
  <si>
    <t>Zadanie nr 6</t>
  </si>
  <si>
    <t xml:space="preserve">Rejon Augustów </t>
  </si>
  <si>
    <t xml:space="preserve">Rejon Białystok </t>
  </si>
  <si>
    <t xml:space="preserve">Rejon Bielsk Podlaski </t>
  </si>
  <si>
    <t xml:space="preserve">Rejon Suwałki </t>
  </si>
  <si>
    <t xml:space="preserve">Rejon Zambrów </t>
  </si>
  <si>
    <t xml:space="preserve">Rejon Łomża </t>
  </si>
  <si>
    <t>Nr zadania</t>
  </si>
  <si>
    <t>Obszar działania</t>
  </si>
  <si>
    <t>Liczba roboczogodzin [rbh]
w poszczególnych
punktach pomiarowych
w czasie GPR 2015</t>
  </si>
  <si>
    <t>Dni pomiarowe, liczba roboczogodzin [rbh] w poszczególnych punktach pomiarowych oraz wymagana liczba obseratorów.</t>
  </si>
  <si>
    <t>50301-1</t>
  </si>
  <si>
    <t>Droga autobusowa</t>
  </si>
  <si>
    <t>22,705
(638,220L
z drogi S8)</t>
  </si>
  <si>
    <t>OLSZANKA</t>
  </si>
  <si>
    <t>AUGUSTÓW-SZCZEPKI</t>
  </si>
  <si>
    <t>SZCZEPKI-RONDO DK8 DO W. SUWAŁKI POŁUDNIE</t>
  </si>
  <si>
    <t>8*</t>
  </si>
  <si>
    <t>8* - DROGA KRAJOWA DO MOMENTU ODDANIA DO UŻYTKOWANIA OBWODNICY AUGUSTOWA WRAZ Z ŁĄCZNIKIEM DK 8j DO W. "SUWAŁKI POŁUDNIE"</t>
  </si>
  <si>
    <t>50302-1</t>
  </si>
  <si>
    <t>626,400L</t>
  </si>
  <si>
    <t>Pomiar ręczny w ekranie ETC</t>
  </si>
  <si>
    <t>SUCHOWOLA - W. AUGUSTÓW</t>
  </si>
  <si>
    <t>RONDO NSZZ "SOLIDARNOŚĆ" - SKRZYŻ. Z DW 664</t>
  </si>
  <si>
    <t>RAJGRÓD- W. AUGUSTÓW</t>
  </si>
  <si>
    <t>GRAJEWO-BIAŁOGRĄDY</t>
  </si>
  <si>
    <t>ZAMBRÓW /PRZEJŚCIE 2: UL. KOŚCIUSZKI/</t>
  </si>
  <si>
    <t>WOJCIECHOWICE-MIASTKOWO</t>
  </si>
  <si>
    <t>KISIELNICA - W. STAWISKI</t>
  </si>
  <si>
    <t>W. STAWISKI - SZCZUCZYN</t>
  </si>
  <si>
    <t>SIEMIATYCZE/PRZEJŚCIE 1/</t>
  </si>
  <si>
    <t>HV</t>
  </si>
  <si>
    <t>50604-1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</si>
  <si>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</si>
  <si>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</si>
  <si>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</si>
  <si>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</si>
  <si>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</si>
  <si>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</si>
  <si>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</si>
  <si>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</si>
  <si>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</si>
  <si>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</si>
  <si>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</si>
  <si>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</si>
  <si>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</si>
  <si>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</si>
  <si>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</si>
  <si>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</si>
  <si>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</si>
  <si>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</si>
  <si>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</si>
  <si>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</si>
  <si>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</si>
  <si>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</si>
  <si>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</si>
  <si>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</si>
  <si>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</si>
  <si>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</si>
  <si>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</si>
  <si>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</si>
  <si>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</si>
  <si>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</si>
  <si>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</si>
  <si>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</si>
  <si>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</si>
  <si>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</si>
  <si>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</si>
  <si>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</si>
  <si>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</si>
  <si>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</si>
  <si>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</si>
  <si>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</si>
  <si>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</si>
  <si>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</si>
  <si>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r>
      <t>pomiar nocny
22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6</t>
    </r>
    <r>
      <rPr>
        <vertAlign val="superscript"/>
        <sz val="10"/>
        <rFont val="Calibri"/>
        <family val="2"/>
        <charset val="238"/>
        <scheme val="minor"/>
      </rPr>
      <t>00</t>
    </r>
  </si>
  <si>
    <r>
      <rPr>
        <b/>
        <sz val="10"/>
        <rFont val="Calibri"/>
        <family val="2"/>
        <charset val="238"/>
        <scheme val="minor"/>
      </rPr>
      <t>OGÓŁEM</t>
    </r>
    <r>
      <rPr>
        <sz val="10"/>
        <rFont val="Calibri"/>
        <family val="2"/>
        <charset val="238"/>
        <scheme val="minor"/>
      </rPr>
      <t xml:space="preserve">
w punkctach pomiarowych</t>
    </r>
  </si>
  <si>
    <r>
      <t>pomiar podstawowy
w godz. 6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22</t>
    </r>
    <r>
      <rPr>
        <vertAlign val="superscript"/>
        <sz val="10"/>
        <rFont val="Calibri"/>
        <family val="2"/>
        <charset val="238"/>
        <scheme val="minor"/>
      </rPr>
      <t>00</t>
    </r>
  </si>
  <si>
    <r>
      <t>pomiar dodatkowy 
pojazdów ciężarowych
w godz. 8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16</t>
    </r>
    <r>
      <rPr>
        <vertAlign val="superscript"/>
        <sz val="10"/>
        <rFont val="Calibri"/>
        <family val="2"/>
        <charset val="238"/>
        <scheme val="minor"/>
      </rPr>
      <t>00</t>
    </r>
  </si>
  <si>
    <r>
      <t xml:space="preserve">pomiar nocny
w godz. </t>
    </r>
    <r>
      <rPr>
        <i/>
        <sz val="10"/>
        <rFont val="Calibri"/>
        <family val="2"/>
        <charset val="238"/>
        <scheme val="minor"/>
      </rPr>
      <t>22</t>
    </r>
    <r>
      <rPr>
        <i/>
        <vertAlign val="superscript"/>
        <sz val="10"/>
        <rFont val="Calibri"/>
        <family val="2"/>
        <charset val="238"/>
        <scheme val="minor"/>
      </rPr>
      <t>00</t>
    </r>
    <r>
      <rPr>
        <i/>
        <sz val="10"/>
        <rFont val="Calibri"/>
        <family val="2"/>
        <charset val="238"/>
        <scheme val="minor"/>
      </rPr>
      <t xml:space="preserve"> ÷ 6</t>
    </r>
    <r>
      <rPr>
        <i/>
        <vertAlign val="superscript"/>
        <sz val="10"/>
        <rFont val="Calibri"/>
        <family val="2"/>
        <charset val="238"/>
        <scheme val="minor"/>
      </rPr>
      <t>00</t>
    </r>
  </si>
  <si>
    <r>
      <t>pomiar nocny
w godz. 22</t>
    </r>
    <r>
      <rPr>
        <vertAlign val="superscript"/>
        <sz val="10"/>
        <rFont val="Calibri"/>
        <family val="2"/>
        <charset val="238"/>
        <scheme val="minor"/>
      </rPr>
      <t>00</t>
    </r>
    <r>
      <rPr>
        <sz val="10"/>
        <rFont val="Calibri"/>
        <family val="2"/>
        <charset val="238"/>
        <scheme val="minor"/>
      </rPr>
      <t xml:space="preserve"> ÷ 6</t>
    </r>
    <r>
      <rPr>
        <vertAlign val="superscript"/>
        <sz val="10"/>
        <rFont val="Calibri"/>
        <family val="2"/>
        <charset val="238"/>
        <scheme val="minor"/>
      </rPr>
      <t>00</t>
    </r>
  </si>
  <si>
    <t>Numer
Rejonu GDDKiA
użyty na potrzeby GPR</t>
  </si>
  <si>
    <t>Załacznik nr 1.4 Wykaz punktów pomiarowych GPR 2015 w podziale na zadania</t>
  </si>
  <si>
    <t>KRASNE FOLWARCZNE-KORYCIN</t>
  </si>
  <si>
    <t>W. SOCHONIE-KRASNE FOLWARCZNE</t>
  </si>
  <si>
    <t>Szacowany koszt netto
[zł]</t>
  </si>
  <si>
    <t>Szacowany koszt brutto
[zł]</t>
  </si>
  <si>
    <t>Szacowany koszt netto rbh w 2015 roku</t>
  </si>
  <si>
    <t>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</si>
</sst>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right" vertical="center" indent="1"/>
    </xf>
    <xf numFmtId="0" fontId="2" fillId="0" borderId="3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left"/>
    </xf>
    <xf numFmtId="165" fontId="1" fillId="0" borderId="5" xfId="0" applyNumberFormat="1" applyFont="1" applyFill="1" applyBorder="1" applyAlignment="1">
      <alignment horizontal="right" vertical="center" wrapText="1" indent="1"/>
    </xf>
    <xf numFmtId="165" fontId="1" fillId="0" borderId="3" xfId="0" applyNumberFormat="1" applyFont="1" applyFill="1" applyBorder="1" applyAlignment="1">
      <alignment horizontal="right" vertical="center" wrapText="1" indent="1"/>
    </xf>
    <xf numFmtId="165" fontId="1" fillId="0" borderId="5" xfId="0" applyNumberFormat="1" applyFont="1" applyFill="1" applyBorder="1" applyAlignment="1">
      <alignment horizontal="right" vertical="center" indent="1"/>
    </xf>
    <xf numFmtId="165" fontId="1" fillId="0" borderId="7" xfId="0" applyNumberFormat="1" applyFont="1" applyFill="1" applyBorder="1" applyAlignment="1">
      <alignment horizontal="right" vertical="center" indent="1"/>
    </xf>
    <xf numFmtId="165" fontId="1" fillId="0" borderId="10" xfId="0" applyNumberFormat="1" applyFont="1" applyFill="1" applyBorder="1" applyAlignment="1">
      <alignment horizontal="right" vertical="center" wrapText="1" indent="1"/>
    </xf>
    <xf numFmtId="165" fontId="1" fillId="0" borderId="6" xfId="0" applyNumberFormat="1" applyFont="1" applyFill="1" applyBorder="1" applyAlignment="1">
      <alignment horizontal="right" vertical="center" wrapText="1" indent="1"/>
    </xf>
    <xf numFmtId="165" fontId="1" fillId="0" borderId="6" xfId="0" applyNumberFormat="1" applyFont="1" applyFill="1" applyBorder="1" applyAlignment="1">
      <alignment horizontal="right" vertical="center" indent="1"/>
    </xf>
    <xf numFmtId="0" fontId="1" fillId="0" borderId="0" xfId="0" applyFont="1" applyFill="1"/>
    <xf numFmtId="49" fontId="1" fillId="0" borderId="6" xfId="0" applyNumberFormat="1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165" fontId="1" fillId="0" borderId="5" xfId="0" quotePrefix="1" applyNumberFormat="1" applyFont="1" applyFill="1" applyBorder="1" applyAlignment="1">
      <alignment horizontal="right" vertical="center" indent="1"/>
    </xf>
    <xf numFmtId="165" fontId="1" fillId="0" borderId="3" xfId="0" quotePrefix="1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0" fillId="0" borderId="0" xfId="0" applyFont="1" applyFill="1"/>
    <xf numFmtId="164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right" vertical="center" wrapText="1" inden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1" xfId="0" applyFont="1" applyBorder="1"/>
    <xf numFmtId="0" fontId="13" fillId="0" borderId="3" xfId="0" applyFont="1" applyBorder="1" applyAlignment="1">
      <alignment horizontal="left" vertical="center" indent="1"/>
    </xf>
    <xf numFmtId="0" fontId="13" fillId="0" borderId="3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left" vertical="center" indent="1"/>
    </xf>
    <xf numFmtId="0" fontId="13" fillId="0" borderId="25" xfId="0" applyFont="1" applyBorder="1"/>
    <xf numFmtId="0" fontId="13" fillId="0" borderId="26" xfId="0" applyFont="1" applyBorder="1"/>
    <xf numFmtId="0" fontId="13" fillId="0" borderId="0" xfId="0" applyFont="1"/>
    <xf numFmtId="0" fontId="13" fillId="2" borderId="16" xfId="0" applyFont="1" applyFill="1" applyBorder="1"/>
    <xf numFmtId="0" fontId="12" fillId="0" borderId="17" xfId="0" applyFont="1" applyBorder="1"/>
    <xf numFmtId="0" fontId="13" fillId="0" borderId="8" xfId="0" applyFont="1" applyBorder="1"/>
    <xf numFmtId="0" fontId="13" fillId="0" borderId="6" xfId="0" applyFont="1" applyBorder="1" applyAlignment="1">
      <alignment horizontal="left" vertical="center" inden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2" borderId="15" xfId="0" applyFont="1" applyFill="1" applyBorder="1"/>
    <xf numFmtId="0" fontId="1" fillId="0" borderId="24" xfId="0" applyFont="1" applyFill="1" applyBorder="1" applyAlignment="1">
      <alignment horizontal="center" vertical="center" textRotation="90" wrapText="1"/>
    </xf>
    <xf numFmtId="2" fontId="13" fillId="0" borderId="37" xfId="0" applyNumberFormat="1" applyFont="1" applyBorder="1"/>
    <xf numFmtId="2" fontId="13" fillId="0" borderId="38" xfId="0" applyNumberFormat="1" applyFont="1" applyBorder="1"/>
    <xf numFmtId="2" fontId="13" fillId="0" borderId="39" xfId="0" applyNumberFormat="1" applyFont="1" applyBorder="1"/>
    <xf numFmtId="2" fontId="14" fillId="0" borderId="40" xfId="0" applyNumberFormat="1" applyFont="1" applyBorder="1"/>
    <xf numFmtId="0" fontId="15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opLeftCell="A4" zoomScale="85" zoomScaleNormal="85" workbookViewId="0">
      <selection activeCell="BE24" sqref="BE24"/>
    </sheetView>
  </sheetViews>
  <sheetFormatPr defaultRowHeight="12.75" x14ac:dyDescent="0.2"/>
  <cols>
    <col min="1" max="1" width="7" style="37" bestFit="1" customWidth="1"/>
    <col min="2" max="3" width="5.7109375" style="37" customWidth="1"/>
    <col min="4" max="5" width="10.7109375" style="37" bestFit="1" customWidth="1"/>
    <col min="6" max="6" width="9.28515625" style="37" bestFit="1" customWidth="1"/>
    <col min="7" max="7" width="36.5703125" style="37" customWidth="1"/>
    <col min="8" max="8" width="9.140625" style="37"/>
    <col min="9" max="9" width="11.28515625" style="37" customWidth="1"/>
    <col min="10" max="10" width="14.28515625" style="37" customWidth="1"/>
    <col min="11" max="11" width="11.28515625" style="37" customWidth="1"/>
    <col min="12" max="12" width="10.85546875" style="37" bestFit="1" customWidth="1"/>
    <col min="13" max="13" width="9.140625" style="37"/>
    <col min="14" max="14" width="14.85546875" style="37" customWidth="1"/>
    <col min="15" max="57" width="7.85546875" style="37" customWidth="1"/>
    <col min="58" max="16384" width="9.140625" style="37"/>
  </cols>
  <sheetData>
    <row r="1" spans="1:57" ht="15" x14ac:dyDescent="0.25">
      <c r="A1" s="42" t="s">
        <v>318</v>
      </c>
    </row>
    <row r="2" spans="1:57" ht="15" x14ac:dyDescent="0.25">
      <c r="A2" s="42"/>
    </row>
    <row r="3" spans="1:57" ht="15" x14ac:dyDescent="0.25">
      <c r="A3" s="42" t="str">
        <f>'Zestawienie ogólne rbh'!A7</f>
        <v xml:space="preserve">Zadanie nr 1 </v>
      </c>
      <c r="C3" s="42" t="str">
        <f>'Zestawienie ogólne rbh'!B7</f>
        <v xml:space="preserve">Rejon Augustów </v>
      </c>
    </row>
    <row r="5" spans="1:57" ht="15" x14ac:dyDescent="0.25">
      <c r="A5" s="29" t="s">
        <v>246</v>
      </c>
    </row>
    <row r="6" spans="1:57" ht="13.5" thickBot="1" x14ac:dyDescent="0.25"/>
    <row r="7" spans="1:57" ht="37.5" customHeight="1" thickBot="1" x14ac:dyDescent="0.25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90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245</v>
      </c>
      <c r="BC7" s="104"/>
      <c r="BD7" s="105"/>
      <c r="BE7" s="106"/>
    </row>
    <row r="8" spans="1:57" ht="37.5" customHeight="1" thickBot="1" x14ac:dyDescent="0.25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90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90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90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90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s="43" customFormat="1" ht="20.25" customHeight="1" x14ac:dyDescent="0.25">
      <c r="A12" s="21" t="s">
        <v>15</v>
      </c>
      <c r="B12" s="21" t="s">
        <v>16</v>
      </c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  <c r="H12" s="21" t="s">
        <v>22</v>
      </c>
      <c r="I12" s="21" t="s">
        <v>23</v>
      </c>
      <c r="J12" s="21" t="s">
        <v>24</v>
      </c>
      <c r="K12" s="21" t="s">
        <v>25</v>
      </c>
      <c r="L12" s="21" t="s">
        <v>26</v>
      </c>
      <c r="M12" s="21" t="s">
        <v>27</v>
      </c>
      <c r="N12" s="21" t="s">
        <v>269</v>
      </c>
      <c r="O12" s="21" t="s">
        <v>270</v>
      </c>
      <c r="P12" s="21" t="s">
        <v>28</v>
      </c>
      <c r="Q12" s="21" t="s">
        <v>271</v>
      </c>
      <c r="R12" s="21" t="s">
        <v>272</v>
      </c>
      <c r="S12" s="21" t="s">
        <v>92</v>
      </c>
      <c r="T12" s="21" t="s">
        <v>273</v>
      </c>
      <c r="U12" s="21" t="s">
        <v>274</v>
      </c>
      <c r="V12" s="21" t="s">
        <v>275</v>
      </c>
      <c r="W12" s="21" t="s">
        <v>276</v>
      </c>
      <c r="X12" s="21" t="s">
        <v>277</v>
      </c>
      <c r="Y12" s="21" t="s">
        <v>278</v>
      </c>
      <c r="Z12" s="21" t="s">
        <v>279</v>
      </c>
      <c r="AA12" s="21" t="s">
        <v>280</v>
      </c>
      <c r="AB12" s="21" t="s">
        <v>281</v>
      </c>
      <c r="AC12" s="21" t="s">
        <v>282</v>
      </c>
      <c r="AD12" s="21" t="s">
        <v>283</v>
      </c>
      <c r="AE12" s="21" t="s">
        <v>284</v>
      </c>
      <c r="AF12" s="21" t="s">
        <v>285</v>
      </c>
      <c r="AG12" s="21" t="s">
        <v>286</v>
      </c>
      <c r="AH12" s="21" t="s">
        <v>287</v>
      </c>
      <c r="AI12" s="21" t="s">
        <v>288</v>
      </c>
      <c r="AJ12" s="21" t="s">
        <v>289</v>
      </c>
      <c r="AK12" s="21" t="s">
        <v>290</v>
      </c>
      <c r="AL12" s="21" t="s">
        <v>291</v>
      </c>
      <c r="AM12" s="21" t="s">
        <v>292</v>
      </c>
      <c r="AN12" s="21" t="s">
        <v>293</v>
      </c>
      <c r="AO12" s="21" t="s">
        <v>294</v>
      </c>
      <c r="AP12" s="21" t="s">
        <v>295</v>
      </c>
      <c r="AQ12" s="21" t="s">
        <v>296</v>
      </c>
      <c r="AR12" s="21" t="s">
        <v>297</v>
      </c>
      <c r="AS12" s="21" t="s">
        <v>298</v>
      </c>
      <c r="AT12" s="21" t="s">
        <v>299</v>
      </c>
      <c r="AU12" s="21" t="s">
        <v>300</v>
      </c>
      <c r="AV12" s="21" t="s">
        <v>301</v>
      </c>
      <c r="AW12" s="21" t="s">
        <v>302</v>
      </c>
      <c r="AX12" s="21" t="s">
        <v>303</v>
      </c>
      <c r="AY12" s="21" t="s">
        <v>304</v>
      </c>
      <c r="AZ12" s="21" t="s">
        <v>305</v>
      </c>
      <c r="BA12" s="21" t="s">
        <v>306</v>
      </c>
      <c r="BB12" s="21" t="s">
        <v>307</v>
      </c>
      <c r="BC12" s="21" t="s">
        <v>308</v>
      </c>
      <c r="BD12" s="21" t="s">
        <v>309</v>
      </c>
      <c r="BE12" s="21" t="s">
        <v>310</v>
      </c>
    </row>
    <row r="13" spans="1:57" x14ac:dyDescent="0.2">
      <c r="A13" s="3">
        <v>50204</v>
      </c>
      <c r="B13" s="10" t="s">
        <v>22</v>
      </c>
      <c r="C13" s="3" t="s">
        <v>30</v>
      </c>
      <c r="D13" s="19">
        <v>680.45100000000002</v>
      </c>
      <c r="E13" s="19">
        <v>697.34199999999998</v>
      </c>
      <c r="F13" s="19">
        <v>16.890999999999998</v>
      </c>
      <c r="G13" s="11" t="s">
        <v>58</v>
      </c>
      <c r="H13" s="3" t="s">
        <v>59</v>
      </c>
      <c r="I13" s="19">
        <v>683.5</v>
      </c>
      <c r="J13" s="8" t="s">
        <v>60</v>
      </c>
      <c r="K13" s="3"/>
      <c r="L13" s="3" t="s">
        <v>61</v>
      </c>
      <c r="M13" s="3">
        <v>502</v>
      </c>
      <c r="N13" s="22" t="s">
        <v>204</v>
      </c>
      <c r="O13" s="13">
        <v>16</v>
      </c>
      <c r="P13" s="5">
        <v>2</v>
      </c>
      <c r="Q13" s="23">
        <f>O13*P13</f>
        <v>32</v>
      </c>
      <c r="R13" s="13">
        <v>16</v>
      </c>
      <c r="S13" s="5">
        <v>2</v>
      </c>
      <c r="T13" s="23">
        <f>R13*S13</f>
        <v>32</v>
      </c>
      <c r="U13" s="13">
        <v>16</v>
      </c>
      <c r="V13" s="5">
        <v>2</v>
      </c>
      <c r="W13" s="23">
        <f t="shared" ref="W13:W21" si="0">U13*V13</f>
        <v>32</v>
      </c>
      <c r="X13" s="15"/>
      <c r="Y13" s="5"/>
      <c r="Z13" s="23"/>
      <c r="AA13" s="13">
        <v>8</v>
      </c>
      <c r="AB13" s="5">
        <v>2</v>
      </c>
      <c r="AC13" s="23">
        <f t="shared" ref="AC13:AC21" si="1">AA13*AB13</f>
        <v>16</v>
      </c>
      <c r="AD13" s="13">
        <v>16</v>
      </c>
      <c r="AE13" s="5">
        <v>2</v>
      </c>
      <c r="AF13" s="23">
        <f t="shared" ref="AF13:AF33" si="2">AD13*AE13</f>
        <v>32</v>
      </c>
      <c r="AG13" s="13">
        <v>16</v>
      </c>
      <c r="AH13" s="5">
        <v>2</v>
      </c>
      <c r="AI13" s="23">
        <f t="shared" ref="AI13:AI33" si="3">AG13*AH13</f>
        <v>32</v>
      </c>
      <c r="AJ13" s="13">
        <v>16</v>
      </c>
      <c r="AK13" s="5">
        <v>2</v>
      </c>
      <c r="AL13" s="23">
        <f t="shared" ref="AL13:AL21" si="4">AJ13*AK13</f>
        <v>32</v>
      </c>
      <c r="AM13" s="13">
        <v>16</v>
      </c>
      <c r="AN13" s="5">
        <v>2</v>
      </c>
      <c r="AO13" s="23">
        <f t="shared" ref="AO13:AO21" si="5">AM13*AN13</f>
        <v>32</v>
      </c>
      <c r="AP13" s="13">
        <v>16</v>
      </c>
      <c r="AQ13" s="5">
        <v>2</v>
      </c>
      <c r="AR13" s="23">
        <f t="shared" ref="AR13:AR33" si="6">AP13*AQ13</f>
        <v>32</v>
      </c>
      <c r="AS13" s="13"/>
      <c r="AT13" s="5"/>
      <c r="AU13" s="23"/>
      <c r="AV13" s="13">
        <v>8</v>
      </c>
      <c r="AW13" s="5">
        <v>2</v>
      </c>
      <c r="AX13" s="23">
        <f t="shared" ref="AX13:AX33" si="7">AV13*AW13</f>
        <v>16</v>
      </c>
      <c r="AY13" s="13">
        <v>16</v>
      </c>
      <c r="AZ13" s="5">
        <v>2</v>
      </c>
      <c r="BA13" s="23">
        <f t="shared" ref="BA13:BA33" si="8">AY13*AZ13</f>
        <v>32</v>
      </c>
      <c r="BB13" s="13">
        <f>SUM(Q13,T13,W13,AF13,AI13,AL13,AO13,AR13,BA13)</f>
        <v>288</v>
      </c>
      <c r="BC13" s="5">
        <f>SUM(Z13,AU13)</f>
        <v>0</v>
      </c>
      <c r="BD13" s="28">
        <f>AC13+AX13</f>
        <v>32</v>
      </c>
      <c r="BE13" s="23">
        <f>SUM(BB13:BD13)</f>
        <v>320</v>
      </c>
    </row>
    <row r="14" spans="1:57" ht="25.5" x14ac:dyDescent="0.2">
      <c r="A14" s="1">
        <v>50203</v>
      </c>
      <c r="B14" s="2" t="s">
        <v>62</v>
      </c>
      <c r="C14" s="3" t="s">
        <v>30</v>
      </c>
      <c r="D14" s="30" t="s">
        <v>63</v>
      </c>
      <c r="E14" s="31" t="s">
        <v>64</v>
      </c>
      <c r="F14" s="36">
        <v>33.898000000000032</v>
      </c>
      <c r="G14" s="11" t="s">
        <v>258</v>
      </c>
      <c r="H14" s="3" t="s">
        <v>34</v>
      </c>
      <c r="I14" s="19">
        <v>728.1</v>
      </c>
      <c r="J14" s="8" t="s">
        <v>65</v>
      </c>
      <c r="K14" s="3" t="s">
        <v>46</v>
      </c>
      <c r="L14" s="3" t="s">
        <v>61</v>
      </c>
      <c r="M14" s="3">
        <v>502</v>
      </c>
      <c r="N14" s="22" t="s">
        <v>204</v>
      </c>
      <c r="O14" s="13">
        <v>16</v>
      </c>
      <c r="P14" s="5">
        <v>2</v>
      </c>
      <c r="Q14" s="23">
        <f t="shared" ref="Q14:Q21" si="9">O14*P14</f>
        <v>32</v>
      </c>
      <c r="R14" s="13">
        <v>16</v>
      </c>
      <c r="S14" s="5">
        <v>2</v>
      </c>
      <c r="T14" s="23">
        <f t="shared" ref="T14:T33" si="10">R14*S14</f>
        <v>32</v>
      </c>
      <c r="U14" s="13">
        <v>16</v>
      </c>
      <c r="V14" s="5">
        <v>2</v>
      </c>
      <c r="W14" s="23">
        <f t="shared" si="0"/>
        <v>32</v>
      </c>
      <c r="X14" s="15">
        <v>8</v>
      </c>
      <c r="Y14" s="5">
        <v>1</v>
      </c>
      <c r="Z14" s="23">
        <f>X14*Y14</f>
        <v>8</v>
      </c>
      <c r="AA14" s="13">
        <v>8</v>
      </c>
      <c r="AB14" s="5">
        <v>2</v>
      </c>
      <c r="AC14" s="23">
        <f t="shared" si="1"/>
        <v>16</v>
      </c>
      <c r="AD14" s="13">
        <v>16</v>
      </c>
      <c r="AE14" s="5">
        <v>2</v>
      </c>
      <c r="AF14" s="23">
        <f t="shared" si="2"/>
        <v>32</v>
      </c>
      <c r="AG14" s="13">
        <v>16</v>
      </c>
      <c r="AH14" s="5">
        <v>2</v>
      </c>
      <c r="AI14" s="23">
        <f t="shared" si="3"/>
        <v>32</v>
      </c>
      <c r="AJ14" s="13">
        <v>16</v>
      </c>
      <c r="AK14" s="5">
        <v>2</v>
      </c>
      <c r="AL14" s="23">
        <f t="shared" si="4"/>
        <v>32</v>
      </c>
      <c r="AM14" s="13">
        <v>16</v>
      </c>
      <c r="AN14" s="5">
        <v>2</v>
      </c>
      <c r="AO14" s="23">
        <f t="shared" si="5"/>
        <v>32</v>
      </c>
      <c r="AP14" s="13">
        <v>16</v>
      </c>
      <c r="AQ14" s="5">
        <v>2</v>
      </c>
      <c r="AR14" s="23">
        <f t="shared" si="6"/>
        <v>32</v>
      </c>
      <c r="AS14" s="13">
        <v>8</v>
      </c>
      <c r="AT14" s="5">
        <v>1</v>
      </c>
      <c r="AU14" s="23">
        <f>AS14*AT14</f>
        <v>8</v>
      </c>
      <c r="AV14" s="13">
        <v>8</v>
      </c>
      <c r="AW14" s="5">
        <v>2</v>
      </c>
      <c r="AX14" s="23">
        <f t="shared" si="7"/>
        <v>16</v>
      </c>
      <c r="AY14" s="13">
        <v>16</v>
      </c>
      <c r="AZ14" s="5">
        <v>2</v>
      </c>
      <c r="BA14" s="23">
        <f t="shared" si="8"/>
        <v>32</v>
      </c>
      <c r="BB14" s="13">
        <f t="shared" ref="BB14:BB33" si="11">SUM(Q14,T14,W14,AF14,AI14,AL14,AO14,AR14,BA14)</f>
        <v>288</v>
      </c>
      <c r="BC14" s="5">
        <f t="shared" ref="BC14:BC33" si="12">SUM(Z14,AU14)</f>
        <v>16</v>
      </c>
      <c r="BD14" s="28">
        <f t="shared" ref="BD14:BD33" si="13">AC14+AX14</f>
        <v>32</v>
      </c>
      <c r="BE14" s="23">
        <f t="shared" ref="BE14:BE33" si="14">SUM(BB14:BD14)</f>
        <v>336</v>
      </c>
    </row>
    <row r="15" spans="1:57" x14ac:dyDescent="0.2">
      <c r="A15" s="13">
        <v>50217</v>
      </c>
      <c r="B15" s="7" t="s">
        <v>66</v>
      </c>
      <c r="C15" s="3" t="s">
        <v>30</v>
      </c>
      <c r="D15" s="32">
        <v>0.505</v>
      </c>
      <c r="E15" s="19">
        <v>2.2530000000000001</v>
      </c>
      <c r="F15" s="36">
        <v>1.7480000000000002</v>
      </c>
      <c r="G15" s="11" t="s">
        <v>67</v>
      </c>
      <c r="H15" s="3" t="s">
        <v>34</v>
      </c>
      <c r="I15" s="19">
        <v>1</v>
      </c>
      <c r="J15" s="8" t="s">
        <v>61</v>
      </c>
      <c r="K15" s="3"/>
      <c r="L15" s="12" t="s">
        <v>61</v>
      </c>
      <c r="M15" s="3">
        <v>502</v>
      </c>
      <c r="N15" s="22" t="s">
        <v>204</v>
      </c>
      <c r="O15" s="13">
        <v>16</v>
      </c>
      <c r="P15" s="5">
        <v>4</v>
      </c>
      <c r="Q15" s="23">
        <f t="shared" si="9"/>
        <v>64</v>
      </c>
      <c r="R15" s="13">
        <v>16</v>
      </c>
      <c r="S15" s="5">
        <v>4</v>
      </c>
      <c r="T15" s="23">
        <f t="shared" si="10"/>
        <v>64</v>
      </c>
      <c r="U15" s="13">
        <v>16</v>
      </c>
      <c r="V15" s="5">
        <v>4</v>
      </c>
      <c r="W15" s="23">
        <f t="shared" si="0"/>
        <v>64</v>
      </c>
      <c r="X15" s="15"/>
      <c r="Y15" s="5"/>
      <c r="Z15" s="23"/>
      <c r="AA15" s="13">
        <v>8</v>
      </c>
      <c r="AB15" s="5">
        <v>2</v>
      </c>
      <c r="AC15" s="23">
        <f t="shared" si="1"/>
        <v>16</v>
      </c>
      <c r="AD15" s="13">
        <v>16</v>
      </c>
      <c r="AE15" s="5">
        <v>4</v>
      </c>
      <c r="AF15" s="23">
        <f t="shared" si="2"/>
        <v>64</v>
      </c>
      <c r="AG15" s="13">
        <v>16</v>
      </c>
      <c r="AH15" s="5">
        <v>4</v>
      </c>
      <c r="AI15" s="23">
        <f t="shared" si="3"/>
        <v>64</v>
      </c>
      <c r="AJ15" s="13">
        <v>16</v>
      </c>
      <c r="AK15" s="5">
        <v>4</v>
      </c>
      <c r="AL15" s="23">
        <f t="shared" si="4"/>
        <v>64</v>
      </c>
      <c r="AM15" s="13">
        <v>16</v>
      </c>
      <c r="AN15" s="5">
        <v>4</v>
      </c>
      <c r="AO15" s="23">
        <f t="shared" si="5"/>
        <v>64</v>
      </c>
      <c r="AP15" s="13">
        <v>16</v>
      </c>
      <c r="AQ15" s="5">
        <v>4</v>
      </c>
      <c r="AR15" s="23">
        <f t="shared" si="6"/>
        <v>64</v>
      </c>
      <c r="AS15" s="13"/>
      <c r="AT15" s="5"/>
      <c r="AU15" s="23"/>
      <c r="AV15" s="13">
        <v>8</v>
      </c>
      <c r="AW15" s="5">
        <v>4</v>
      </c>
      <c r="AX15" s="23">
        <f t="shared" si="7"/>
        <v>32</v>
      </c>
      <c r="AY15" s="13">
        <v>16</v>
      </c>
      <c r="AZ15" s="5">
        <v>4</v>
      </c>
      <c r="BA15" s="23">
        <f t="shared" si="8"/>
        <v>64</v>
      </c>
      <c r="BB15" s="13">
        <f t="shared" si="11"/>
        <v>576</v>
      </c>
      <c r="BC15" s="5">
        <f t="shared" si="12"/>
        <v>0</v>
      </c>
      <c r="BD15" s="28">
        <f t="shared" si="13"/>
        <v>48</v>
      </c>
      <c r="BE15" s="23">
        <f t="shared" si="14"/>
        <v>624</v>
      </c>
    </row>
    <row r="16" spans="1:57" x14ac:dyDescent="0.2">
      <c r="A16" s="13">
        <v>50218</v>
      </c>
      <c r="B16" s="7" t="s">
        <v>66</v>
      </c>
      <c r="C16" s="3" t="s">
        <v>30</v>
      </c>
      <c r="D16" s="32">
        <v>2.2530000000000001</v>
      </c>
      <c r="E16" s="19">
        <v>12.939</v>
      </c>
      <c r="F16" s="36">
        <v>10.686</v>
      </c>
      <c r="G16" s="11" t="s">
        <v>68</v>
      </c>
      <c r="H16" s="3" t="s">
        <v>34</v>
      </c>
      <c r="I16" s="19">
        <v>7</v>
      </c>
      <c r="J16" s="8" t="s">
        <v>200</v>
      </c>
      <c r="K16" s="3" t="s">
        <v>46</v>
      </c>
      <c r="L16" s="12" t="s">
        <v>61</v>
      </c>
      <c r="M16" s="3">
        <v>502</v>
      </c>
      <c r="N16" s="22" t="s">
        <v>204</v>
      </c>
      <c r="O16" s="13">
        <v>16</v>
      </c>
      <c r="P16" s="5">
        <v>4</v>
      </c>
      <c r="Q16" s="23">
        <f t="shared" si="9"/>
        <v>64</v>
      </c>
      <c r="R16" s="13">
        <v>16</v>
      </c>
      <c r="S16" s="5">
        <v>4</v>
      </c>
      <c r="T16" s="23">
        <f t="shared" si="10"/>
        <v>64</v>
      </c>
      <c r="U16" s="13">
        <v>16</v>
      </c>
      <c r="V16" s="5">
        <v>4</v>
      </c>
      <c r="W16" s="23">
        <f t="shared" si="0"/>
        <v>64</v>
      </c>
      <c r="X16" s="15">
        <v>8</v>
      </c>
      <c r="Y16" s="5">
        <v>1</v>
      </c>
      <c r="Z16" s="23">
        <f>X16*Y16</f>
        <v>8</v>
      </c>
      <c r="AA16" s="13">
        <v>8</v>
      </c>
      <c r="AB16" s="5">
        <v>2</v>
      </c>
      <c r="AC16" s="23">
        <f t="shared" si="1"/>
        <v>16</v>
      </c>
      <c r="AD16" s="13">
        <v>16</v>
      </c>
      <c r="AE16" s="5">
        <v>4</v>
      </c>
      <c r="AF16" s="23">
        <f t="shared" si="2"/>
        <v>64</v>
      </c>
      <c r="AG16" s="13">
        <v>16</v>
      </c>
      <c r="AH16" s="5">
        <v>4</v>
      </c>
      <c r="AI16" s="23">
        <f t="shared" si="3"/>
        <v>64</v>
      </c>
      <c r="AJ16" s="13">
        <v>16</v>
      </c>
      <c r="AK16" s="5">
        <v>4</v>
      </c>
      <c r="AL16" s="23">
        <f t="shared" si="4"/>
        <v>64</v>
      </c>
      <c r="AM16" s="13">
        <v>16</v>
      </c>
      <c r="AN16" s="5">
        <v>4</v>
      </c>
      <c r="AO16" s="23">
        <f t="shared" si="5"/>
        <v>64</v>
      </c>
      <c r="AP16" s="13">
        <v>16</v>
      </c>
      <c r="AQ16" s="5">
        <v>4</v>
      </c>
      <c r="AR16" s="23">
        <f t="shared" si="6"/>
        <v>64</v>
      </c>
      <c r="AS16" s="13">
        <v>8</v>
      </c>
      <c r="AT16" s="5">
        <v>1</v>
      </c>
      <c r="AU16" s="23">
        <f>AS16*AT16</f>
        <v>8</v>
      </c>
      <c r="AV16" s="13">
        <v>8</v>
      </c>
      <c r="AW16" s="5">
        <v>4</v>
      </c>
      <c r="AX16" s="23">
        <f t="shared" si="7"/>
        <v>32</v>
      </c>
      <c r="AY16" s="13">
        <v>16</v>
      </c>
      <c r="AZ16" s="5">
        <v>4</v>
      </c>
      <c r="BA16" s="23">
        <f t="shared" si="8"/>
        <v>64</v>
      </c>
      <c r="BB16" s="13">
        <f t="shared" si="11"/>
        <v>576</v>
      </c>
      <c r="BC16" s="5">
        <f t="shared" si="12"/>
        <v>16</v>
      </c>
      <c r="BD16" s="28">
        <f t="shared" si="13"/>
        <v>48</v>
      </c>
      <c r="BE16" s="23">
        <f t="shared" si="14"/>
        <v>640</v>
      </c>
    </row>
    <row r="17" spans="1:57" x14ac:dyDescent="0.2">
      <c r="A17" s="13">
        <v>50219</v>
      </c>
      <c r="B17" s="7" t="s">
        <v>66</v>
      </c>
      <c r="C17" s="3" t="s">
        <v>30</v>
      </c>
      <c r="D17" s="32">
        <v>12.939</v>
      </c>
      <c r="E17" s="19">
        <v>20.22</v>
      </c>
      <c r="F17" s="36">
        <v>7.2809999999999988</v>
      </c>
      <c r="G17" s="11" t="s">
        <v>69</v>
      </c>
      <c r="H17" s="3" t="s">
        <v>267</v>
      </c>
      <c r="I17" s="19">
        <v>19.690000000000001</v>
      </c>
      <c r="J17" s="8" t="s">
        <v>201</v>
      </c>
      <c r="K17" s="3"/>
      <c r="L17" s="12" t="s">
        <v>61</v>
      </c>
      <c r="M17" s="3">
        <v>502</v>
      </c>
      <c r="N17" s="28" t="s">
        <v>202</v>
      </c>
      <c r="O17" s="13">
        <v>16</v>
      </c>
      <c r="P17" s="5">
        <v>1</v>
      </c>
      <c r="Q17" s="23">
        <f t="shared" si="9"/>
        <v>16</v>
      </c>
      <c r="R17" s="13">
        <v>16</v>
      </c>
      <c r="S17" s="5">
        <v>1</v>
      </c>
      <c r="T17" s="23">
        <f t="shared" si="10"/>
        <v>16</v>
      </c>
      <c r="U17" s="13">
        <v>16</v>
      </c>
      <c r="V17" s="5">
        <v>1</v>
      </c>
      <c r="W17" s="23">
        <f t="shared" si="0"/>
        <v>16</v>
      </c>
      <c r="X17" s="15"/>
      <c r="Y17" s="5"/>
      <c r="Z17" s="23"/>
      <c r="AA17" s="13">
        <v>8</v>
      </c>
      <c r="AB17" s="15">
        <v>1</v>
      </c>
      <c r="AC17" s="23">
        <f t="shared" si="1"/>
        <v>8</v>
      </c>
      <c r="AD17" s="13">
        <v>16</v>
      </c>
      <c r="AE17" s="5">
        <v>1</v>
      </c>
      <c r="AF17" s="23">
        <f t="shared" si="2"/>
        <v>16</v>
      </c>
      <c r="AG17" s="13">
        <v>16</v>
      </c>
      <c r="AH17" s="5">
        <v>1</v>
      </c>
      <c r="AI17" s="23">
        <f t="shared" si="3"/>
        <v>16</v>
      </c>
      <c r="AJ17" s="13">
        <v>16</v>
      </c>
      <c r="AK17" s="5">
        <v>1</v>
      </c>
      <c r="AL17" s="23">
        <f t="shared" si="4"/>
        <v>16</v>
      </c>
      <c r="AM17" s="13">
        <v>16</v>
      </c>
      <c r="AN17" s="5">
        <v>1</v>
      </c>
      <c r="AO17" s="23">
        <f t="shared" si="5"/>
        <v>16</v>
      </c>
      <c r="AP17" s="13">
        <v>16</v>
      </c>
      <c r="AQ17" s="5">
        <v>1</v>
      </c>
      <c r="AR17" s="23">
        <f t="shared" si="6"/>
        <v>16</v>
      </c>
      <c r="AS17" s="13"/>
      <c r="AT17" s="5"/>
      <c r="AU17" s="23"/>
      <c r="AV17" s="13">
        <v>8</v>
      </c>
      <c r="AW17" s="5">
        <v>1</v>
      </c>
      <c r="AX17" s="23">
        <f t="shared" si="7"/>
        <v>8</v>
      </c>
      <c r="AY17" s="13">
        <v>16</v>
      </c>
      <c r="AZ17" s="5">
        <v>1</v>
      </c>
      <c r="BA17" s="23">
        <f t="shared" si="8"/>
        <v>16</v>
      </c>
      <c r="BB17" s="13">
        <f t="shared" si="11"/>
        <v>144</v>
      </c>
      <c r="BC17" s="5">
        <f t="shared" si="12"/>
        <v>0</v>
      </c>
      <c r="BD17" s="28">
        <f t="shared" si="13"/>
        <v>16</v>
      </c>
      <c r="BE17" s="23">
        <f t="shared" si="14"/>
        <v>160</v>
      </c>
    </row>
    <row r="18" spans="1:57" x14ac:dyDescent="0.2">
      <c r="A18" s="51">
        <v>50211</v>
      </c>
      <c r="B18" s="10" t="s">
        <v>22</v>
      </c>
      <c r="C18" s="3" t="s">
        <v>30</v>
      </c>
      <c r="D18" s="19">
        <v>734.19</v>
      </c>
      <c r="E18" s="19">
        <v>736.69399999999996</v>
      </c>
      <c r="F18" s="19">
        <v>2.504</v>
      </c>
      <c r="G18" s="52" t="s">
        <v>70</v>
      </c>
      <c r="H18" s="3" t="s">
        <v>34</v>
      </c>
      <c r="I18" s="19">
        <v>735.1</v>
      </c>
      <c r="J18" s="8" t="s">
        <v>61</v>
      </c>
      <c r="K18" s="3"/>
      <c r="L18" s="3" t="s">
        <v>61</v>
      </c>
      <c r="M18" s="3">
        <v>502</v>
      </c>
      <c r="N18" s="22" t="s">
        <v>204</v>
      </c>
      <c r="O18" s="13">
        <v>16</v>
      </c>
      <c r="P18" s="5">
        <v>4</v>
      </c>
      <c r="Q18" s="23">
        <f t="shared" si="9"/>
        <v>64</v>
      </c>
      <c r="R18" s="13">
        <v>16</v>
      </c>
      <c r="S18" s="5">
        <v>4</v>
      </c>
      <c r="T18" s="23">
        <f t="shared" si="10"/>
        <v>64</v>
      </c>
      <c r="U18" s="13">
        <v>16</v>
      </c>
      <c r="V18" s="5">
        <v>4</v>
      </c>
      <c r="W18" s="23">
        <f t="shared" si="0"/>
        <v>64</v>
      </c>
      <c r="X18" s="15"/>
      <c r="Y18" s="5"/>
      <c r="Z18" s="23"/>
      <c r="AA18" s="13">
        <v>8</v>
      </c>
      <c r="AB18" s="5">
        <v>2</v>
      </c>
      <c r="AC18" s="23">
        <f t="shared" si="1"/>
        <v>16</v>
      </c>
      <c r="AD18" s="13">
        <v>16</v>
      </c>
      <c r="AE18" s="5">
        <v>4</v>
      </c>
      <c r="AF18" s="23">
        <f t="shared" si="2"/>
        <v>64</v>
      </c>
      <c r="AG18" s="13">
        <v>16</v>
      </c>
      <c r="AH18" s="5">
        <v>4</v>
      </c>
      <c r="AI18" s="23">
        <f t="shared" si="3"/>
        <v>64</v>
      </c>
      <c r="AJ18" s="13">
        <v>16</v>
      </c>
      <c r="AK18" s="5">
        <v>4</v>
      </c>
      <c r="AL18" s="23">
        <f t="shared" si="4"/>
        <v>64</v>
      </c>
      <c r="AM18" s="13">
        <v>16</v>
      </c>
      <c r="AN18" s="5">
        <v>4</v>
      </c>
      <c r="AO18" s="23">
        <f t="shared" si="5"/>
        <v>64</v>
      </c>
      <c r="AP18" s="13">
        <v>16</v>
      </c>
      <c r="AQ18" s="5">
        <v>4</v>
      </c>
      <c r="AR18" s="23">
        <f t="shared" si="6"/>
        <v>64</v>
      </c>
      <c r="AS18" s="13"/>
      <c r="AT18" s="5"/>
      <c r="AU18" s="23"/>
      <c r="AV18" s="13">
        <v>8</v>
      </c>
      <c r="AW18" s="5">
        <v>4</v>
      </c>
      <c r="AX18" s="23">
        <f t="shared" si="7"/>
        <v>32</v>
      </c>
      <c r="AY18" s="13">
        <v>16</v>
      </c>
      <c r="AZ18" s="5">
        <v>4</v>
      </c>
      <c r="BA18" s="23">
        <f t="shared" si="8"/>
        <v>64</v>
      </c>
      <c r="BB18" s="13">
        <f t="shared" si="11"/>
        <v>576</v>
      </c>
      <c r="BC18" s="5">
        <f t="shared" si="12"/>
        <v>0</v>
      </c>
      <c r="BD18" s="28">
        <f t="shared" si="13"/>
        <v>48</v>
      </c>
      <c r="BE18" s="23">
        <f t="shared" si="14"/>
        <v>624</v>
      </c>
    </row>
    <row r="19" spans="1:57" ht="25.5" x14ac:dyDescent="0.2">
      <c r="A19" s="1">
        <v>50202</v>
      </c>
      <c r="B19" s="7" t="s">
        <v>77</v>
      </c>
      <c r="C19" s="3" t="s">
        <v>78</v>
      </c>
      <c r="D19" s="44" t="s">
        <v>79</v>
      </c>
      <c r="E19" s="45" t="s">
        <v>80</v>
      </c>
      <c r="F19" s="19">
        <v>1.034</v>
      </c>
      <c r="G19" s="11" t="s">
        <v>81</v>
      </c>
      <c r="H19" s="3" t="s">
        <v>34</v>
      </c>
      <c r="I19" s="19">
        <v>731.2</v>
      </c>
      <c r="J19" s="8" t="s">
        <v>61</v>
      </c>
      <c r="K19" s="3"/>
      <c r="L19" s="3" t="s">
        <v>61</v>
      </c>
      <c r="M19" s="3">
        <v>502</v>
      </c>
      <c r="N19" s="22" t="s">
        <v>204</v>
      </c>
      <c r="O19" s="13">
        <v>16</v>
      </c>
      <c r="P19" s="5">
        <v>4</v>
      </c>
      <c r="Q19" s="23">
        <f t="shared" si="9"/>
        <v>64</v>
      </c>
      <c r="R19" s="13">
        <v>16</v>
      </c>
      <c r="S19" s="5">
        <v>4</v>
      </c>
      <c r="T19" s="23">
        <f t="shared" si="10"/>
        <v>64</v>
      </c>
      <c r="U19" s="13">
        <v>16</v>
      </c>
      <c r="V19" s="5">
        <v>4</v>
      </c>
      <c r="W19" s="23">
        <f t="shared" si="0"/>
        <v>64</v>
      </c>
      <c r="X19" s="15"/>
      <c r="Y19" s="5"/>
      <c r="Z19" s="23"/>
      <c r="AA19" s="13">
        <v>8</v>
      </c>
      <c r="AB19" s="5">
        <v>2</v>
      </c>
      <c r="AC19" s="23">
        <f t="shared" si="1"/>
        <v>16</v>
      </c>
      <c r="AD19" s="13">
        <v>16</v>
      </c>
      <c r="AE19" s="5">
        <v>4</v>
      </c>
      <c r="AF19" s="23">
        <f t="shared" si="2"/>
        <v>64</v>
      </c>
      <c r="AG19" s="13">
        <v>16</v>
      </c>
      <c r="AH19" s="5">
        <v>4</v>
      </c>
      <c r="AI19" s="23">
        <f t="shared" si="3"/>
        <v>64</v>
      </c>
      <c r="AJ19" s="13">
        <v>16</v>
      </c>
      <c r="AK19" s="5">
        <v>4</v>
      </c>
      <c r="AL19" s="23">
        <f t="shared" si="4"/>
        <v>64</v>
      </c>
      <c r="AM19" s="13">
        <v>16</v>
      </c>
      <c r="AN19" s="5">
        <v>4</v>
      </c>
      <c r="AO19" s="23">
        <f t="shared" si="5"/>
        <v>64</v>
      </c>
      <c r="AP19" s="13">
        <v>16</v>
      </c>
      <c r="AQ19" s="5">
        <v>4</v>
      </c>
      <c r="AR19" s="23">
        <f t="shared" si="6"/>
        <v>64</v>
      </c>
      <c r="AS19" s="13"/>
      <c r="AT19" s="5"/>
      <c r="AU19" s="23"/>
      <c r="AV19" s="13">
        <v>8</v>
      </c>
      <c r="AW19" s="5">
        <v>4</v>
      </c>
      <c r="AX19" s="23">
        <f t="shared" si="7"/>
        <v>32</v>
      </c>
      <c r="AY19" s="13">
        <v>16</v>
      </c>
      <c r="AZ19" s="5">
        <v>4</v>
      </c>
      <c r="BA19" s="23">
        <f t="shared" si="8"/>
        <v>64</v>
      </c>
      <c r="BB19" s="13">
        <f t="shared" si="11"/>
        <v>576</v>
      </c>
      <c r="BC19" s="5">
        <f t="shared" si="12"/>
        <v>0</v>
      </c>
      <c r="BD19" s="28">
        <f t="shared" si="13"/>
        <v>48</v>
      </c>
      <c r="BE19" s="23">
        <f t="shared" si="14"/>
        <v>624</v>
      </c>
    </row>
    <row r="20" spans="1:57" ht="25.5" x14ac:dyDescent="0.2">
      <c r="A20" s="1">
        <v>50201</v>
      </c>
      <c r="B20" s="7" t="s">
        <v>77</v>
      </c>
      <c r="C20" s="3" t="s">
        <v>78</v>
      </c>
      <c r="D20" s="44" t="s">
        <v>80</v>
      </c>
      <c r="E20" s="45" t="s">
        <v>82</v>
      </c>
      <c r="F20" s="19">
        <v>0.94500000000005002</v>
      </c>
      <c r="G20" s="11" t="s">
        <v>259</v>
      </c>
      <c r="H20" s="3" t="s">
        <v>34</v>
      </c>
      <c r="I20" s="19">
        <v>732.1</v>
      </c>
      <c r="J20" s="8" t="s">
        <v>61</v>
      </c>
      <c r="K20" s="3"/>
      <c r="L20" s="3" t="s">
        <v>61</v>
      </c>
      <c r="M20" s="3">
        <v>502</v>
      </c>
      <c r="N20" s="22" t="s">
        <v>204</v>
      </c>
      <c r="O20" s="13">
        <v>16</v>
      </c>
      <c r="P20" s="5">
        <v>4</v>
      </c>
      <c r="Q20" s="23">
        <f t="shared" si="9"/>
        <v>64</v>
      </c>
      <c r="R20" s="13">
        <v>16</v>
      </c>
      <c r="S20" s="5">
        <v>4</v>
      </c>
      <c r="T20" s="23">
        <f t="shared" si="10"/>
        <v>64</v>
      </c>
      <c r="U20" s="13">
        <v>16</v>
      </c>
      <c r="V20" s="5">
        <v>4</v>
      </c>
      <c r="W20" s="23">
        <f t="shared" si="0"/>
        <v>64</v>
      </c>
      <c r="X20" s="15"/>
      <c r="Y20" s="5"/>
      <c r="Z20" s="23"/>
      <c r="AA20" s="13">
        <v>8</v>
      </c>
      <c r="AB20" s="5">
        <v>2</v>
      </c>
      <c r="AC20" s="23">
        <f t="shared" si="1"/>
        <v>16</v>
      </c>
      <c r="AD20" s="13">
        <v>16</v>
      </c>
      <c r="AE20" s="5">
        <v>4</v>
      </c>
      <c r="AF20" s="23">
        <f t="shared" si="2"/>
        <v>64</v>
      </c>
      <c r="AG20" s="13">
        <v>16</v>
      </c>
      <c r="AH20" s="5">
        <v>4</v>
      </c>
      <c r="AI20" s="23">
        <f t="shared" si="3"/>
        <v>64</v>
      </c>
      <c r="AJ20" s="13">
        <v>16</v>
      </c>
      <c r="AK20" s="5">
        <v>4</v>
      </c>
      <c r="AL20" s="23">
        <f t="shared" si="4"/>
        <v>64</v>
      </c>
      <c r="AM20" s="13">
        <v>16</v>
      </c>
      <c r="AN20" s="5">
        <v>4</v>
      </c>
      <c r="AO20" s="23">
        <f t="shared" si="5"/>
        <v>64</v>
      </c>
      <c r="AP20" s="13">
        <v>16</v>
      </c>
      <c r="AQ20" s="5">
        <v>4</v>
      </c>
      <c r="AR20" s="23">
        <f t="shared" si="6"/>
        <v>64</v>
      </c>
      <c r="AS20" s="13"/>
      <c r="AT20" s="5"/>
      <c r="AU20" s="23"/>
      <c r="AV20" s="13">
        <v>8</v>
      </c>
      <c r="AW20" s="5">
        <v>4</v>
      </c>
      <c r="AX20" s="23">
        <f t="shared" si="7"/>
        <v>32</v>
      </c>
      <c r="AY20" s="13">
        <v>16</v>
      </c>
      <c r="AZ20" s="5">
        <v>4</v>
      </c>
      <c r="BA20" s="23">
        <f t="shared" si="8"/>
        <v>64</v>
      </c>
      <c r="BB20" s="13">
        <f t="shared" si="11"/>
        <v>576</v>
      </c>
      <c r="BC20" s="5">
        <f t="shared" si="12"/>
        <v>0</v>
      </c>
      <c r="BD20" s="28">
        <f t="shared" si="13"/>
        <v>48</v>
      </c>
      <c r="BE20" s="23">
        <f t="shared" si="14"/>
        <v>624</v>
      </c>
    </row>
    <row r="21" spans="1:57" ht="25.5" x14ac:dyDescent="0.2">
      <c r="A21" s="13">
        <v>50220</v>
      </c>
      <c r="B21" s="7" t="s">
        <v>77</v>
      </c>
      <c r="C21" s="3" t="s">
        <v>78</v>
      </c>
      <c r="D21" s="44" t="s">
        <v>82</v>
      </c>
      <c r="E21" s="45" t="s">
        <v>83</v>
      </c>
      <c r="F21" s="19">
        <v>1.4919999999999618</v>
      </c>
      <c r="G21" s="11" t="s">
        <v>84</v>
      </c>
      <c r="H21" s="3" t="s">
        <v>34</v>
      </c>
      <c r="I21" s="19">
        <v>733.75</v>
      </c>
      <c r="J21" s="8" t="s">
        <v>61</v>
      </c>
      <c r="K21" s="3"/>
      <c r="L21" s="12" t="s">
        <v>61</v>
      </c>
      <c r="M21" s="3">
        <v>502</v>
      </c>
      <c r="N21" s="22" t="s">
        <v>204</v>
      </c>
      <c r="O21" s="13">
        <v>16</v>
      </c>
      <c r="P21" s="5">
        <v>2</v>
      </c>
      <c r="Q21" s="23">
        <f t="shared" si="9"/>
        <v>32</v>
      </c>
      <c r="R21" s="13">
        <v>16</v>
      </c>
      <c r="S21" s="5">
        <v>2</v>
      </c>
      <c r="T21" s="23">
        <f t="shared" si="10"/>
        <v>32</v>
      </c>
      <c r="U21" s="13">
        <v>16</v>
      </c>
      <c r="V21" s="5">
        <v>2</v>
      </c>
      <c r="W21" s="23">
        <f t="shared" si="0"/>
        <v>32</v>
      </c>
      <c r="X21" s="15"/>
      <c r="Y21" s="5"/>
      <c r="Z21" s="23"/>
      <c r="AA21" s="13">
        <v>8</v>
      </c>
      <c r="AB21" s="5">
        <v>2</v>
      </c>
      <c r="AC21" s="23">
        <f t="shared" si="1"/>
        <v>16</v>
      </c>
      <c r="AD21" s="13">
        <v>16</v>
      </c>
      <c r="AE21" s="5">
        <v>2</v>
      </c>
      <c r="AF21" s="23">
        <f t="shared" si="2"/>
        <v>32</v>
      </c>
      <c r="AG21" s="13">
        <v>16</v>
      </c>
      <c r="AH21" s="5">
        <v>2</v>
      </c>
      <c r="AI21" s="23">
        <f t="shared" si="3"/>
        <v>32</v>
      </c>
      <c r="AJ21" s="13">
        <v>16</v>
      </c>
      <c r="AK21" s="5">
        <v>2</v>
      </c>
      <c r="AL21" s="23">
        <f t="shared" si="4"/>
        <v>32</v>
      </c>
      <c r="AM21" s="13">
        <v>16</v>
      </c>
      <c r="AN21" s="5">
        <v>2</v>
      </c>
      <c r="AO21" s="23">
        <f t="shared" si="5"/>
        <v>32</v>
      </c>
      <c r="AP21" s="13">
        <v>16</v>
      </c>
      <c r="AQ21" s="5">
        <v>2</v>
      </c>
      <c r="AR21" s="23">
        <f t="shared" si="6"/>
        <v>32</v>
      </c>
      <c r="AS21" s="13"/>
      <c r="AT21" s="5"/>
      <c r="AU21" s="23"/>
      <c r="AV21" s="13">
        <v>8</v>
      </c>
      <c r="AW21" s="5">
        <v>2</v>
      </c>
      <c r="AX21" s="23">
        <f t="shared" si="7"/>
        <v>16</v>
      </c>
      <c r="AY21" s="13">
        <v>16</v>
      </c>
      <c r="AZ21" s="5">
        <v>2</v>
      </c>
      <c r="BA21" s="23">
        <f t="shared" si="8"/>
        <v>32</v>
      </c>
      <c r="BB21" s="13">
        <f t="shared" si="11"/>
        <v>288</v>
      </c>
      <c r="BC21" s="5">
        <f t="shared" si="12"/>
        <v>0</v>
      </c>
      <c r="BD21" s="28">
        <f t="shared" si="13"/>
        <v>32</v>
      </c>
      <c r="BE21" s="23">
        <f t="shared" si="14"/>
        <v>320</v>
      </c>
    </row>
    <row r="22" spans="1:57" x14ac:dyDescent="0.2">
      <c r="A22" s="53">
        <v>50212</v>
      </c>
      <c r="B22" s="2" t="s">
        <v>28</v>
      </c>
      <c r="C22" s="14"/>
      <c r="D22" s="30">
        <v>336.74099999999999</v>
      </c>
      <c r="E22" s="31">
        <v>338.44900000000001</v>
      </c>
      <c r="F22" s="31">
        <v>1.708</v>
      </c>
      <c r="G22" s="11" t="s">
        <v>85</v>
      </c>
      <c r="H22" s="14" t="s">
        <v>86</v>
      </c>
      <c r="I22" s="31">
        <v>337.2</v>
      </c>
      <c r="J22" s="14" t="s">
        <v>61</v>
      </c>
      <c r="K22" s="14"/>
      <c r="L22" s="14" t="s">
        <v>61</v>
      </c>
      <c r="M22" s="14">
        <v>502</v>
      </c>
      <c r="N22" s="22" t="s">
        <v>204</v>
      </c>
      <c r="O22" s="13"/>
      <c r="P22" s="5"/>
      <c r="Q22" s="23"/>
      <c r="R22" s="13">
        <v>16</v>
      </c>
      <c r="S22" s="5">
        <v>2</v>
      </c>
      <c r="T22" s="23">
        <f t="shared" si="10"/>
        <v>32</v>
      </c>
      <c r="U22" s="13"/>
      <c r="V22" s="5"/>
      <c r="W22" s="23"/>
      <c r="X22" s="15"/>
      <c r="Y22" s="5"/>
      <c r="Z22" s="23"/>
      <c r="AA22" s="13"/>
      <c r="AB22" s="5"/>
      <c r="AC22" s="23"/>
      <c r="AD22" s="13">
        <v>16</v>
      </c>
      <c r="AE22" s="5">
        <v>2</v>
      </c>
      <c r="AF22" s="23">
        <f t="shared" si="2"/>
        <v>32</v>
      </c>
      <c r="AG22" s="13">
        <v>16</v>
      </c>
      <c r="AH22" s="5">
        <v>2</v>
      </c>
      <c r="AI22" s="23">
        <f t="shared" si="3"/>
        <v>32</v>
      </c>
      <c r="AJ22" s="13"/>
      <c r="AK22" s="5"/>
      <c r="AL22" s="23"/>
      <c r="AM22" s="13"/>
      <c r="AN22" s="5"/>
      <c r="AO22" s="23"/>
      <c r="AP22" s="13">
        <v>16</v>
      </c>
      <c r="AQ22" s="5">
        <v>2</v>
      </c>
      <c r="AR22" s="23">
        <f t="shared" si="6"/>
        <v>32</v>
      </c>
      <c r="AS22" s="13"/>
      <c r="AT22" s="5"/>
      <c r="AU22" s="23"/>
      <c r="AV22" s="13">
        <v>8</v>
      </c>
      <c r="AW22" s="5">
        <v>2</v>
      </c>
      <c r="AX22" s="23">
        <f t="shared" si="7"/>
        <v>16</v>
      </c>
      <c r="AY22" s="13">
        <v>16</v>
      </c>
      <c r="AZ22" s="5">
        <v>2</v>
      </c>
      <c r="BA22" s="23">
        <f t="shared" si="8"/>
        <v>32</v>
      </c>
      <c r="BB22" s="13">
        <f t="shared" si="11"/>
        <v>160</v>
      </c>
      <c r="BC22" s="5">
        <f t="shared" si="12"/>
        <v>0</v>
      </c>
      <c r="BD22" s="28">
        <f t="shared" si="13"/>
        <v>16</v>
      </c>
      <c r="BE22" s="23">
        <f t="shared" si="14"/>
        <v>176</v>
      </c>
    </row>
    <row r="23" spans="1:57" x14ac:dyDescent="0.2">
      <c r="A23" s="3">
        <v>50205</v>
      </c>
      <c r="B23" s="10" t="s">
        <v>117</v>
      </c>
      <c r="C23" s="3"/>
      <c r="D23" s="19">
        <v>212.845</v>
      </c>
      <c r="E23" s="19">
        <v>216.46899999999999</v>
      </c>
      <c r="F23" s="19">
        <v>3.6240000000000001</v>
      </c>
      <c r="G23" s="11" t="s">
        <v>133</v>
      </c>
      <c r="H23" s="3" t="s">
        <v>34</v>
      </c>
      <c r="I23" s="19">
        <v>216</v>
      </c>
      <c r="J23" s="8" t="s">
        <v>134</v>
      </c>
      <c r="K23" s="3"/>
      <c r="L23" s="3" t="s">
        <v>61</v>
      </c>
      <c r="M23" s="3">
        <v>502</v>
      </c>
      <c r="N23" s="22" t="s">
        <v>204</v>
      </c>
      <c r="O23" s="13">
        <v>16</v>
      </c>
      <c r="P23" s="5">
        <v>2</v>
      </c>
      <c r="Q23" s="23">
        <f t="shared" ref="Q23:Q33" si="15">O23*P23</f>
        <v>32</v>
      </c>
      <c r="R23" s="13">
        <v>16</v>
      </c>
      <c r="S23" s="5">
        <v>2</v>
      </c>
      <c r="T23" s="23">
        <f t="shared" si="10"/>
        <v>32</v>
      </c>
      <c r="U23" s="13">
        <v>16</v>
      </c>
      <c r="V23" s="5">
        <v>2</v>
      </c>
      <c r="W23" s="23">
        <f t="shared" ref="W23:W28" si="16">U23*V23</f>
        <v>32</v>
      </c>
      <c r="X23" s="15"/>
      <c r="Y23" s="5"/>
      <c r="Z23" s="23"/>
      <c r="AA23" s="13">
        <v>8</v>
      </c>
      <c r="AB23" s="5">
        <v>2</v>
      </c>
      <c r="AC23" s="23">
        <f t="shared" ref="AC23:AC28" si="17">AA23*AB23</f>
        <v>16</v>
      </c>
      <c r="AD23" s="13">
        <v>16</v>
      </c>
      <c r="AE23" s="5">
        <v>2</v>
      </c>
      <c r="AF23" s="23">
        <f t="shared" si="2"/>
        <v>32</v>
      </c>
      <c r="AG23" s="13">
        <v>16</v>
      </c>
      <c r="AH23" s="5">
        <v>2</v>
      </c>
      <c r="AI23" s="23">
        <f t="shared" si="3"/>
        <v>32</v>
      </c>
      <c r="AJ23" s="13">
        <v>16</v>
      </c>
      <c r="AK23" s="5">
        <v>2</v>
      </c>
      <c r="AL23" s="23">
        <f t="shared" ref="AL23:AL28" si="18">AJ23*AK23</f>
        <v>32</v>
      </c>
      <c r="AM23" s="13">
        <v>16</v>
      </c>
      <c r="AN23" s="5">
        <v>2</v>
      </c>
      <c r="AO23" s="23">
        <f t="shared" ref="AO23:AO28" si="19">AM23*AN23</f>
        <v>32</v>
      </c>
      <c r="AP23" s="13">
        <v>16</v>
      </c>
      <c r="AQ23" s="5">
        <v>2</v>
      </c>
      <c r="AR23" s="23">
        <f t="shared" si="6"/>
        <v>32</v>
      </c>
      <c r="AS23" s="13"/>
      <c r="AT23" s="5"/>
      <c r="AU23" s="23"/>
      <c r="AV23" s="13">
        <v>8</v>
      </c>
      <c r="AW23" s="5">
        <v>2</v>
      </c>
      <c r="AX23" s="23">
        <f t="shared" si="7"/>
        <v>16</v>
      </c>
      <c r="AY23" s="13">
        <v>16</v>
      </c>
      <c r="AZ23" s="5">
        <v>2</v>
      </c>
      <c r="BA23" s="23">
        <f t="shared" si="8"/>
        <v>32</v>
      </c>
      <c r="BB23" s="13">
        <f t="shared" si="11"/>
        <v>288</v>
      </c>
      <c r="BC23" s="5">
        <f t="shared" si="12"/>
        <v>0</v>
      </c>
      <c r="BD23" s="28">
        <f t="shared" si="13"/>
        <v>32</v>
      </c>
      <c r="BE23" s="23">
        <f t="shared" si="14"/>
        <v>320</v>
      </c>
    </row>
    <row r="24" spans="1:57" x14ac:dyDescent="0.2">
      <c r="A24" s="3">
        <v>50213</v>
      </c>
      <c r="B24" s="10" t="s">
        <v>117</v>
      </c>
      <c r="C24" s="3"/>
      <c r="D24" s="19">
        <v>216.46899999999999</v>
      </c>
      <c r="E24" s="19">
        <v>220.95599999999999</v>
      </c>
      <c r="F24" s="19">
        <v>4.4870000000000001</v>
      </c>
      <c r="G24" s="11" t="s">
        <v>135</v>
      </c>
      <c r="H24" s="3" t="s">
        <v>34</v>
      </c>
      <c r="I24" s="19">
        <v>216.8</v>
      </c>
      <c r="J24" s="8" t="s">
        <v>134</v>
      </c>
      <c r="K24" s="3"/>
      <c r="L24" s="3" t="s">
        <v>61</v>
      </c>
      <c r="M24" s="3">
        <v>502</v>
      </c>
      <c r="N24" s="22" t="s">
        <v>204</v>
      </c>
      <c r="O24" s="13">
        <v>16</v>
      </c>
      <c r="P24" s="5">
        <v>2</v>
      </c>
      <c r="Q24" s="23">
        <f t="shared" si="15"/>
        <v>32</v>
      </c>
      <c r="R24" s="13">
        <v>16</v>
      </c>
      <c r="S24" s="5">
        <v>2</v>
      </c>
      <c r="T24" s="23">
        <f t="shared" si="10"/>
        <v>32</v>
      </c>
      <c r="U24" s="13">
        <v>16</v>
      </c>
      <c r="V24" s="5">
        <v>2</v>
      </c>
      <c r="W24" s="23">
        <f t="shared" si="16"/>
        <v>32</v>
      </c>
      <c r="X24" s="15"/>
      <c r="Y24" s="5"/>
      <c r="Z24" s="23"/>
      <c r="AA24" s="13">
        <v>8</v>
      </c>
      <c r="AB24" s="5">
        <v>2</v>
      </c>
      <c r="AC24" s="23">
        <f t="shared" si="17"/>
        <v>16</v>
      </c>
      <c r="AD24" s="13">
        <v>16</v>
      </c>
      <c r="AE24" s="5">
        <v>2</v>
      </c>
      <c r="AF24" s="23">
        <f t="shared" si="2"/>
        <v>32</v>
      </c>
      <c r="AG24" s="13">
        <v>16</v>
      </c>
      <c r="AH24" s="5">
        <v>2</v>
      </c>
      <c r="AI24" s="23">
        <f t="shared" si="3"/>
        <v>32</v>
      </c>
      <c r="AJ24" s="13">
        <v>16</v>
      </c>
      <c r="AK24" s="5">
        <v>2</v>
      </c>
      <c r="AL24" s="23">
        <f t="shared" si="18"/>
        <v>32</v>
      </c>
      <c r="AM24" s="13">
        <v>16</v>
      </c>
      <c r="AN24" s="5">
        <v>2</v>
      </c>
      <c r="AO24" s="23">
        <f t="shared" si="19"/>
        <v>32</v>
      </c>
      <c r="AP24" s="13">
        <v>16</v>
      </c>
      <c r="AQ24" s="5">
        <v>2</v>
      </c>
      <c r="AR24" s="23">
        <f t="shared" si="6"/>
        <v>32</v>
      </c>
      <c r="AS24" s="13"/>
      <c r="AT24" s="5"/>
      <c r="AU24" s="23"/>
      <c r="AV24" s="13">
        <v>8</v>
      </c>
      <c r="AW24" s="5">
        <v>2</v>
      </c>
      <c r="AX24" s="23">
        <f t="shared" si="7"/>
        <v>16</v>
      </c>
      <c r="AY24" s="13">
        <v>16</v>
      </c>
      <c r="AZ24" s="5">
        <v>2</v>
      </c>
      <c r="BA24" s="23">
        <f t="shared" si="8"/>
        <v>32</v>
      </c>
      <c r="BB24" s="13">
        <f t="shared" si="11"/>
        <v>288</v>
      </c>
      <c r="BC24" s="5">
        <f t="shared" si="12"/>
        <v>0</v>
      </c>
      <c r="BD24" s="28">
        <f t="shared" si="13"/>
        <v>32</v>
      </c>
      <c r="BE24" s="23">
        <f t="shared" si="14"/>
        <v>320</v>
      </c>
    </row>
    <row r="25" spans="1:57" x14ac:dyDescent="0.2">
      <c r="A25" s="3">
        <v>50206</v>
      </c>
      <c r="B25" s="10" t="s">
        <v>117</v>
      </c>
      <c r="C25" s="3"/>
      <c r="D25" s="19">
        <v>220.95599999999999</v>
      </c>
      <c r="E25" s="19">
        <v>236.07900000000001</v>
      </c>
      <c r="F25" s="19">
        <v>15.122999999999999</v>
      </c>
      <c r="G25" s="11" t="s">
        <v>136</v>
      </c>
      <c r="H25" s="3" t="s">
        <v>34</v>
      </c>
      <c r="I25" s="19">
        <v>228.2</v>
      </c>
      <c r="J25" s="8" t="s">
        <v>137</v>
      </c>
      <c r="K25" s="3"/>
      <c r="L25" s="3" t="s">
        <v>61</v>
      </c>
      <c r="M25" s="3">
        <v>502</v>
      </c>
      <c r="N25" s="22" t="s">
        <v>204</v>
      </c>
      <c r="O25" s="13">
        <v>16</v>
      </c>
      <c r="P25" s="5">
        <v>2</v>
      </c>
      <c r="Q25" s="23">
        <f t="shared" si="15"/>
        <v>32</v>
      </c>
      <c r="R25" s="13">
        <v>16</v>
      </c>
      <c r="S25" s="5">
        <v>2</v>
      </c>
      <c r="T25" s="23">
        <f t="shared" si="10"/>
        <v>32</v>
      </c>
      <c r="U25" s="13">
        <v>16</v>
      </c>
      <c r="V25" s="5">
        <v>2</v>
      </c>
      <c r="W25" s="23">
        <f t="shared" si="16"/>
        <v>32</v>
      </c>
      <c r="X25" s="15"/>
      <c r="Y25" s="5"/>
      <c r="Z25" s="23"/>
      <c r="AA25" s="13">
        <v>8</v>
      </c>
      <c r="AB25" s="5">
        <v>2</v>
      </c>
      <c r="AC25" s="23">
        <f t="shared" si="17"/>
        <v>16</v>
      </c>
      <c r="AD25" s="13">
        <v>16</v>
      </c>
      <c r="AE25" s="5">
        <v>2</v>
      </c>
      <c r="AF25" s="23">
        <f t="shared" si="2"/>
        <v>32</v>
      </c>
      <c r="AG25" s="13">
        <v>16</v>
      </c>
      <c r="AH25" s="5">
        <v>2</v>
      </c>
      <c r="AI25" s="23">
        <f t="shared" si="3"/>
        <v>32</v>
      </c>
      <c r="AJ25" s="13">
        <v>16</v>
      </c>
      <c r="AK25" s="5">
        <v>2</v>
      </c>
      <c r="AL25" s="23">
        <f t="shared" si="18"/>
        <v>32</v>
      </c>
      <c r="AM25" s="13">
        <v>16</v>
      </c>
      <c r="AN25" s="5">
        <v>2</v>
      </c>
      <c r="AO25" s="23">
        <f t="shared" si="19"/>
        <v>32</v>
      </c>
      <c r="AP25" s="13">
        <v>16</v>
      </c>
      <c r="AQ25" s="5">
        <v>2</v>
      </c>
      <c r="AR25" s="23">
        <f t="shared" si="6"/>
        <v>32</v>
      </c>
      <c r="AS25" s="13"/>
      <c r="AT25" s="5"/>
      <c r="AU25" s="23"/>
      <c r="AV25" s="13">
        <v>8</v>
      </c>
      <c r="AW25" s="5">
        <v>2</v>
      </c>
      <c r="AX25" s="23">
        <f t="shared" si="7"/>
        <v>16</v>
      </c>
      <c r="AY25" s="13">
        <v>16</v>
      </c>
      <c r="AZ25" s="5">
        <v>2</v>
      </c>
      <c r="BA25" s="23">
        <f t="shared" si="8"/>
        <v>32</v>
      </c>
      <c r="BB25" s="13">
        <f t="shared" si="11"/>
        <v>288</v>
      </c>
      <c r="BC25" s="5">
        <f t="shared" si="12"/>
        <v>0</v>
      </c>
      <c r="BD25" s="28">
        <f t="shared" si="13"/>
        <v>32</v>
      </c>
      <c r="BE25" s="23">
        <f t="shared" si="14"/>
        <v>320</v>
      </c>
    </row>
    <row r="26" spans="1:57" ht="38.25" x14ac:dyDescent="0.2">
      <c r="A26" s="3">
        <v>50207</v>
      </c>
      <c r="B26" s="14" t="s">
        <v>138</v>
      </c>
      <c r="C26" s="3"/>
      <c r="D26" s="31" t="s">
        <v>139</v>
      </c>
      <c r="E26" s="31" t="s">
        <v>140</v>
      </c>
      <c r="F26" s="19">
        <v>21.338999999999999</v>
      </c>
      <c r="G26" s="11" t="s">
        <v>260</v>
      </c>
      <c r="H26" s="3" t="s">
        <v>34</v>
      </c>
      <c r="I26" s="19">
        <v>256</v>
      </c>
      <c r="J26" s="8" t="s">
        <v>61</v>
      </c>
      <c r="K26" s="3" t="s">
        <v>46</v>
      </c>
      <c r="L26" s="3" t="s">
        <v>61</v>
      </c>
      <c r="M26" s="4">
        <v>502</v>
      </c>
      <c r="N26" s="22" t="s">
        <v>204</v>
      </c>
      <c r="O26" s="13">
        <v>16</v>
      </c>
      <c r="P26" s="5">
        <v>2</v>
      </c>
      <c r="Q26" s="23">
        <f t="shared" si="15"/>
        <v>32</v>
      </c>
      <c r="R26" s="13">
        <v>16</v>
      </c>
      <c r="S26" s="5">
        <v>2</v>
      </c>
      <c r="T26" s="23">
        <f t="shared" si="10"/>
        <v>32</v>
      </c>
      <c r="U26" s="13">
        <v>16</v>
      </c>
      <c r="V26" s="5">
        <v>2</v>
      </c>
      <c r="W26" s="23">
        <f t="shared" si="16"/>
        <v>32</v>
      </c>
      <c r="X26" s="15">
        <v>8</v>
      </c>
      <c r="Y26" s="5">
        <v>1</v>
      </c>
      <c r="Z26" s="23">
        <f>X26*Y26</f>
        <v>8</v>
      </c>
      <c r="AA26" s="13">
        <v>8</v>
      </c>
      <c r="AB26" s="5">
        <v>2</v>
      </c>
      <c r="AC26" s="23">
        <f t="shared" si="17"/>
        <v>16</v>
      </c>
      <c r="AD26" s="13">
        <v>16</v>
      </c>
      <c r="AE26" s="5">
        <v>2</v>
      </c>
      <c r="AF26" s="23">
        <f t="shared" si="2"/>
        <v>32</v>
      </c>
      <c r="AG26" s="13">
        <v>16</v>
      </c>
      <c r="AH26" s="5">
        <v>2</v>
      </c>
      <c r="AI26" s="23">
        <f t="shared" si="3"/>
        <v>32</v>
      </c>
      <c r="AJ26" s="13">
        <v>16</v>
      </c>
      <c r="AK26" s="5">
        <v>2</v>
      </c>
      <c r="AL26" s="23">
        <f t="shared" si="18"/>
        <v>32</v>
      </c>
      <c r="AM26" s="13">
        <v>16</v>
      </c>
      <c r="AN26" s="5">
        <v>2</v>
      </c>
      <c r="AO26" s="23">
        <f t="shared" si="19"/>
        <v>32</v>
      </c>
      <c r="AP26" s="13">
        <v>16</v>
      </c>
      <c r="AQ26" s="5">
        <v>2</v>
      </c>
      <c r="AR26" s="23">
        <f t="shared" si="6"/>
        <v>32</v>
      </c>
      <c r="AS26" s="13">
        <v>8</v>
      </c>
      <c r="AT26" s="5">
        <v>1</v>
      </c>
      <c r="AU26" s="23">
        <f>AS26*AT26</f>
        <v>8</v>
      </c>
      <c r="AV26" s="13">
        <v>8</v>
      </c>
      <c r="AW26" s="5">
        <v>2</v>
      </c>
      <c r="AX26" s="23">
        <f t="shared" si="7"/>
        <v>16</v>
      </c>
      <c r="AY26" s="13">
        <v>16</v>
      </c>
      <c r="AZ26" s="5">
        <v>2</v>
      </c>
      <c r="BA26" s="23">
        <f t="shared" si="8"/>
        <v>32</v>
      </c>
      <c r="BB26" s="13">
        <f t="shared" si="11"/>
        <v>288</v>
      </c>
      <c r="BC26" s="5">
        <f t="shared" si="12"/>
        <v>16</v>
      </c>
      <c r="BD26" s="28">
        <f t="shared" si="13"/>
        <v>32</v>
      </c>
      <c r="BE26" s="23">
        <f t="shared" si="14"/>
        <v>336</v>
      </c>
    </row>
    <row r="27" spans="1:57" x14ac:dyDescent="0.2">
      <c r="A27" s="1">
        <v>50210</v>
      </c>
      <c r="B27" s="9" t="s">
        <v>166</v>
      </c>
      <c r="C27" s="3"/>
      <c r="D27" s="19">
        <v>89.792000000000002</v>
      </c>
      <c r="E27" s="19">
        <v>91.638999999999996</v>
      </c>
      <c r="F27" s="19">
        <v>1.847</v>
      </c>
      <c r="G27" s="11" t="s">
        <v>133</v>
      </c>
      <c r="H27" s="3" t="s">
        <v>34</v>
      </c>
      <c r="I27" s="19">
        <v>91.1</v>
      </c>
      <c r="J27" s="8" t="s">
        <v>134</v>
      </c>
      <c r="K27" s="3"/>
      <c r="L27" s="3" t="s">
        <v>61</v>
      </c>
      <c r="M27" s="3">
        <v>502</v>
      </c>
      <c r="N27" s="22" t="s">
        <v>204</v>
      </c>
      <c r="O27" s="13">
        <v>16</v>
      </c>
      <c r="P27" s="5">
        <v>2</v>
      </c>
      <c r="Q27" s="23">
        <f t="shared" si="15"/>
        <v>32</v>
      </c>
      <c r="R27" s="13">
        <v>16</v>
      </c>
      <c r="S27" s="5">
        <v>2</v>
      </c>
      <c r="T27" s="23">
        <f t="shared" si="10"/>
        <v>32</v>
      </c>
      <c r="U27" s="13">
        <v>16</v>
      </c>
      <c r="V27" s="5">
        <v>2</v>
      </c>
      <c r="W27" s="23">
        <f t="shared" si="16"/>
        <v>32</v>
      </c>
      <c r="X27" s="15"/>
      <c r="Y27" s="5"/>
      <c r="Z27" s="23"/>
      <c r="AA27" s="13">
        <v>8</v>
      </c>
      <c r="AB27" s="5">
        <v>2</v>
      </c>
      <c r="AC27" s="23">
        <f t="shared" si="17"/>
        <v>16</v>
      </c>
      <c r="AD27" s="13">
        <v>16</v>
      </c>
      <c r="AE27" s="5">
        <v>2</v>
      </c>
      <c r="AF27" s="23">
        <f t="shared" si="2"/>
        <v>32</v>
      </c>
      <c r="AG27" s="13">
        <v>16</v>
      </c>
      <c r="AH27" s="5">
        <v>2</v>
      </c>
      <c r="AI27" s="23">
        <f t="shared" si="3"/>
        <v>32</v>
      </c>
      <c r="AJ27" s="13">
        <v>16</v>
      </c>
      <c r="AK27" s="5">
        <v>2</v>
      </c>
      <c r="AL27" s="23">
        <f t="shared" si="18"/>
        <v>32</v>
      </c>
      <c r="AM27" s="13">
        <v>16</v>
      </c>
      <c r="AN27" s="5">
        <v>2</v>
      </c>
      <c r="AO27" s="23">
        <f t="shared" si="19"/>
        <v>32</v>
      </c>
      <c r="AP27" s="13">
        <v>16</v>
      </c>
      <c r="AQ27" s="5">
        <v>2</v>
      </c>
      <c r="AR27" s="23">
        <f t="shared" si="6"/>
        <v>32</v>
      </c>
      <c r="AS27" s="13"/>
      <c r="AT27" s="5"/>
      <c r="AU27" s="23"/>
      <c r="AV27" s="13">
        <v>8</v>
      </c>
      <c r="AW27" s="5">
        <v>2</v>
      </c>
      <c r="AX27" s="23">
        <f t="shared" si="7"/>
        <v>16</v>
      </c>
      <c r="AY27" s="13">
        <v>16</v>
      </c>
      <c r="AZ27" s="5">
        <v>2</v>
      </c>
      <c r="BA27" s="23">
        <f t="shared" si="8"/>
        <v>32</v>
      </c>
      <c r="BB27" s="13">
        <f t="shared" si="11"/>
        <v>288</v>
      </c>
      <c r="BC27" s="5">
        <f t="shared" si="12"/>
        <v>0</v>
      </c>
      <c r="BD27" s="28">
        <f t="shared" si="13"/>
        <v>32</v>
      </c>
      <c r="BE27" s="23">
        <f t="shared" si="14"/>
        <v>320</v>
      </c>
    </row>
    <row r="28" spans="1:57" x14ac:dyDescent="0.2">
      <c r="A28" s="1">
        <v>50214</v>
      </c>
      <c r="B28" s="9" t="s">
        <v>166</v>
      </c>
      <c r="C28" s="3"/>
      <c r="D28" s="19">
        <v>91.638999999999996</v>
      </c>
      <c r="E28" s="19">
        <v>95.653999999999996</v>
      </c>
      <c r="F28" s="19">
        <v>4.0149999999999997</v>
      </c>
      <c r="G28" s="11" t="s">
        <v>135</v>
      </c>
      <c r="H28" s="3" t="s">
        <v>34</v>
      </c>
      <c r="I28" s="19">
        <v>92.1</v>
      </c>
      <c r="J28" s="8" t="s">
        <v>134</v>
      </c>
      <c r="K28" s="3"/>
      <c r="L28" s="3" t="s">
        <v>61</v>
      </c>
      <c r="M28" s="3">
        <v>502</v>
      </c>
      <c r="N28" s="22" t="s">
        <v>204</v>
      </c>
      <c r="O28" s="13">
        <v>16</v>
      </c>
      <c r="P28" s="5">
        <v>4</v>
      </c>
      <c r="Q28" s="23">
        <f t="shared" si="15"/>
        <v>64</v>
      </c>
      <c r="R28" s="13">
        <v>16</v>
      </c>
      <c r="S28" s="5">
        <v>4</v>
      </c>
      <c r="T28" s="23">
        <f t="shared" si="10"/>
        <v>64</v>
      </c>
      <c r="U28" s="13">
        <v>16</v>
      </c>
      <c r="V28" s="5">
        <v>4</v>
      </c>
      <c r="W28" s="23">
        <f t="shared" si="16"/>
        <v>64</v>
      </c>
      <c r="X28" s="15"/>
      <c r="Y28" s="5"/>
      <c r="Z28" s="23"/>
      <c r="AA28" s="13">
        <v>8</v>
      </c>
      <c r="AB28" s="5">
        <v>2</v>
      </c>
      <c r="AC28" s="23">
        <f t="shared" si="17"/>
        <v>16</v>
      </c>
      <c r="AD28" s="13">
        <v>16</v>
      </c>
      <c r="AE28" s="5">
        <v>4</v>
      </c>
      <c r="AF28" s="23">
        <f t="shared" si="2"/>
        <v>64</v>
      </c>
      <c r="AG28" s="13">
        <v>16</v>
      </c>
      <c r="AH28" s="5">
        <v>4</v>
      </c>
      <c r="AI28" s="23">
        <f t="shared" si="3"/>
        <v>64</v>
      </c>
      <c r="AJ28" s="13">
        <v>16</v>
      </c>
      <c r="AK28" s="5">
        <v>4</v>
      </c>
      <c r="AL28" s="23">
        <f t="shared" si="18"/>
        <v>64</v>
      </c>
      <c r="AM28" s="13">
        <v>16</v>
      </c>
      <c r="AN28" s="5">
        <v>4</v>
      </c>
      <c r="AO28" s="23">
        <f t="shared" si="19"/>
        <v>64</v>
      </c>
      <c r="AP28" s="13">
        <v>16</v>
      </c>
      <c r="AQ28" s="5">
        <v>4</v>
      </c>
      <c r="AR28" s="23">
        <f t="shared" si="6"/>
        <v>64</v>
      </c>
      <c r="AS28" s="13"/>
      <c r="AT28" s="5"/>
      <c r="AU28" s="23"/>
      <c r="AV28" s="13">
        <v>8</v>
      </c>
      <c r="AW28" s="5">
        <v>4</v>
      </c>
      <c r="AX28" s="23">
        <f t="shared" si="7"/>
        <v>32</v>
      </c>
      <c r="AY28" s="13">
        <v>16</v>
      </c>
      <c r="AZ28" s="5">
        <v>4</v>
      </c>
      <c r="BA28" s="23">
        <f t="shared" si="8"/>
        <v>64</v>
      </c>
      <c r="BB28" s="13">
        <f t="shared" si="11"/>
        <v>576</v>
      </c>
      <c r="BC28" s="5">
        <f t="shared" si="12"/>
        <v>0</v>
      </c>
      <c r="BD28" s="28">
        <f t="shared" si="13"/>
        <v>48</v>
      </c>
      <c r="BE28" s="23">
        <f t="shared" si="14"/>
        <v>624</v>
      </c>
    </row>
    <row r="29" spans="1:57" x14ac:dyDescent="0.2">
      <c r="A29" s="3">
        <v>50209</v>
      </c>
      <c r="B29" s="10" t="s">
        <v>166</v>
      </c>
      <c r="C29" s="3"/>
      <c r="D29" s="19">
        <v>95.653999999999996</v>
      </c>
      <c r="E29" s="19">
        <v>117.491</v>
      </c>
      <c r="F29" s="33">
        <v>21.837</v>
      </c>
      <c r="G29" s="11" t="s">
        <v>261</v>
      </c>
      <c r="H29" s="3" t="s">
        <v>86</v>
      </c>
      <c r="I29" s="19">
        <v>99.2</v>
      </c>
      <c r="J29" s="8" t="s">
        <v>167</v>
      </c>
      <c r="K29" s="3"/>
      <c r="L29" s="3" t="s">
        <v>61</v>
      </c>
      <c r="M29" s="3">
        <v>502</v>
      </c>
      <c r="N29" s="22" t="s">
        <v>204</v>
      </c>
      <c r="O29" s="13"/>
      <c r="P29" s="5"/>
      <c r="Q29" s="23">
        <f t="shared" si="15"/>
        <v>0</v>
      </c>
      <c r="R29" s="13">
        <v>16</v>
      </c>
      <c r="S29" s="5">
        <v>2</v>
      </c>
      <c r="T29" s="23">
        <f t="shared" si="10"/>
        <v>32</v>
      </c>
      <c r="U29" s="13"/>
      <c r="V29" s="5"/>
      <c r="W29" s="23"/>
      <c r="X29" s="15"/>
      <c r="Y29" s="5"/>
      <c r="Z29" s="23"/>
      <c r="AA29" s="13"/>
      <c r="AB29" s="5"/>
      <c r="AC29" s="23"/>
      <c r="AD29" s="13">
        <v>16</v>
      </c>
      <c r="AE29" s="5">
        <v>2</v>
      </c>
      <c r="AF29" s="23">
        <f t="shared" si="2"/>
        <v>32</v>
      </c>
      <c r="AG29" s="13">
        <v>16</v>
      </c>
      <c r="AH29" s="5">
        <v>2</v>
      </c>
      <c r="AI29" s="23">
        <f t="shared" si="3"/>
        <v>32</v>
      </c>
      <c r="AJ29" s="13"/>
      <c r="AK29" s="5"/>
      <c r="AL29" s="23"/>
      <c r="AM29" s="13"/>
      <c r="AN29" s="5"/>
      <c r="AO29" s="23"/>
      <c r="AP29" s="13">
        <v>16</v>
      </c>
      <c r="AQ29" s="5">
        <v>2</v>
      </c>
      <c r="AR29" s="23">
        <f t="shared" si="6"/>
        <v>32</v>
      </c>
      <c r="AS29" s="13"/>
      <c r="AT29" s="5"/>
      <c r="AU29" s="23"/>
      <c r="AV29" s="13">
        <v>8</v>
      </c>
      <c r="AW29" s="5">
        <v>2</v>
      </c>
      <c r="AX29" s="23">
        <f t="shared" si="7"/>
        <v>16</v>
      </c>
      <c r="AY29" s="13">
        <v>16</v>
      </c>
      <c r="AZ29" s="5">
        <v>2</v>
      </c>
      <c r="BA29" s="23">
        <f t="shared" si="8"/>
        <v>32</v>
      </c>
      <c r="BB29" s="13">
        <f t="shared" si="11"/>
        <v>160</v>
      </c>
      <c r="BC29" s="5">
        <f t="shared" si="12"/>
        <v>0</v>
      </c>
      <c r="BD29" s="28">
        <f t="shared" si="13"/>
        <v>16</v>
      </c>
      <c r="BE29" s="23">
        <f t="shared" si="14"/>
        <v>176</v>
      </c>
    </row>
    <row r="30" spans="1:57" x14ac:dyDescent="0.2">
      <c r="A30" s="13">
        <v>50221</v>
      </c>
      <c r="B30" s="12">
        <v>65</v>
      </c>
      <c r="C30" s="3"/>
      <c r="D30" s="19">
        <v>112.803</v>
      </c>
      <c r="E30" s="19">
        <v>117.491</v>
      </c>
      <c r="F30" s="19">
        <v>4.6879999999999997</v>
      </c>
      <c r="G30" s="11" t="s">
        <v>168</v>
      </c>
      <c r="H30" s="3" t="s">
        <v>34</v>
      </c>
      <c r="I30" s="19">
        <v>113.85</v>
      </c>
      <c r="J30" s="8" t="s">
        <v>160</v>
      </c>
      <c r="K30" s="3"/>
      <c r="L30" s="3" t="s">
        <v>61</v>
      </c>
      <c r="M30" s="3">
        <v>502</v>
      </c>
      <c r="N30" s="22" t="s">
        <v>204</v>
      </c>
      <c r="O30" s="13">
        <v>16</v>
      </c>
      <c r="P30" s="5">
        <v>2</v>
      </c>
      <c r="Q30" s="23">
        <f t="shared" si="15"/>
        <v>32</v>
      </c>
      <c r="R30" s="13">
        <v>16</v>
      </c>
      <c r="S30" s="5">
        <v>2</v>
      </c>
      <c r="T30" s="23">
        <f t="shared" si="10"/>
        <v>32</v>
      </c>
      <c r="U30" s="13">
        <v>16</v>
      </c>
      <c r="V30" s="5">
        <v>2</v>
      </c>
      <c r="W30" s="23">
        <f>U30*V30</f>
        <v>32</v>
      </c>
      <c r="X30" s="15"/>
      <c r="Y30" s="5"/>
      <c r="Z30" s="23"/>
      <c r="AA30" s="13">
        <v>8</v>
      </c>
      <c r="AB30" s="5">
        <v>2</v>
      </c>
      <c r="AC30" s="23">
        <f>AA30*AB30</f>
        <v>16</v>
      </c>
      <c r="AD30" s="13">
        <v>16</v>
      </c>
      <c r="AE30" s="5">
        <v>2</v>
      </c>
      <c r="AF30" s="23">
        <f t="shared" si="2"/>
        <v>32</v>
      </c>
      <c r="AG30" s="13">
        <v>16</v>
      </c>
      <c r="AH30" s="5">
        <v>2</v>
      </c>
      <c r="AI30" s="23">
        <f t="shared" si="3"/>
        <v>32</v>
      </c>
      <c r="AJ30" s="13">
        <v>16</v>
      </c>
      <c r="AK30" s="5">
        <v>2</v>
      </c>
      <c r="AL30" s="23">
        <f>AJ30*AK30</f>
        <v>32</v>
      </c>
      <c r="AM30" s="13">
        <v>16</v>
      </c>
      <c r="AN30" s="5">
        <v>2</v>
      </c>
      <c r="AO30" s="23">
        <f>AM30*AN30</f>
        <v>32</v>
      </c>
      <c r="AP30" s="13">
        <v>16</v>
      </c>
      <c r="AQ30" s="5">
        <v>2</v>
      </c>
      <c r="AR30" s="23">
        <f t="shared" si="6"/>
        <v>32</v>
      </c>
      <c r="AS30" s="13"/>
      <c r="AT30" s="5"/>
      <c r="AU30" s="23"/>
      <c r="AV30" s="13">
        <v>8</v>
      </c>
      <c r="AW30" s="5">
        <v>2</v>
      </c>
      <c r="AX30" s="23">
        <f t="shared" si="7"/>
        <v>16</v>
      </c>
      <c r="AY30" s="13">
        <v>16</v>
      </c>
      <c r="AZ30" s="5">
        <v>2</v>
      </c>
      <c r="BA30" s="23">
        <f t="shared" si="8"/>
        <v>32</v>
      </c>
      <c r="BB30" s="13">
        <f t="shared" si="11"/>
        <v>288</v>
      </c>
      <c r="BC30" s="5">
        <f t="shared" si="12"/>
        <v>0</v>
      </c>
      <c r="BD30" s="28">
        <f t="shared" si="13"/>
        <v>32</v>
      </c>
      <c r="BE30" s="23">
        <f t="shared" si="14"/>
        <v>320</v>
      </c>
    </row>
    <row r="31" spans="1:57" x14ac:dyDescent="0.2">
      <c r="A31" s="1">
        <v>50215</v>
      </c>
      <c r="B31" s="9" t="s">
        <v>166</v>
      </c>
      <c r="C31" s="3"/>
      <c r="D31" s="33">
        <v>117.491</v>
      </c>
      <c r="E31" s="33">
        <v>125.34</v>
      </c>
      <c r="F31" s="33">
        <v>7.8490000000000002</v>
      </c>
      <c r="G31" s="11" t="s">
        <v>169</v>
      </c>
      <c r="H31" s="3" t="s">
        <v>86</v>
      </c>
      <c r="I31" s="19">
        <v>122.7</v>
      </c>
      <c r="J31" s="8" t="s">
        <v>170</v>
      </c>
      <c r="K31" s="3"/>
      <c r="L31" s="3" t="s">
        <v>61</v>
      </c>
      <c r="M31" s="3">
        <v>502</v>
      </c>
      <c r="N31" s="22" t="s">
        <v>204</v>
      </c>
      <c r="O31" s="13"/>
      <c r="P31" s="5"/>
      <c r="Q31" s="23">
        <f t="shared" si="15"/>
        <v>0</v>
      </c>
      <c r="R31" s="13">
        <v>16</v>
      </c>
      <c r="S31" s="5">
        <v>2</v>
      </c>
      <c r="T31" s="23">
        <f t="shared" si="10"/>
        <v>32</v>
      </c>
      <c r="U31" s="13"/>
      <c r="V31" s="5"/>
      <c r="W31" s="23"/>
      <c r="X31" s="15"/>
      <c r="Y31" s="5"/>
      <c r="Z31" s="23"/>
      <c r="AA31" s="13"/>
      <c r="AB31" s="5"/>
      <c r="AC31" s="23"/>
      <c r="AD31" s="13">
        <v>16</v>
      </c>
      <c r="AE31" s="5">
        <v>2</v>
      </c>
      <c r="AF31" s="23">
        <f t="shared" si="2"/>
        <v>32</v>
      </c>
      <c r="AG31" s="13">
        <v>16</v>
      </c>
      <c r="AH31" s="5">
        <v>2</v>
      </c>
      <c r="AI31" s="23">
        <f t="shared" si="3"/>
        <v>32</v>
      </c>
      <c r="AJ31" s="13"/>
      <c r="AK31" s="5"/>
      <c r="AL31" s="23"/>
      <c r="AM31" s="13"/>
      <c r="AN31" s="5"/>
      <c r="AO31" s="23"/>
      <c r="AP31" s="13">
        <v>16</v>
      </c>
      <c r="AQ31" s="5">
        <v>2</v>
      </c>
      <c r="AR31" s="23">
        <f t="shared" si="6"/>
        <v>32</v>
      </c>
      <c r="AS31" s="13"/>
      <c r="AT31" s="5"/>
      <c r="AU31" s="23"/>
      <c r="AV31" s="13">
        <v>8</v>
      </c>
      <c r="AW31" s="5">
        <v>2</v>
      </c>
      <c r="AX31" s="23">
        <f t="shared" si="7"/>
        <v>16</v>
      </c>
      <c r="AY31" s="13">
        <v>16</v>
      </c>
      <c r="AZ31" s="5">
        <v>2</v>
      </c>
      <c r="BA31" s="23">
        <f t="shared" si="8"/>
        <v>32</v>
      </c>
      <c r="BB31" s="13">
        <f t="shared" si="11"/>
        <v>160</v>
      </c>
      <c r="BC31" s="5">
        <f t="shared" si="12"/>
        <v>0</v>
      </c>
      <c r="BD31" s="28">
        <f t="shared" si="13"/>
        <v>16</v>
      </c>
      <c r="BE31" s="23">
        <f t="shared" si="14"/>
        <v>176</v>
      </c>
    </row>
    <row r="32" spans="1:57" x14ac:dyDescent="0.2">
      <c r="A32" s="1">
        <v>50208</v>
      </c>
      <c r="B32" s="9" t="s">
        <v>166</v>
      </c>
      <c r="C32" s="3"/>
      <c r="D32" s="32">
        <v>125.34</v>
      </c>
      <c r="E32" s="19">
        <v>129.827</v>
      </c>
      <c r="F32" s="19">
        <v>4.4870000000000001</v>
      </c>
      <c r="G32" s="11" t="s">
        <v>171</v>
      </c>
      <c r="H32" s="3" t="s">
        <v>34</v>
      </c>
      <c r="I32" s="19">
        <v>128.5</v>
      </c>
      <c r="J32" s="8" t="s">
        <v>172</v>
      </c>
      <c r="K32" s="3"/>
      <c r="L32" s="3" t="s">
        <v>61</v>
      </c>
      <c r="M32" s="3">
        <v>502</v>
      </c>
      <c r="N32" s="22" t="s">
        <v>204</v>
      </c>
      <c r="O32" s="13">
        <v>16</v>
      </c>
      <c r="P32" s="5">
        <v>2</v>
      </c>
      <c r="Q32" s="23">
        <f t="shared" si="15"/>
        <v>32</v>
      </c>
      <c r="R32" s="13">
        <v>16</v>
      </c>
      <c r="S32" s="5">
        <v>2</v>
      </c>
      <c r="T32" s="23">
        <f t="shared" si="10"/>
        <v>32</v>
      </c>
      <c r="U32" s="13">
        <v>16</v>
      </c>
      <c r="V32" s="5">
        <v>2</v>
      </c>
      <c r="W32" s="23">
        <f t="shared" ref="W32:W33" si="20">U32*V32</f>
        <v>32</v>
      </c>
      <c r="X32" s="15"/>
      <c r="Y32" s="5"/>
      <c r="Z32" s="23"/>
      <c r="AA32" s="13">
        <v>8</v>
      </c>
      <c r="AB32" s="5">
        <v>2</v>
      </c>
      <c r="AC32" s="23">
        <f t="shared" ref="AC32:AC33" si="21">AA32*AB32</f>
        <v>16</v>
      </c>
      <c r="AD32" s="13">
        <v>16</v>
      </c>
      <c r="AE32" s="5">
        <v>2</v>
      </c>
      <c r="AF32" s="23">
        <f t="shared" si="2"/>
        <v>32</v>
      </c>
      <c r="AG32" s="13">
        <v>16</v>
      </c>
      <c r="AH32" s="5">
        <v>2</v>
      </c>
      <c r="AI32" s="23">
        <f t="shared" si="3"/>
        <v>32</v>
      </c>
      <c r="AJ32" s="13">
        <v>16</v>
      </c>
      <c r="AK32" s="5">
        <v>2</v>
      </c>
      <c r="AL32" s="23">
        <f t="shared" ref="AL32:AL33" si="22">AJ32*AK32</f>
        <v>32</v>
      </c>
      <c r="AM32" s="13">
        <v>16</v>
      </c>
      <c r="AN32" s="5">
        <v>2</v>
      </c>
      <c r="AO32" s="23">
        <f t="shared" ref="AO32:AO33" si="23">AM32*AN32</f>
        <v>32</v>
      </c>
      <c r="AP32" s="13">
        <v>16</v>
      </c>
      <c r="AQ32" s="5">
        <v>2</v>
      </c>
      <c r="AR32" s="23">
        <f t="shared" si="6"/>
        <v>32</v>
      </c>
      <c r="AS32" s="13"/>
      <c r="AT32" s="5"/>
      <c r="AU32" s="23"/>
      <c r="AV32" s="13">
        <v>8</v>
      </c>
      <c r="AW32" s="5">
        <v>2</v>
      </c>
      <c r="AX32" s="23">
        <f t="shared" si="7"/>
        <v>16</v>
      </c>
      <c r="AY32" s="13">
        <v>16</v>
      </c>
      <c r="AZ32" s="5">
        <v>2</v>
      </c>
      <c r="BA32" s="23">
        <f t="shared" si="8"/>
        <v>32</v>
      </c>
      <c r="BB32" s="13">
        <f t="shared" si="11"/>
        <v>288</v>
      </c>
      <c r="BC32" s="5">
        <f t="shared" si="12"/>
        <v>0</v>
      </c>
      <c r="BD32" s="28">
        <f t="shared" si="13"/>
        <v>32</v>
      </c>
      <c r="BE32" s="23">
        <f t="shared" si="14"/>
        <v>320</v>
      </c>
    </row>
    <row r="33" spans="1:57" ht="13.5" thickBot="1" x14ac:dyDescent="0.25">
      <c r="A33" s="1">
        <v>50216</v>
      </c>
      <c r="B33" s="9" t="s">
        <v>166</v>
      </c>
      <c r="C33" s="3"/>
      <c r="D33" s="19">
        <v>129.827</v>
      </c>
      <c r="E33" s="19">
        <v>142.31399999999999</v>
      </c>
      <c r="F33" s="19">
        <v>12.487</v>
      </c>
      <c r="G33" s="11" t="s">
        <v>173</v>
      </c>
      <c r="H33" s="3" t="s">
        <v>34</v>
      </c>
      <c r="I33" s="19">
        <v>140.9</v>
      </c>
      <c r="J33" s="8" t="s">
        <v>174</v>
      </c>
      <c r="K33" s="3"/>
      <c r="L33" s="3" t="s">
        <v>61</v>
      </c>
      <c r="M33" s="3">
        <v>502</v>
      </c>
      <c r="N33" s="22" t="s">
        <v>204</v>
      </c>
      <c r="O33" s="24">
        <v>16</v>
      </c>
      <c r="P33" s="25">
        <v>2</v>
      </c>
      <c r="Q33" s="26">
        <f t="shared" si="15"/>
        <v>32</v>
      </c>
      <c r="R33" s="24">
        <v>16</v>
      </c>
      <c r="S33" s="25">
        <v>2</v>
      </c>
      <c r="T33" s="26">
        <f t="shared" si="10"/>
        <v>32</v>
      </c>
      <c r="U33" s="24">
        <v>16</v>
      </c>
      <c r="V33" s="25">
        <v>2</v>
      </c>
      <c r="W33" s="26">
        <f t="shared" si="20"/>
        <v>32</v>
      </c>
      <c r="X33" s="27"/>
      <c r="Y33" s="25"/>
      <c r="Z33" s="26"/>
      <c r="AA33" s="24">
        <v>8</v>
      </c>
      <c r="AB33" s="25">
        <v>2</v>
      </c>
      <c r="AC33" s="26">
        <f t="shared" si="21"/>
        <v>16</v>
      </c>
      <c r="AD33" s="24">
        <v>16</v>
      </c>
      <c r="AE33" s="25">
        <v>2</v>
      </c>
      <c r="AF33" s="26">
        <f t="shared" si="2"/>
        <v>32</v>
      </c>
      <c r="AG33" s="24">
        <v>16</v>
      </c>
      <c r="AH33" s="25">
        <v>2</v>
      </c>
      <c r="AI33" s="26">
        <f t="shared" si="3"/>
        <v>32</v>
      </c>
      <c r="AJ33" s="24">
        <v>16</v>
      </c>
      <c r="AK33" s="25">
        <v>2</v>
      </c>
      <c r="AL33" s="26">
        <f t="shared" si="22"/>
        <v>32</v>
      </c>
      <c r="AM33" s="24">
        <v>16</v>
      </c>
      <c r="AN33" s="25">
        <v>2</v>
      </c>
      <c r="AO33" s="26">
        <f t="shared" si="23"/>
        <v>32</v>
      </c>
      <c r="AP33" s="24">
        <v>16</v>
      </c>
      <c r="AQ33" s="25">
        <v>2</v>
      </c>
      <c r="AR33" s="26">
        <f t="shared" si="6"/>
        <v>32</v>
      </c>
      <c r="AS33" s="24"/>
      <c r="AT33" s="25"/>
      <c r="AU33" s="26"/>
      <c r="AV33" s="24">
        <v>8</v>
      </c>
      <c r="AW33" s="25">
        <v>2</v>
      </c>
      <c r="AX33" s="26">
        <f t="shared" si="7"/>
        <v>16</v>
      </c>
      <c r="AY33" s="24">
        <v>16</v>
      </c>
      <c r="AZ33" s="25">
        <v>2</v>
      </c>
      <c r="BA33" s="26">
        <f t="shared" si="8"/>
        <v>32</v>
      </c>
      <c r="BB33" s="13">
        <f t="shared" si="11"/>
        <v>288</v>
      </c>
      <c r="BC33" s="5">
        <f t="shared" si="12"/>
        <v>0</v>
      </c>
      <c r="BD33" s="28">
        <f t="shared" si="13"/>
        <v>32</v>
      </c>
      <c r="BE33" s="23">
        <f t="shared" si="14"/>
        <v>320</v>
      </c>
    </row>
    <row r="34" spans="1:57" ht="13.5" thickBot="1" x14ac:dyDescent="0.25">
      <c r="BA34" s="46" t="s">
        <v>227</v>
      </c>
      <c r="BB34" s="47">
        <f t="shared" ref="BB34:BD34" si="24">SUM(BB13:BB33)</f>
        <v>7248</v>
      </c>
      <c r="BC34" s="47">
        <f t="shared" si="24"/>
        <v>48</v>
      </c>
      <c r="BD34" s="47">
        <f t="shared" si="24"/>
        <v>704</v>
      </c>
      <c r="BE34" s="48">
        <f>SUM(BE13:BE33)</f>
        <v>8000</v>
      </c>
    </row>
  </sheetData>
  <autoFilter ref="A12:BE34"/>
  <mergeCells count="86">
    <mergeCell ref="BE9:BE11"/>
    <mergeCell ref="BC9:BC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D9:BD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33 B12:BE12">
    <cfRule type="duplicateValues" dxfId="12" priority="2" stopIfTrue="1"/>
    <cfRule type="duplicateValues" dxfId="11" priority="3" stopIfTrue="1"/>
  </conditionalFormatting>
  <conditionalFormatting sqref="A19:A21">
    <cfRule type="duplicateValues" dxfId="1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topLeftCell="AJ4" zoomScale="85" zoomScaleNormal="85" workbookViewId="0">
      <selection activeCell="BA35" sqref="BA35"/>
    </sheetView>
  </sheetViews>
  <sheetFormatPr defaultRowHeight="15" x14ac:dyDescent="0.25"/>
  <cols>
    <col min="1" max="1" width="7" style="49" bestFit="1" customWidth="1"/>
    <col min="2" max="3" width="5.7109375" style="49" customWidth="1"/>
    <col min="4" max="5" width="10" style="49" bestFit="1" customWidth="1"/>
    <col min="6" max="6" width="9.28515625" style="49" bestFit="1" customWidth="1"/>
    <col min="7" max="7" width="36.5703125" style="49" customWidth="1"/>
    <col min="8" max="8" width="9.140625" style="49"/>
    <col min="9" max="9" width="11.28515625" style="49" customWidth="1"/>
    <col min="10" max="10" width="14.28515625" style="49" customWidth="1"/>
    <col min="11" max="11" width="11.28515625" style="49" customWidth="1"/>
    <col min="12" max="12" width="9.28515625" style="49" bestFit="1" customWidth="1"/>
    <col min="13" max="13" width="9.140625" style="49"/>
    <col min="14" max="14" width="14.85546875" style="49" customWidth="1"/>
    <col min="15" max="16384" width="9.140625" style="49"/>
  </cols>
  <sheetData>
    <row r="1" spans="1:57" x14ac:dyDescent="0.25">
      <c r="A1" s="42" t="s">
        <v>318</v>
      </c>
    </row>
    <row r="2" spans="1:57" x14ac:dyDescent="0.25">
      <c r="A2" s="42"/>
    </row>
    <row r="3" spans="1:57" x14ac:dyDescent="0.25">
      <c r="A3" s="42" t="str">
        <f>'Zestawienie ogólne rbh'!A8</f>
        <v>Zadanie nr 2</v>
      </c>
      <c r="C3" s="42" t="str">
        <f>'Zestawienie ogólne rbh'!B8</f>
        <v xml:space="preserve">Rejon Białystok </v>
      </c>
    </row>
    <row r="5" spans="1:57" x14ac:dyDescent="0.25">
      <c r="A5" s="29" t="s">
        <v>230</v>
      </c>
    </row>
    <row r="6" spans="1:57" ht="15.75" thickBot="1" x14ac:dyDescent="0.3"/>
    <row r="7" spans="1:57" ht="37.5" customHeight="1" thickBot="1" x14ac:dyDescent="0.3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123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228</v>
      </c>
      <c r="BC7" s="104"/>
      <c r="BD7" s="105"/>
      <c r="BE7" s="106"/>
    </row>
    <row r="8" spans="1:57" ht="37.5" customHeight="1" thickBot="1" x14ac:dyDescent="0.3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123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5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123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5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123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5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123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x14ac:dyDescent="0.2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269</v>
      </c>
      <c r="O12" s="20" t="s">
        <v>270</v>
      </c>
      <c r="P12" s="20" t="s">
        <v>28</v>
      </c>
      <c r="Q12" s="20" t="s">
        <v>271</v>
      </c>
      <c r="R12" s="20" t="s">
        <v>272</v>
      </c>
      <c r="S12" s="20" t="s">
        <v>92</v>
      </c>
      <c r="T12" s="20" t="s">
        <v>273</v>
      </c>
      <c r="U12" s="20" t="s">
        <v>274</v>
      </c>
      <c r="V12" s="20" t="s">
        <v>275</v>
      </c>
      <c r="W12" s="20" t="s">
        <v>276</v>
      </c>
      <c r="X12" s="20" t="s">
        <v>277</v>
      </c>
      <c r="Y12" s="20" t="s">
        <v>278</v>
      </c>
      <c r="Z12" s="20" t="s">
        <v>279</v>
      </c>
      <c r="AA12" s="20" t="s">
        <v>280</v>
      </c>
      <c r="AB12" s="20" t="s">
        <v>281</v>
      </c>
      <c r="AC12" s="20" t="s">
        <v>282</v>
      </c>
      <c r="AD12" s="20" t="s">
        <v>283</v>
      </c>
      <c r="AE12" s="20" t="s">
        <v>284</v>
      </c>
      <c r="AF12" s="20" t="s">
        <v>285</v>
      </c>
      <c r="AG12" s="20" t="s">
        <v>286</v>
      </c>
      <c r="AH12" s="20" t="s">
        <v>287</v>
      </c>
      <c r="AI12" s="20" t="s">
        <v>288</v>
      </c>
      <c r="AJ12" s="20" t="s">
        <v>289</v>
      </c>
      <c r="AK12" s="20" t="s">
        <v>290</v>
      </c>
      <c r="AL12" s="20" t="s">
        <v>291</v>
      </c>
      <c r="AM12" s="20" t="s">
        <v>292</v>
      </c>
      <c r="AN12" s="20" t="s">
        <v>293</v>
      </c>
      <c r="AO12" s="20" t="s">
        <v>294</v>
      </c>
      <c r="AP12" s="20" t="s">
        <v>295</v>
      </c>
      <c r="AQ12" s="20" t="s">
        <v>296</v>
      </c>
      <c r="AR12" s="20" t="s">
        <v>297</v>
      </c>
      <c r="AS12" s="20" t="s">
        <v>298</v>
      </c>
      <c r="AT12" s="20" t="s">
        <v>299</v>
      </c>
      <c r="AU12" s="20" t="s">
        <v>300</v>
      </c>
      <c r="AV12" s="20" t="s">
        <v>301</v>
      </c>
      <c r="AW12" s="20" t="s">
        <v>302</v>
      </c>
      <c r="AX12" s="20" t="s">
        <v>303</v>
      </c>
      <c r="AY12" s="20" t="s">
        <v>304</v>
      </c>
      <c r="AZ12" s="20" t="s">
        <v>305</v>
      </c>
      <c r="BA12" s="20" t="s">
        <v>306</v>
      </c>
      <c r="BB12" s="20" t="s">
        <v>307</v>
      </c>
      <c r="BC12" s="20" t="s">
        <v>308</v>
      </c>
      <c r="BD12" s="20" t="s">
        <v>309</v>
      </c>
      <c r="BE12" s="20" t="s">
        <v>310</v>
      </c>
    </row>
    <row r="13" spans="1:57" ht="25.5" x14ac:dyDescent="0.25">
      <c r="A13" s="1">
        <v>50301</v>
      </c>
      <c r="B13" s="7" t="s">
        <v>47</v>
      </c>
      <c r="C13" s="3" t="s">
        <v>30</v>
      </c>
      <c r="D13" s="32">
        <v>617.95799999999997</v>
      </c>
      <c r="E13" s="19">
        <v>635.23699999999997</v>
      </c>
      <c r="F13" s="19">
        <v>17.278999999999996</v>
      </c>
      <c r="G13" s="11" t="s">
        <v>48</v>
      </c>
      <c r="H13" s="3" t="s">
        <v>34</v>
      </c>
      <c r="I13" s="31" t="s">
        <v>209</v>
      </c>
      <c r="J13" s="8" t="s">
        <v>49</v>
      </c>
      <c r="K13" s="3" t="s">
        <v>46</v>
      </c>
      <c r="L13" s="3" t="s">
        <v>50</v>
      </c>
      <c r="M13" s="3">
        <v>503</v>
      </c>
      <c r="N13" s="6" t="s">
        <v>204</v>
      </c>
      <c r="O13" s="13">
        <v>16</v>
      </c>
      <c r="P13" s="5">
        <v>4</v>
      </c>
      <c r="Q13" s="23">
        <f t="shared" ref="Q13:Q29" si="0">O13*P13</f>
        <v>64</v>
      </c>
      <c r="R13" s="13">
        <v>16</v>
      </c>
      <c r="S13" s="5">
        <v>4</v>
      </c>
      <c r="T13" s="23">
        <f t="shared" ref="T13" si="1">R13*S13</f>
        <v>64</v>
      </c>
      <c r="U13" s="13">
        <v>16</v>
      </c>
      <c r="V13" s="5">
        <v>4</v>
      </c>
      <c r="W13" s="23">
        <f t="shared" ref="W13" si="2">U13*V13</f>
        <v>64</v>
      </c>
      <c r="X13" s="15">
        <v>8</v>
      </c>
      <c r="Y13" s="5">
        <v>2</v>
      </c>
      <c r="Z13" s="23">
        <f t="shared" ref="Z13" si="3">X13*Y13</f>
        <v>16</v>
      </c>
      <c r="AA13" s="13">
        <v>8</v>
      </c>
      <c r="AB13" s="5">
        <v>4</v>
      </c>
      <c r="AC13" s="23">
        <f t="shared" ref="AC13" si="4">AA13*AB13</f>
        <v>32</v>
      </c>
      <c r="AD13" s="13">
        <v>16</v>
      </c>
      <c r="AE13" s="5">
        <v>4</v>
      </c>
      <c r="AF13" s="23">
        <f t="shared" ref="AF13" si="5">AD13*AE13</f>
        <v>64</v>
      </c>
      <c r="AG13" s="13">
        <v>16</v>
      </c>
      <c r="AH13" s="5">
        <v>4</v>
      </c>
      <c r="AI13" s="23">
        <f t="shared" ref="AI13" si="6">AG13*AH13</f>
        <v>64</v>
      </c>
      <c r="AJ13" s="13">
        <v>16</v>
      </c>
      <c r="AK13" s="5">
        <v>4</v>
      </c>
      <c r="AL13" s="23">
        <f t="shared" ref="AL13" si="7">AJ13*AK13</f>
        <v>64</v>
      </c>
      <c r="AM13" s="13">
        <v>16</v>
      </c>
      <c r="AN13" s="5">
        <v>4</v>
      </c>
      <c r="AO13" s="23">
        <f t="shared" ref="AO13" si="8">AM13*AN13</f>
        <v>64</v>
      </c>
      <c r="AP13" s="13">
        <v>16</v>
      </c>
      <c r="AQ13" s="5">
        <v>4</v>
      </c>
      <c r="AR13" s="23">
        <f t="shared" ref="AR13:AR30" si="9">AP13*AQ13</f>
        <v>64</v>
      </c>
      <c r="AS13" s="15">
        <v>8</v>
      </c>
      <c r="AT13" s="5">
        <v>2</v>
      </c>
      <c r="AU13" s="23">
        <f t="shared" ref="AU13:AU14" si="10">AS13*AT13</f>
        <v>16</v>
      </c>
      <c r="AV13" s="13">
        <v>8</v>
      </c>
      <c r="AW13" s="5">
        <v>2</v>
      </c>
      <c r="AX13" s="23">
        <f t="shared" ref="AX13:AX30" si="11">AV13*AW13</f>
        <v>16</v>
      </c>
      <c r="AY13" s="13">
        <v>16</v>
      </c>
      <c r="AZ13" s="5">
        <v>4</v>
      </c>
      <c r="BA13" s="23">
        <f t="shared" ref="BA13" si="12">AY13*AZ13</f>
        <v>64</v>
      </c>
      <c r="BB13" s="13">
        <f>SUM(Q13,T13,W13,AF13,AI13,AL13,AO13,AR13,BA13)</f>
        <v>576</v>
      </c>
      <c r="BC13" s="5">
        <f>SUM(Z13,AU13)</f>
        <v>32</v>
      </c>
      <c r="BD13" s="28">
        <f>AC13+AX13</f>
        <v>48</v>
      </c>
      <c r="BE13" s="23">
        <f>SUM(BB13:BD13)</f>
        <v>656</v>
      </c>
    </row>
    <row r="14" spans="1:57" ht="33.75" x14ac:dyDescent="0.25">
      <c r="A14" s="1" t="s">
        <v>247</v>
      </c>
      <c r="B14" s="55" t="s">
        <v>248</v>
      </c>
      <c r="C14" s="3"/>
      <c r="D14" s="32">
        <v>0</v>
      </c>
      <c r="E14" s="19"/>
      <c r="F14" s="19"/>
      <c r="G14" s="11" t="s">
        <v>48</v>
      </c>
      <c r="H14" s="3" t="s">
        <v>34</v>
      </c>
      <c r="I14" s="31" t="s">
        <v>256</v>
      </c>
      <c r="J14" s="8" t="s">
        <v>49</v>
      </c>
      <c r="K14" s="3" t="s">
        <v>46</v>
      </c>
      <c r="L14" s="3"/>
      <c r="M14" s="3"/>
      <c r="N14" s="40" t="s">
        <v>257</v>
      </c>
      <c r="O14" s="13"/>
      <c r="P14" s="5"/>
      <c r="Q14" s="23"/>
      <c r="R14" s="13"/>
      <c r="S14" s="5"/>
      <c r="T14" s="23"/>
      <c r="U14" s="13"/>
      <c r="V14" s="5"/>
      <c r="W14" s="23"/>
      <c r="X14" s="15"/>
      <c r="Y14" s="5"/>
      <c r="Z14" s="23"/>
      <c r="AA14" s="13"/>
      <c r="AB14" s="5"/>
      <c r="AC14" s="23"/>
      <c r="AD14" s="13"/>
      <c r="AE14" s="5"/>
      <c r="AF14" s="23"/>
      <c r="AG14" s="13"/>
      <c r="AH14" s="5"/>
      <c r="AI14" s="23"/>
      <c r="AJ14" s="13"/>
      <c r="AK14" s="5"/>
      <c r="AL14" s="23"/>
      <c r="AM14" s="13"/>
      <c r="AN14" s="5"/>
      <c r="AO14" s="23"/>
      <c r="AP14" s="13">
        <v>16</v>
      </c>
      <c r="AQ14" s="5">
        <v>2</v>
      </c>
      <c r="AR14" s="23">
        <f t="shared" si="9"/>
        <v>32</v>
      </c>
      <c r="AS14" s="15">
        <v>8</v>
      </c>
      <c r="AT14" s="5">
        <v>1</v>
      </c>
      <c r="AU14" s="23">
        <f t="shared" si="10"/>
        <v>8</v>
      </c>
      <c r="AV14" s="13">
        <v>8</v>
      </c>
      <c r="AW14" s="5">
        <v>2</v>
      </c>
      <c r="AX14" s="23">
        <f t="shared" si="11"/>
        <v>16</v>
      </c>
      <c r="AY14" s="13"/>
      <c r="AZ14" s="5"/>
      <c r="BA14" s="23"/>
      <c r="BB14" s="13">
        <f t="shared" ref="BB14:BB30" si="13">SUM(Q14,T14,W14,AF14,AI14,AL14,AO14,AR14,BA14)</f>
        <v>32</v>
      </c>
      <c r="BC14" s="5">
        <f t="shared" ref="BC14:BC30" si="14">SUM(Z14,AU14)</f>
        <v>8</v>
      </c>
      <c r="BD14" s="28">
        <f t="shared" ref="BD14:BD30" si="15">AC14+AX14</f>
        <v>16</v>
      </c>
      <c r="BE14" s="23">
        <f t="shared" ref="BE14:BE30" si="16">SUM(BB14:BD14)</f>
        <v>56</v>
      </c>
    </row>
    <row r="15" spans="1:57" x14ac:dyDescent="0.25">
      <c r="A15" s="1">
        <v>50302</v>
      </c>
      <c r="B15" s="7" t="s">
        <v>47</v>
      </c>
      <c r="C15" s="3" t="s">
        <v>30</v>
      </c>
      <c r="D15" s="32">
        <v>635.23699999999997</v>
      </c>
      <c r="E15" s="19">
        <v>639.68100000000004</v>
      </c>
      <c r="F15" s="19">
        <v>4.4440000000000737</v>
      </c>
      <c r="G15" s="11" t="s">
        <v>51</v>
      </c>
      <c r="H15" s="3" t="s">
        <v>34</v>
      </c>
      <c r="I15" s="19">
        <v>638.70000000000005</v>
      </c>
      <c r="J15" s="8" t="s">
        <v>52</v>
      </c>
      <c r="K15" s="3"/>
      <c r="L15" s="3" t="s">
        <v>50</v>
      </c>
      <c r="M15" s="3">
        <v>503</v>
      </c>
      <c r="N15" s="6" t="s">
        <v>204</v>
      </c>
      <c r="O15" s="13">
        <v>16</v>
      </c>
      <c r="P15" s="5">
        <v>4</v>
      </c>
      <c r="Q15" s="23">
        <f t="shared" si="0"/>
        <v>64</v>
      </c>
      <c r="R15" s="13">
        <v>16</v>
      </c>
      <c r="S15" s="5">
        <v>4</v>
      </c>
      <c r="T15" s="23">
        <f t="shared" ref="T15" si="17">R15*S15</f>
        <v>64</v>
      </c>
      <c r="U15" s="13">
        <v>16</v>
      </c>
      <c r="V15" s="5">
        <v>4</v>
      </c>
      <c r="W15" s="23">
        <f t="shared" ref="W15" si="18">U15*V15</f>
        <v>64</v>
      </c>
      <c r="X15" s="15"/>
      <c r="Y15" s="5"/>
      <c r="Z15" s="23"/>
      <c r="AA15" s="13">
        <v>8</v>
      </c>
      <c r="AB15" s="5">
        <v>4</v>
      </c>
      <c r="AC15" s="23">
        <f t="shared" ref="AC15" si="19">AA15*AB15</f>
        <v>32</v>
      </c>
      <c r="AD15" s="13">
        <v>16</v>
      </c>
      <c r="AE15" s="5">
        <v>4</v>
      </c>
      <c r="AF15" s="23">
        <f t="shared" ref="AF15" si="20">AD15*AE15</f>
        <v>64</v>
      </c>
      <c r="AG15" s="13">
        <v>16</v>
      </c>
      <c r="AH15" s="5">
        <v>4</v>
      </c>
      <c r="AI15" s="23">
        <f t="shared" ref="AI15" si="21">AG15*AH15</f>
        <v>64</v>
      </c>
      <c r="AJ15" s="13">
        <v>16</v>
      </c>
      <c r="AK15" s="5">
        <v>4</v>
      </c>
      <c r="AL15" s="23">
        <f t="shared" ref="AL15" si="22">AJ15*AK15</f>
        <v>64</v>
      </c>
      <c r="AM15" s="13">
        <v>16</v>
      </c>
      <c r="AN15" s="5">
        <v>4</v>
      </c>
      <c r="AO15" s="23">
        <f t="shared" ref="AO15" si="23">AM15*AN15</f>
        <v>64</v>
      </c>
      <c r="AP15" s="13">
        <v>16</v>
      </c>
      <c r="AQ15" s="5">
        <v>4</v>
      </c>
      <c r="AR15" s="23">
        <f t="shared" si="9"/>
        <v>64</v>
      </c>
      <c r="AS15" s="15"/>
      <c r="AT15" s="5"/>
      <c r="AU15" s="23"/>
      <c r="AV15" s="13">
        <v>8</v>
      </c>
      <c r="AW15" s="5">
        <v>2</v>
      </c>
      <c r="AX15" s="23">
        <f t="shared" si="11"/>
        <v>16</v>
      </c>
      <c r="AY15" s="13">
        <v>16</v>
      </c>
      <c r="AZ15" s="5">
        <v>4</v>
      </c>
      <c r="BA15" s="23">
        <f t="shared" ref="BA15" si="24">AY15*AZ15</f>
        <v>64</v>
      </c>
      <c r="BB15" s="13">
        <f t="shared" si="13"/>
        <v>576</v>
      </c>
      <c r="BC15" s="5">
        <f t="shared" si="14"/>
        <v>0</v>
      </c>
      <c r="BD15" s="28">
        <f t="shared" si="15"/>
        <v>48</v>
      </c>
      <c r="BE15" s="23">
        <f t="shared" si="16"/>
        <v>624</v>
      </c>
    </row>
    <row r="16" spans="1:57" ht="38.25" x14ac:dyDescent="0.25">
      <c r="A16" s="1" t="s">
        <v>255</v>
      </c>
      <c r="B16" s="55" t="s">
        <v>248</v>
      </c>
      <c r="C16" s="3"/>
      <c r="D16" s="32"/>
      <c r="E16" s="19"/>
      <c r="F16" s="19"/>
      <c r="G16" s="11" t="s">
        <v>51</v>
      </c>
      <c r="H16" s="3" t="s">
        <v>34</v>
      </c>
      <c r="I16" s="31" t="s">
        <v>249</v>
      </c>
      <c r="J16" s="8" t="s">
        <v>52</v>
      </c>
      <c r="K16" s="3"/>
      <c r="L16" s="3"/>
      <c r="M16" s="3"/>
      <c r="N16" s="40" t="s">
        <v>257</v>
      </c>
      <c r="O16" s="13"/>
      <c r="P16" s="5"/>
      <c r="Q16" s="23"/>
      <c r="R16" s="13"/>
      <c r="S16" s="5"/>
      <c r="T16" s="23"/>
      <c r="U16" s="13"/>
      <c r="V16" s="5"/>
      <c r="W16" s="23"/>
      <c r="X16" s="15"/>
      <c r="Y16" s="5"/>
      <c r="Z16" s="23"/>
      <c r="AA16" s="13"/>
      <c r="AB16" s="5"/>
      <c r="AC16" s="23"/>
      <c r="AD16" s="13"/>
      <c r="AE16" s="5"/>
      <c r="AF16" s="23"/>
      <c r="AG16" s="13"/>
      <c r="AH16" s="5"/>
      <c r="AI16" s="23"/>
      <c r="AJ16" s="13"/>
      <c r="AK16" s="5"/>
      <c r="AL16" s="23"/>
      <c r="AM16" s="13"/>
      <c r="AN16" s="5"/>
      <c r="AO16" s="23"/>
      <c r="AP16" s="13">
        <v>16</v>
      </c>
      <c r="AQ16" s="5">
        <v>2</v>
      </c>
      <c r="AR16" s="23">
        <f t="shared" si="9"/>
        <v>32</v>
      </c>
      <c r="AS16" s="15"/>
      <c r="AT16" s="5"/>
      <c r="AU16" s="23"/>
      <c r="AV16" s="13">
        <v>8</v>
      </c>
      <c r="AW16" s="5">
        <v>2</v>
      </c>
      <c r="AX16" s="23">
        <f t="shared" si="11"/>
        <v>16</v>
      </c>
      <c r="AY16" s="13"/>
      <c r="AZ16" s="5"/>
      <c r="BA16" s="23"/>
      <c r="BB16" s="13">
        <f t="shared" si="13"/>
        <v>32</v>
      </c>
      <c r="BC16" s="5">
        <f t="shared" si="14"/>
        <v>0</v>
      </c>
      <c r="BD16" s="28">
        <f t="shared" si="15"/>
        <v>16</v>
      </c>
      <c r="BE16" s="23">
        <f t="shared" si="16"/>
        <v>48</v>
      </c>
    </row>
    <row r="17" spans="1:57" x14ac:dyDescent="0.25">
      <c r="A17" s="1">
        <v>50303</v>
      </c>
      <c r="B17" s="9" t="s">
        <v>22</v>
      </c>
      <c r="C17" s="3" t="s">
        <v>30</v>
      </c>
      <c r="D17" s="32">
        <v>639.68100000000004</v>
      </c>
      <c r="E17" s="19">
        <v>640.46799999999996</v>
      </c>
      <c r="F17" s="19">
        <v>0.78700000000000003</v>
      </c>
      <c r="G17" s="11" t="s">
        <v>53</v>
      </c>
      <c r="H17" s="3" t="s">
        <v>34</v>
      </c>
      <c r="I17" s="19">
        <v>640.20000000000005</v>
      </c>
      <c r="J17" s="8" t="s">
        <v>50</v>
      </c>
      <c r="K17" s="3"/>
      <c r="L17" s="3" t="s">
        <v>50</v>
      </c>
      <c r="M17" s="3">
        <v>503</v>
      </c>
      <c r="N17" s="6" t="s">
        <v>204</v>
      </c>
      <c r="O17" s="13">
        <v>16</v>
      </c>
      <c r="P17" s="5">
        <v>2</v>
      </c>
      <c r="Q17" s="23">
        <f t="shared" si="0"/>
        <v>32</v>
      </c>
      <c r="R17" s="13">
        <v>16</v>
      </c>
      <c r="S17" s="5">
        <v>2</v>
      </c>
      <c r="T17" s="23">
        <f t="shared" ref="T17:T30" si="25">R17*S17</f>
        <v>32</v>
      </c>
      <c r="U17" s="13">
        <v>16</v>
      </c>
      <c r="V17" s="5">
        <v>2</v>
      </c>
      <c r="W17" s="23">
        <f t="shared" ref="W17:W30" si="26">U17*V17</f>
        <v>32</v>
      </c>
      <c r="X17" s="15"/>
      <c r="Y17" s="5"/>
      <c r="Z17" s="23"/>
      <c r="AA17" s="13">
        <v>8</v>
      </c>
      <c r="AB17" s="5">
        <v>2</v>
      </c>
      <c r="AC17" s="23">
        <f t="shared" ref="AC17:AC20" si="27">AA17*AB17</f>
        <v>16</v>
      </c>
      <c r="AD17" s="13">
        <v>16</v>
      </c>
      <c r="AE17" s="5">
        <v>2</v>
      </c>
      <c r="AF17" s="23">
        <f t="shared" ref="AF17:AF30" si="28">AD17*AE17</f>
        <v>32</v>
      </c>
      <c r="AG17" s="13">
        <v>16</v>
      </c>
      <c r="AH17" s="5">
        <v>2</v>
      </c>
      <c r="AI17" s="23">
        <f t="shared" ref="AI17:AI30" si="29">AG17*AH17</f>
        <v>32</v>
      </c>
      <c r="AJ17" s="13">
        <v>16</v>
      </c>
      <c r="AK17" s="5">
        <v>2</v>
      </c>
      <c r="AL17" s="23">
        <f t="shared" ref="AL17:AL20" si="30">AJ17*AK17</f>
        <v>32</v>
      </c>
      <c r="AM17" s="13">
        <v>16</v>
      </c>
      <c r="AN17" s="5">
        <v>2</v>
      </c>
      <c r="AO17" s="23">
        <f t="shared" ref="AO17:AO20" si="31">AM17*AN17</f>
        <v>32</v>
      </c>
      <c r="AP17" s="13">
        <v>16</v>
      </c>
      <c r="AQ17" s="5">
        <v>2</v>
      </c>
      <c r="AR17" s="23">
        <f t="shared" si="9"/>
        <v>32</v>
      </c>
      <c r="AS17" s="15"/>
      <c r="AT17" s="5"/>
      <c r="AU17" s="23"/>
      <c r="AV17" s="13">
        <v>8</v>
      </c>
      <c r="AW17" s="5">
        <v>2</v>
      </c>
      <c r="AX17" s="23">
        <f t="shared" si="11"/>
        <v>16</v>
      </c>
      <c r="AY17" s="13">
        <v>16</v>
      </c>
      <c r="AZ17" s="5">
        <v>2</v>
      </c>
      <c r="BA17" s="23">
        <f t="shared" ref="BA17:BA30" si="32">AY17*AZ17</f>
        <v>32</v>
      </c>
      <c r="BB17" s="13">
        <f t="shared" si="13"/>
        <v>288</v>
      </c>
      <c r="BC17" s="5">
        <f t="shared" si="14"/>
        <v>0</v>
      </c>
      <c r="BD17" s="28">
        <f t="shared" si="15"/>
        <v>32</v>
      </c>
      <c r="BE17" s="23">
        <f t="shared" si="16"/>
        <v>320</v>
      </c>
    </row>
    <row r="18" spans="1:57" x14ac:dyDescent="0.25">
      <c r="A18" s="1">
        <v>50317</v>
      </c>
      <c r="B18" s="9" t="s">
        <v>22</v>
      </c>
      <c r="C18" s="3" t="s">
        <v>30</v>
      </c>
      <c r="D18" s="32">
        <v>647.84100000000001</v>
      </c>
      <c r="E18" s="32">
        <v>652.90700000000004</v>
      </c>
      <c r="F18" s="19">
        <v>5.0660000000000309</v>
      </c>
      <c r="G18" s="11" t="s">
        <v>54</v>
      </c>
      <c r="H18" s="3" t="s">
        <v>34</v>
      </c>
      <c r="I18" s="19">
        <v>649.6</v>
      </c>
      <c r="J18" s="8" t="s">
        <v>55</v>
      </c>
      <c r="K18" s="3"/>
      <c r="L18" s="3" t="s">
        <v>50</v>
      </c>
      <c r="M18" s="3">
        <v>503</v>
      </c>
      <c r="N18" s="6" t="s">
        <v>204</v>
      </c>
      <c r="O18" s="13">
        <v>16</v>
      </c>
      <c r="P18" s="5">
        <v>2</v>
      </c>
      <c r="Q18" s="23">
        <f t="shared" si="0"/>
        <v>32</v>
      </c>
      <c r="R18" s="13">
        <v>16</v>
      </c>
      <c r="S18" s="5">
        <v>2</v>
      </c>
      <c r="T18" s="23">
        <f t="shared" si="25"/>
        <v>32</v>
      </c>
      <c r="U18" s="13">
        <v>16</v>
      </c>
      <c r="V18" s="5">
        <v>2</v>
      </c>
      <c r="W18" s="23">
        <f t="shared" si="26"/>
        <v>32</v>
      </c>
      <c r="X18" s="15"/>
      <c r="Y18" s="5"/>
      <c r="Z18" s="23"/>
      <c r="AA18" s="13">
        <v>8</v>
      </c>
      <c r="AB18" s="5">
        <v>2</v>
      </c>
      <c r="AC18" s="23">
        <f t="shared" si="27"/>
        <v>16</v>
      </c>
      <c r="AD18" s="13">
        <v>16</v>
      </c>
      <c r="AE18" s="5">
        <v>2</v>
      </c>
      <c r="AF18" s="23">
        <f t="shared" si="28"/>
        <v>32</v>
      </c>
      <c r="AG18" s="13">
        <v>16</v>
      </c>
      <c r="AH18" s="5">
        <v>2</v>
      </c>
      <c r="AI18" s="23">
        <f t="shared" si="29"/>
        <v>32</v>
      </c>
      <c r="AJ18" s="13">
        <v>16</v>
      </c>
      <c r="AK18" s="5">
        <v>2</v>
      </c>
      <c r="AL18" s="23">
        <f t="shared" si="30"/>
        <v>32</v>
      </c>
      <c r="AM18" s="13">
        <v>16</v>
      </c>
      <c r="AN18" s="5">
        <v>2</v>
      </c>
      <c r="AO18" s="23">
        <f t="shared" si="31"/>
        <v>32</v>
      </c>
      <c r="AP18" s="13">
        <v>16</v>
      </c>
      <c r="AQ18" s="5">
        <v>2</v>
      </c>
      <c r="AR18" s="23">
        <f t="shared" si="9"/>
        <v>32</v>
      </c>
      <c r="AS18" s="15"/>
      <c r="AT18" s="5"/>
      <c r="AU18" s="23"/>
      <c r="AV18" s="13">
        <v>8</v>
      </c>
      <c r="AW18" s="5">
        <v>2</v>
      </c>
      <c r="AX18" s="23">
        <f t="shared" si="11"/>
        <v>16</v>
      </c>
      <c r="AY18" s="13">
        <v>16</v>
      </c>
      <c r="AZ18" s="5">
        <v>2</v>
      </c>
      <c r="BA18" s="23">
        <f t="shared" si="32"/>
        <v>32</v>
      </c>
      <c r="BB18" s="13">
        <f t="shared" si="13"/>
        <v>288</v>
      </c>
      <c r="BC18" s="5">
        <f t="shared" si="14"/>
        <v>0</v>
      </c>
      <c r="BD18" s="28">
        <f t="shared" si="15"/>
        <v>32</v>
      </c>
      <c r="BE18" s="23">
        <f t="shared" si="16"/>
        <v>320</v>
      </c>
    </row>
    <row r="19" spans="1:57" x14ac:dyDescent="0.25">
      <c r="A19" s="41">
        <v>50324</v>
      </c>
      <c r="B19" s="7">
        <v>8</v>
      </c>
      <c r="C19" s="3" t="s">
        <v>30</v>
      </c>
      <c r="D19" s="32">
        <v>652.90700000000004</v>
      </c>
      <c r="E19" s="19">
        <v>668.60799999999995</v>
      </c>
      <c r="F19" s="19">
        <f>E19-D19</f>
        <v>15.700999999999908</v>
      </c>
      <c r="G19" s="11" t="s">
        <v>320</v>
      </c>
      <c r="H19" s="3" t="s">
        <v>34</v>
      </c>
      <c r="I19" s="19">
        <v>658.75</v>
      </c>
      <c r="J19" s="12" t="s">
        <v>56</v>
      </c>
      <c r="K19" s="54"/>
      <c r="L19" s="3" t="s">
        <v>50</v>
      </c>
      <c r="M19" s="3">
        <v>503</v>
      </c>
      <c r="N19" s="6" t="s">
        <v>204</v>
      </c>
      <c r="O19" s="13">
        <v>16</v>
      </c>
      <c r="P19" s="5">
        <v>2</v>
      </c>
      <c r="Q19" s="23">
        <f t="shared" si="0"/>
        <v>32</v>
      </c>
      <c r="R19" s="13">
        <v>16</v>
      </c>
      <c r="S19" s="5">
        <v>2</v>
      </c>
      <c r="T19" s="23">
        <f t="shared" si="25"/>
        <v>32</v>
      </c>
      <c r="U19" s="13">
        <v>16</v>
      </c>
      <c r="V19" s="5">
        <v>2</v>
      </c>
      <c r="W19" s="23">
        <f t="shared" si="26"/>
        <v>32</v>
      </c>
      <c r="X19" s="15"/>
      <c r="Y19" s="5"/>
      <c r="Z19" s="23"/>
      <c r="AA19" s="13">
        <v>8</v>
      </c>
      <c r="AB19" s="15">
        <v>2</v>
      </c>
      <c r="AC19" s="23">
        <f t="shared" si="27"/>
        <v>16</v>
      </c>
      <c r="AD19" s="13">
        <v>16</v>
      </c>
      <c r="AE19" s="5">
        <v>2</v>
      </c>
      <c r="AF19" s="23">
        <f t="shared" si="28"/>
        <v>32</v>
      </c>
      <c r="AG19" s="13">
        <v>16</v>
      </c>
      <c r="AH19" s="5">
        <v>2</v>
      </c>
      <c r="AI19" s="23">
        <f t="shared" si="29"/>
        <v>32</v>
      </c>
      <c r="AJ19" s="13">
        <v>16</v>
      </c>
      <c r="AK19" s="5">
        <v>2</v>
      </c>
      <c r="AL19" s="23">
        <f t="shared" si="30"/>
        <v>32</v>
      </c>
      <c r="AM19" s="13">
        <v>16</v>
      </c>
      <c r="AN19" s="5">
        <v>2</v>
      </c>
      <c r="AO19" s="23">
        <f t="shared" si="31"/>
        <v>32</v>
      </c>
      <c r="AP19" s="13">
        <v>16</v>
      </c>
      <c r="AQ19" s="5">
        <v>2</v>
      </c>
      <c r="AR19" s="23">
        <f t="shared" si="9"/>
        <v>32</v>
      </c>
      <c r="AS19" s="15"/>
      <c r="AT19" s="5"/>
      <c r="AU19" s="23"/>
      <c r="AV19" s="13">
        <v>8</v>
      </c>
      <c r="AW19" s="5">
        <v>2</v>
      </c>
      <c r="AX19" s="23">
        <f t="shared" si="11"/>
        <v>16</v>
      </c>
      <c r="AY19" s="13">
        <v>16</v>
      </c>
      <c r="AZ19" s="5">
        <v>2</v>
      </c>
      <c r="BA19" s="23">
        <f t="shared" si="32"/>
        <v>32</v>
      </c>
      <c r="BB19" s="13">
        <f t="shared" si="13"/>
        <v>288</v>
      </c>
      <c r="BC19" s="5">
        <f t="shared" si="14"/>
        <v>0</v>
      </c>
      <c r="BD19" s="28">
        <f t="shared" si="15"/>
        <v>32</v>
      </c>
      <c r="BE19" s="23">
        <f t="shared" si="16"/>
        <v>320</v>
      </c>
    </row>
    <row r="20" spans="1:57" x14ac:dyDescent="0.25">
      <c r="A20" s="3">
        <v>50316</v>
      </c>
      <c r="B20" s="10" t="s">
        <v>22</v>
      </c>
      <c r="C20" s="3" t="s">
        <v>30</v>
      </c>
      <c r="D20" s="19">
        <v>668.60799999999995</v>
      </c>
      <c r="E20" s="19">
        <v>680.45100000000002</v>
      </c>
      <c r="F20" s="19">
        <f>E20-D20</f>
        <v>11.843000000000075</v>
      </c>
      <c r="G20" s="11" t="s">
        <v>319</v>
      </c>
      <c r="H20" s="3" t="s">
        <v>34</v>
      </c>
      <c r="I20" s="19">
        <v>679.7</v>
      </c>
      <c r="J20" s="8" t="s">
        <v>57</v>
      </c>
      <c r="K20" s="3" t="s">
        <v>46</v>
      </c>
      <c r="L20" s="3" t="s">
        <v>50</v>
      </c>
      <c r="M20" s="3">
        <v>503</v>
      </c>
      <c r="N20" s="6" t="s">
        <v>204</v>
      </c>
      <c r="O20" s="13">
        <v>16</v>
      </c>
      <c r="P20" s="5">
        <v>2</v>
      </c>
      <c r="Q20" s="23">
        <f t="shared" si="0"/>
        <v>32</v>
      </c>
      <c r="R20" s="13">
        <v>16</v>
      </c>
      <c r="S20" s="5">
        <v>2</v>
      </c>
      <c r="T20" s="23">
        <f t="shared" si="25"/>
        <v>32</v>
      </c>
      <c r="U20" s="13">
        <v>16</v>
      </c>
      <c r="V20" s="5">
        <v>2</v>
      </c>
      <c r="W20" s="23">
        <f t="shared" si="26"/>
        <v>32</v>
      </c>
      <c r="X20" s="15">
        <v>8</v>
      </c>
      <c r="Y20" s="5">
        <v>1</v>
      </c>
      <c r="Z20" s="23">
        <f t="shared" ref="Z20" si="33">X20*Y20</f>
        <v>8</v>
      </c>
      <c r="AA20" s="13">
        <v>8</v>
      </c>
      <c r="AB20" s="5">
        <v>2</v>
      </c>
      <c r="AC20" s="23">
        <f t="shared" si="27"/>
        <v>16</v>
      </c>
      <c r="AD20" s="13">
        <v>16</v>
      </c>
      <c r="AE20" s="5">
        <v>2</v>
      </c>
      <c r="AF20" s="23">
        <f t="shared" si="28"/>
        <v>32</v>
      </c>
      <c r="AG20" s="13">
        <v>16</v>
      </c>
      <c r="AH20" s="5">
        <v>2</v>
      </c>
      <c r="AI20" s="23">
        <f t="shared" si="29"/>
        <v>32</v>
      </c>
      <c r="AJ20" s="13">
        <v>16</v>
      </c>
      <c r="AK20" s="5">
        <v>2</v>
      </c>
      <c r="AL20" s="23">
        <f t="shared" si="30"/>
        <v>32</v>
      </c>
      <c r="AM20" s="13">
        <v>16</v>
      </c>
      <c r="AN20" s="5">
        <v>2</v>
      </c>
      <c r="AO20" s="23">
        <f t="shared" si="31"/>
        <v>32</v>
      </c>
      <c r="AP20" s="13">
        <v>16</v>
      </c>
      <c r="AQ20" s="5">
        <v>2</v>
      </c>
      <c r="AR20" s="23">
        <f t="shared" si="9"/>
        <v>32</v>
      </c>
      <c r="AS20" s="15">
        <v>8</v>
      </c>
      <c r="AT20" s="5">
        <v>1</v>
      </c>
      <c r="AU20" s="23">
        <f t="shared" ref="AU20" si="34">AS20*AT20</f>
        <v>8</v>
      </c>
      <c r="AV20" s="13">
        <v>8</v>
      </c>
      <c r="AW20" s="5">
        <v>2</v>
      </c>
      <c r="AX20" s="23">
        <f t="shared" si="11"/>
        <v>16</v>
      </c>
      <c r="AY20" s="13">
        <v>16</v>
      </c>
      <c r="AZ20" s="5">
        <v>2</v>
      </c>
      <c r="BA20" s="23">
        <f t="shared" si="32"/>
        <v>32</v>
      </c>
      <c r="BB20" s="13">
        <f t="shared" si="13"/>
        <v>288</v>
      </c>
      <c r="BC20" s="5">
        <f t="shared" si="14"/>
        <v>16</v>
      </c>
      <c r="BD20" s="28">
        <f t="shared" si="15"/>
        <v>32</v>
      </c>
      <c r="BE20" s="23">
        <f t="shared" si="16"/>
        <v>336</v>
      </c>
    </row>
    <row r="21" spans="1:57" x14ac:dyDescent="0.25">
      <c r="A21" s="1">
        <v>50315</v>
      </c>
      <c r="B21" s="9" t="s">
        <v>92</v>
      </c>
      <c r="C21" s="3"/>
      <c r="D21" s="32">
        <v>0</v>
      </c>
      <c r="E21" s="19">
        <v>14.78</v>
      </c>
      <c r="F21" s="19">
        <v>14.78</v>
      </c>
      <c r="G21" s="11" t="s">
        <v>93</v>
      </c>
      <c r="H21" s="3" t="s">
        <v>86</v>
      </c>
      <c r="I21" s="19">
        <v>2.4</v>
      </c>
      <c r="J21" s="8" t="s">
        <v>94</v>
      </c>
      <c r="K21" s="3"/>
      <c r="L21" s="3" t="s">
        <v>50</v>
      </c>
      <c r="M21" s="3">
        <v>503</v>
      </c>
      <c r="N21" s="6" t="s">
        <v>204</v>
      </c>
      <c r="O21" s="13"/>
      <c r="P21" s="5"/>
      <c r="Q21" s="23"/>
      <c r="R21" s="13">
        <v>16</v>
      </c>
      <c r="S21" s="5">
        <v>2</v>
      </c>
      <c r="T21" s="23">
        <f t="shared" si="25"/>
        <v>32</v>
      </c>
      <c r="U21" s="13">
        <v>16</v>
      </c>
      <c r="V21" s="5">
        <v>2</v>
      </c>
      <c r="W21" s="23">
        <f t="shared" si="26"/>
        <v>32</v>
      </c>
      <c r="X21" s="15"/>
      <c r="Y21" s="5"/>
      <c r="Z21" s="23"/>
      <c r="AA21" s="13"/>
      <c r="AB21" s="5"/>
      <c r="AC21" s="23"/>
      <c r="AD21" s="13">
        <v>16</v>
      </c>
      <c r="AE21" s="5">
        <v>2</v>
      </c>
      <c r="AF21" s="23">
        <f t="shared" si="28"/>
        <v>32</v>
      </c>
      <c r="AG21" s="13">
        <v>16</v>
      </c>
      <c r="AH21" s="5">
        <v>2</v>
      </c>
      <c r="AI21" s="23">
        <f t="shared" si="29"/>
        <v>32</v>
      </c>
      <c r="AJ21" s="13"/>
      <c r="AK21" s="5"/>
      <c r="AL21" s="23"/>
      <c r="AM21" s="13"/>
      <c r="AN21" s="5"/>
      <c r="AO21" s="23"/>
      <c r="AP21" s="13">
        <v>16</v>
      </c>
      <c r="AQ21" s="5">
        <v>2</v>
      </c>
      <c r="AR21" s="23">
        <f t="shared" si="9"/>
        <v>32</v>
      </c>
      <c r="AS21" s="15"/>
      <c r="AT21" s="5"/>
      <c r="AU21" s="23"/>
      <c r="AV21" s="13">
        <v>8</v>
      </c>
      <c r="AW21" s="5">
        <v>2</v>
      </c>
      <c r="AX21" s="23">
        <f t="shared" si="11"/>
        <v>16</v>
      </c>
      <c r="AY21" s="13">
        <v>16</v>
      </c>
      <c r="AZ21" s="5">
        <v>2</v>
      </c>
      <c r="BA21" s="23">
        <f t="shared" si="32"/>
        <v>32</v>
      </c>
      <c r="BB21" s="13">
        <f t="shared" si="13"/>
        <v>192</v>
      </c>
      <c r="BC21" s="5">
        <f t="shared" si="14"/>
        <v>0</v>
      </c>
      <c r="BD21" s="28">
        <f t="shared" si="15"/>
        <v>16</v>
      </c>
      <c r="BE21" s="23">
        <f t="shared" si="16"/>
        <v>208</v>
      </c>
    </row>
    <row r="22" spans="1:57" x14ac:dyDescent="0.25">
      <c r="A22" s="1">
        <v>50314</v>
      </c>
      <c r="B22" s="9" t="s">
        <v>92</v>
      </c>
      <c r="C22" s="3"/>
      <c r="D22" s="32">
        <v>14.78</v>
      </c>
      <c r="E22" s="19">
        <v>16.3</v>
      </c>
      <c r="F22" s="19">
        <v>1.52</v>
      </c>
      <c r="G22" s="11" t="s">
        <v>95</v>
      </c>
      <c r="H22" s="3" t="s">
        <v>34</v>
      </c>
      <c r="I22" s="19">
        <v>15.5</v>
      </c>
      <c r="J22" s="8" t="s">
        <v>96</v>
      </c>
      <c r="K22" s="3"/>
      <c r="L22" s="3" t="s">
        <v>50</v>
      </c>
      <c r="M22" s="3">
        <v>503</v>
      </c>
      <c r="N22" s="6" t="s">
        <v>204</v>
      </c>
      <c r="O22" s="13">
        <v>16</v>
      </c>
      <c r="P22" s="5">
        <v>2</v>
      </c>
      <c r="Q22" s="23">
        <f t="shared" si="0"/>
        <v>32</v>
      </c>
      <c r="R22" s="13">
        <v>16</v>
      </c>
      <c r="S22" s="5">
        <v>2</v>
      </c>
      <c r="T22" s="23">
        <f t="shared" si="25"/>
        <v>32</v>
      </c>
      <c r="U22" s="13">
        <v>16</v>
      </c>
      <c r="V22" s="5">
        <v>2</v>
      </c>
      <c r="W22" s="23">
        <f t="shared" si="26"/>
        <v>32</v>
      </c>
      <c r="X22" s="15"/>
      <c r="Y22" s="5"/>
      <c r="Z22" s="23"/>
      <c r="AA22" s="13">
        <v>8</v>
      </c>
      <c r="AB22" s="5">
        <v>2</v>
      </c>
      <c r="AC22" s="23">
        <f t="shared" ref="AC22:AC29" si="35">AA22*AB22</f>
        <v>16</v>
      </c>
      <c r="AD22" s="13">
        <v>16</v>
      </c>
      <c r="AE22" s="5">
        <v>2</v>
      </c>
      <c r="AF22" s="23">
        <f t="shared" si="28"/>
        <v>32</v>
      </c>
      <c r="AG22" s="13">
        <v>16</v>
      </c>
      <c r="AH22" s="5">
        <v>2</v>
      </c>
      <c r="AI22" s="23">
        <f t="shared" si="29"/>
        <v>32</v>
      </c>
      <c r="AJ22" s="13">
        <v>16</v>
      </c>
      <c r="AK22" s="5">
        <v>2</v>
      </c>
      <c r="AL22" s="23">
        <f t="shared" ref="AL22:AL29" si="36">AJ22*AK22</f>
        <v>32</v>
      </c>
      <c r="AM22" s="13">
        <v>16</v>
      </c>
      <c r="AN22" s="5">
        <v>2</v>
      </c>
      <c r="AO22" s="23">
        <f t="shared" ref="AO22:AO29" si="37">AM22*AN22</f>
        <v>32</v>
      </c>
      <c r="AP22" s="13">
        <v>16</v>
      </c>
      <c r="AQ22" s="5">
        <v>2</v>
      </c>
      <c r="AR22" s="23">
        <f t="shared" si="9"/>
        <v>32</v>
      </c>
      <c r="AS22" s="15"/>
      <c r="AT22" s="5"/>
      <c r="AU22" s="23"/>
      <c r="AV22" s="13">
        <v>8</v>
      </c>
      <c r="AW22" s="5">
        <v>2</v>
      </c>
      <c r="AX22" s="23">
        <f t="shared" si="11"/>
        <v>16</v>
      </c>
      <c r="AY22" s="13">
        <v>16</v>
      </c>
      <c r="AZ22" s="5">
        <v>2</v>
      </c>
      <c r="BA22" s="23">
        <f t="shared" si="32"/>
        <v>32</v>
      </c>
      <c r="BB22" s="13">
        <f t="shared" si="13"/>
        <v>288</v>
      </c>
      <c r="BC22" s="5">
        <f t="shared" si="14"/>
        <v>0</v>
      </c>
      <c r="BD22" s="28">
        <f t="shared" si="15"/>
        <v>32</v>
      </c>
      <c r="BE22" s="23">
        <f t="shared" si="16"/>
        <v>320</v>
      </c>
    </row>
    <row r="23" spans="1:57" x14ac:dyDescent="0.25">
      <c r="A23" s="1">
        <v>50313</v>
      </c>
      <c r="B23" s="9" t="s">
        <v>92</v>
      </c>
      <c r="C23" s="3"/>
      <c r="D23" s="32">
        <v>16.3</v>
      </c>
      <c r="E23" s="19">
        <v>21.733000000000001</v>
      </c>
      <c r="F23" s="19">
        <v>5.4329999999999998</v>
      </c>
      <c r="G23" s="11" t="s">
        <v>97</v>
      </c>
      <c r="H23" s="3" t="s">
        <v>34</v>
      </c>
      <c r="I23" s="19">
        <v>17.2</v>
      </c>
      <c r="J23" s="8" t="s">
        <v>96</v>
      </c>
      <c r="K23" s="3"/>
      <c r="L23" s="3" t="s">
        <v>50</v>
      </c>
      <c r="M23" s="3">
        <v>503</v>
      </c>
      <c r="N23" s="6" t="s">
        <v>204</v>
      </c>
      <c r="O23" s="13">
        <v>16</v>
      </c>
      <c r="P23" s="5">
        <v>4</v>
      </c>
      <c r="Q23" s="23">
        <f t="shared" si="0"/>
        <v>64</v>
      </c>
      <c r="R23" s="13">
        <v>16</v>
      </c>
      <c r="S23" s="5">
        <v>4</v>
      </c>
      <c r="T23" s="23">
        <f t="shared" si="25"/>
        <v>64</v>
      </c>
      <c r="U23" s="13">
        <v>16</v>
      </c>
      <c r="V23" s="5">
        <v>4</v>
      </c>
      <c r="W23" s="23">
        <f t="shared" si="26"/>
        <v>64</v>
      </c>
      <c r="X23" s="15"/>
      <c r="Y23" s="5"/>
      <c r="Z23" s="23"/>
      <c r="AA23" s="13">
        <v>8</v>
      </c>
      <c r="AB23" s="5">
        <v>4</v>
      </c>
      <c r="AC23" s="23">
        <f t="shared" si="35"/>
        <v>32</v>
      </c>
      <c r="AD23" s="13">
        <v>16</v>
      </c>
      <c r="AE23" s="5">
        <v>2</v>
      </c>
      <c r="AF23" s="23">
        <f t="shared" si="28"/>
        <v>32</v>
      </c>
      <c r="AG23" s="13">
        <v>16</v>
      </c>
      <c r="AH23" s="5">
        <v>4</v>
      </c>
      <c r="AI23" s="23">
        <f t="shared" si="29"/>
        <v>64</v>
      </c>
      <c r="AJ23" s="13">
        <v>16</v>
      </c>
      <c r="AK23" s="5">
        <v>4</v>
      </c>
      <c r="AL23" s="23">
        <f t="shared" si="36"/>
        <v>64</v>
      </c>
      <c r="AM23" s="13">
        <v>16</v>
      </c>
      <c r="AN23" s="5">
        <v>4</v>
      </c>
      <c r="AO23" s="23">
        <f t="shared" si="37"/>
        <v>64</v>
      </c>
      <c r="AP23" s="13">
        <v>16</v>
      </c>
      <c r="AQ23" s="5">
        <v>4</v>
      </c>
      <c r="AR23" s="23">
        <f t="shared" si="9"/>
        <v>64</v>
      </c>
      <c r="AS23" s="15"/>
      <c r="AT23" s="5"/>
      <c r="AU23" s="23"/>
      <c r="AV23" s="13">
        <v>8</v>
      </c>
      <c r="AW23" s="5">
        <v>2</v>
      </c>
      <c r="AX23" s="23">
        <f t="shared" si="11"/>
        <v>16</v>
      </c>
      <c r="AY23" s="13">
        <v>16</v>
      </c>
      <c r="AZ23" s="5">
        <v>4</v>
      </c>
      <c r="BA23" s="23">
        <f t="shared" si="32"/>
        <v>64</v>
      </c>
      <c r="BB23" s="13">
        <f t="shared" si="13"/>
        <v>544</v>
      </c>
      <c r="BC23" s="5">
        <f t="shared" si="14"/>
        <v>0</v>
      </c>
      <c r="BD23" s="28">
        <f t="shared" si="15"/>
        <v>48</v>
      </c>
      <c r="BE23" s="23">
        <f t="shared" si="16"/>
        <v>592</v>
      </c>
    </row>
    <row r="24" spans="1:57" x14ac:dyDescent="0.25">
      <c r="A24" s="1">
        <v>50312</v>
      </c>
      <c r="B24" s="9" t="s">
        <v>92</v>
      </c>
      <c r="C24" s="3"/>
      <c r="D24" s="32">
        <v>21.733000000000001</v>
      </c>
      <c r="E24" s="19">
        <v>44.652000000000001</v>
      </c>
      <c r="F24" s="19">
        <v>22.919</v>
      </c>
      <c r="G24" s="11" t="s">
        <v>98</v>
      </c>
      <c r="H24" s="3" t="s">
        <v>59</v>
      </c>
      <c r="I24" s="19">
        <v>41.2</v>
      </c>
      <c r="J24" s="8" t="s">
        <v>99</v>
      </c>
      <c r="K24" s="3" t="s">
        <v>46</v>
      </c>
      <c r="L24" s="3" t="s">
        <v>50</v>
      </c>
      <c r="M24" s="3">
        <v>503</v>
      </c>
      <c r="N24" s="6" t="s">
        <v>204</v>
      </c>
      <c r="O24" s="13">
        <v>16</v>
      </c>
      <c r="P24" s="5">
        <v>2</v>
      </c>
      <c r="Q24" s="23">
        <f t="shared" si="0"/>
        <v>32</v>
      </c>
      <c r="R24" s="13">
        <v>16</v>
      </c>
      <c r="S24" s="5">
        <v>2</v>
      </c>
      <c r="T24" s="23">
        <f t="shared" si="25"/>
        <v>32</v>
      </c>
      <c r="U24" s="13">
        <v>16</v>
      </c>
      <c r="V24" s="5">
        <v>2</v>
      </c>
      <c r="W24" s="23">
        <f t="shared" si="26"/>
        <v>32</v>
      </c>
      <c r="X24" s="15">
        <v>8</v>
      </c>
      <c r="Y24" s="5">
        <v>1</v>
      </c>
      <c r="Z24" s="23">
        <f t="shared" ref="Z24" si="38">X24*Y24</f>
        <v>8</v>
      </c>
      <c r="AA24" s="13">
        <v>8</v>
      </c>
      <c r="AB24" s="5">
        <v>2</v>
      </c>
      <c r="AC24" s="23">
        <f t="shared" si="35"/>
        <v>16</v>
      </c>
      <c r="AD24" s="13">
        <v>16</v>
      </c>
      <c r="AE24" s="5">
        <v>2</v>
      </c>
      <c r="AF24" s="23">
        <f t="shared" si="28"/>
        <v>32</v>
      </c>
      <c r="AG24" s="13">
        <v>16</v>
      </c>
      <c r="AH24" s="5">
        <v>2</v>
      </c>
      <c r="AI24" s="23">
        <f t="shared" si="29"/>
        <v>32</v>
      </c>
      <c r="AJ24" s="13">
        <v>16</v>
      </c>
      <c r="AK24" s="5">
        <v>2</v>
      </c>
      <c r="AL24" s="23">
        <f t="shared" si="36"/>
        <v>32</v>
      </c>
      <c r="AM24" s="13">
        <v>16</v>
      </c>
      <c r="AN24" s="5">
        <v>2</v>
      </c>
      <c r="AO24" s="23">
        <f t="shared" si="37"/>
        <v>32</v>
      </c>
      <c r="AP24" s="13">
        <v>16</v>
      </c>
      <c r="AQ24" s="5">
        <v>2</v>
      </c>
      <c r="AR24" s="23">
        <f t="shared" si="9"/>
        <v>32</v>
      </c>
      <c r="AS24" s="15">
        <v>8</v>
      </c>
      <c r="AT24" s="5">
        <v>1</v>
      </c>
      <c r="AU24" s="23">
        <f t="shared" ref="AU24" si="39">AS24*AT24</f>
        <v>8</v>
      </c>
      <c r="AV24" s="13">
        <v>8</v>
      </c>
      <c r="AW24" s="5">
        <v>2</v>
      </c>
      <c r="AX24" s="23">
        <f t="shared" si="11"/>
        <v>16</v>
      </c>
      <c r="AY24" s="13">
        <v>16</v>
      </c>
      <c r="AZ24" s="5">
        <v>2</v>
      </c>
      <c r="BA24" s="23">
        <f t="shared" si="32"/>
        <v>32</v>
      </c>
      <c r="BB24" s="13">
        <f t="shared" si="13"/>
        <v>288</v>
      </c>
      <c r="BC24" s="5">
        <f t="shared" si="14"/>
        <v>16</v>
      </c>
      <c r="BD24" s="28">
        <f t="shared" si="15"/>
        <v>32</v>
      </c>
      <c r="BE24" s="23">
        <f t="shared" si="16"/>
        <v>336</v>
      </c>
    </row>
    <row r="25" spans="1:57" x14ac:dyDescent="0.25">
      <c r="A25" s="1">
        <v>50311</v>
      </c>
      <c r="B25" s="9" t="s">
        <v>92</v>
      </c>
      <c r="C25" s="3"/>
      <c r="D25" s="32">
        <v>44.652000000000001</v>
      </c>
      <c r="E25" s="19">
        <v>50.148000000000003</v>
      </c>
      <c r="F25" s="19">
        <v>5.4960000000000022</v>
      </c>
      <c r="G25" s="11" t="s">
        <v>100</v>
      </c>
      <c r="H25" s="3" t="s">
        <v>34</v>
      </c>
      <c r="I25" s="19">
        <v>45.4</v>
      </c>
      <c r="J25" s="8" t="s">
        <v>101</v>
      </c>
      <c r="K25" s="3"/>
      <c r="L25" s="3" t="s">
        <v>50</v>
      </c>
      <c r="M25" s="3">
        <v>503</v>
      </c>
      <c r="N25" s="6" t="s">
        <v>204</v>
      </c>
      <c r="O25" s="13">
        <v>16</v>
      </c>
      <c r="P25" s="5">
        <v>4</v>
      </c>
      <c r="Q25" s="23">
        <f t="shared" si="0"/>
        <v>64</v>
      </c>
      <c r="R25" s="13">
        <v>16</v>
      </c>
      <c r="S25" s="5">
        <v>4</v>
      </c>
      <c r="T25" s="23">
        <f t="shared" si="25"/>
        <v>64</v>
      </c>
      <c r="U25" s="13">
        <v>16</v>
      </c>
      <c r="V25" s="5">
        <v>4</v>
      </c>
      <c r="W25" s="23">
        <f t="shared" si="26"/>
        <v>64</v>
      </c>
      <c r="X25" s="15"/>
      <c r="Y25" s="5"/>
      <c r="Z25" s="23"/>
      <c r="AA25" s="13">
        <v>8</v>
      </c>
      <c r="AB25" s="5">
        <v>4</v>
      </c>
      <c r="AC25" s="23">
        <f t="shared" si="35"/>
        <v>32</v>
      </c>
      <c r="AD25" s="13">
        <v>16</v>
      </c>
      <c r="AE25" s="5">
        <v>2</v>
      </c>
      <c r="AF25" s="23">
        <f t="shared" si="28"/>
        <v>32</v>
      </c>
      <c r="AG25" s="13">
        <v>16</v>
      </c>
      <c r="AH25" s="5">
        <v>4</v>
      </c>
      <c r="AI25" s="23">
        <f t="shared" si="29"/>
        <v>64</v>
      </c>
      <c r="AJ25" s="13">
        <v>16</v>
      </c>
      <c r="AK25" s="5">
        <v>4</v>
      </c>
      <c r="AL25" s="23">
        <f t="shared" si="36"/>
        <v>64</v>
      </c>
      <c r="AM25" s="13">
        <v>16</v>
      </c>
      <c r="AN25" s="5">
        <v>4</v>
      </c>
      <c r="AO25" s="23">
        <f t="shared" si="37"/>
        <v>64</v>
      </c>
      <c r="AP25" s="13">
        <v>16</v>
      </c>
      <c r="AQ25" s="5">
        <v>4</v>
      </c>
      <c r="AR25" s="23">
        <f t="shared" si="9"/>
        <v>64</v>
      </c>
      <c r="AS25" s="15"/>
      <c r="AT25" s="5"/>
      <c r="AU25" s="23"/>
      <c r="AV25" s="13">
        <v>8</v>
      </c>
      <c r="AW25" s="5">
        <v>2</v>
      </c>
      <c r="AX25" s="23">
        <f t="shared" si="11"/>
        <v>16</v>
      </c>
      <c r="AY25" s="13">
        <v>16</v>
      </c>
      <c r="AZ25" s="5">
        <v>4</v>
      </c>
      <c r="BA25" s="23">
        <f t="shared" si="32"/>
        <v>64</v>
      </c>
      <c r="BB25" s="13">
        <f t="shared" si="13"/>
        <v>544</v>
      </c>
      <c r="BC25" s="5">
        <f t="shared" si="14"/>
        <v>0</v>
      </c>
      <c r="BD25" s="28">
        <f t="shared" si="15"/>
        <v>48</v>
      </c>
      <c r="BE25" s="23">
        <f t="shared" si="16"/>
        <v>592</v>
      </c>
    </row>
    <row r="26" spans="1:57" x14ac:dyDescent="0.25">
      <c r="A26" s="1">
        <v>50318</v>
      </c>
      <c r="B26" s="9" t="s">
        <v>92</v>
      </c>
      <c r="C26" s="3"/>
      <c r="D26" s="32">
        <v>64.8</v>
      </c>
      <c r="E26" s="19">
        <v>75.635000000000005</v>
      </c>
      <c r="F26" s="19">
        <v>10.8</v>
      </c>
      <c r="G26" s="11" t="s">
        <v>102</v>
      </c>
      <c r="H26" s="3" t="s">
        <v>34</v>
      </c>
      <c r="I26" s="19">
        <v>65.900000000000006</v>
      </c>
      <c r="J26" s="8" t="s">
        <v>103</v>
      </c>
      <c r="K26" s="3"/>
      <c r="L26" s="3" t="s">
        <v>50</v>
      </c>
      <c r="M26" s="3">
        <v>503</v>
      </c>
      <c r="N26" s="6" t="s">
        <v>204</v>
      </c>
      <c r="O26" s="13">
        <v>16</v>
      </c>
      <c r="P26" s="5">
        <v>2</v>
      </c>
      <c r="Q26" s="23">
        <f t="shared" si="0"/>
        <v>32</v>
      </c>
      <c r="R26" s="13">
        <v>16</v>
      </c>
      <c r="S26" s="5">
        <v>2</v>
      </c>
      <c r="T26" s="23">
        <f t="shared" si="25"/>
        <v>32</v>
      </c>
      <c r="U26" s="13">
        <v>16</v>
      </c>
      <c r="V26" s="5">
        <v>2</v>
      </c>
      <c r="W26" s="23">
        <f t="shared" si="26"/>
        <v>32</v>
      </c>
      <c r="X26" s="15"/>
      <c r="Y26" s="5"/>
      <c r="Z26" s="23"/>
      <c r="AA26" s="13">
        <v>8</v>
      </c>
      <c r="AB26" s="5">
        <v>2</v>
      </c>
      <c r="AC26" s="23">
        <f t="shared" si="35"/>
        <v>16</v>
      </c>
      <c r="AD26" s="13">
        <v>16</v>
      </c>
      <c r="AE26" s="5">
        <v>2</v>
      </c>
      <c r="AF26" s="23">
        <f t="shared" si="28"/>
        <v>32</v>
      </c>
      <c r="AG26" s="13">
        <v>16</v>
      </c>
      <c r="AH26" s="5">
        <v>2</v>
      </c>
      <c r="AI26" s="23">
        <f t="shared" si="29"/>
        <v>32</v>
      </c>
      <c r="AJ26" s="13">
        <v>16</v>
      </c>
      <c r="AK26" s="5">
        <v>2</v>
      </c>
      <c r="AL26" s="23">
        <f t="shared" si="36"/>
        <v>32</v>
      </c>
      <c r="AM26" s="13">
        <v>16</v>
      </c>
      <c r="AN26" s="5">
        <v>2</v>
      </c>
      <c r="AO26" s="23">
        <f t="shared" si="37"/>
        <v>32</v>
      </c>
      <c r="AP26" s="13">
        <v>16</v>
      </c>
      <c r="AQ26" s="5">
        <v>2</v>
      </c>
      <c r="AR26" s="23">
        <f t="shared" si="9"/>
        <v>32</v>
      </c>
      <c r="AS26" s="15"/>
      <c r="AT26" s="5"/>
      <c r="AU26" s="23"/>
      <c r="AV26" s="13">
        <v>8</v>
      </c>
      <c r="AW26" s="5">
        <v>2</v>
      </c>
      <c r="AX26" s="23">
        <f t="shared" si="11"/>
        <v>16</v>
      </c>
      <c r="AY26" s="13">
        <v>16</v>
      </c>
      <c r="AZ26" s="5">
        <v>2</v>
      </c>
      <c r="BA26" s="23">
        <f t="shared" si="32"/>
        <v>32</v>
      </c>
      <c r="BB26" s="13">
        <f t="shared" si="13"/>
        <v>288</v>
      </c>
      <c r="BC26" s="5">
        <f t="shared" si="14"/>
        <v>0</v>
      </c>
      <c r="BD26" s="28">
        <f t="shared" si="15"/>
        <v>32</v>
      </c>
      <c r="BE26" s="23">
        <f t="shared" si="16"/>
        <v>320</v>
      </c>
    </row>
    <row r="27" spans="1:57" x14ac:dyDescent="0.25">
      <c r="A27" s="1">
        <v>50323</v>
      </c>
      <c r="B27" s="9" t="s">
        <v>166</v>
      </c>
      <c r="C27" s="3"/>
      <c r="D27" s="19">
        <v>142.31399999999999</v>
      </c>
      <c r="E27" s="19">
        <v>151.05699999999999</v>
      </c>
      <c r="F27" s="19">
        <v>8.7430000000000003</v>
      </c>
      <c r="G27" s="11" t="s">
        <v>175</v>
      </c>
      <c r="H27" s="3" t="s">
        <v>34</v>
      </c>
      <c r="I27" s="19">
        <v>145.30000000000001</v>
      </c>
      <c r="J27" s="8" t="s">
        <v>174</v>
      </c>
      <c r="K27" s="3"/>
      <c r="L27" s="3" t="s">
        <v>50</v>
      </c>
      <c r="M27" s="3">
        <v>503</v>
      </c>
      <c r="N27" s="6" t="s">
        <v>204</v>
      </c>
      <c r="O27" s="13">
        <v>16</v>
      </c>
      <c r="P27" s="5">
        <v>2</v>
      </c>
      <c r="Q27" s="23">
        <f t="shared" si="0"/>
        <v>32</v>
      </c>
      <c r="R27" s="13">
        <v>16</v>
      </c>
      <c r="S27" s="5">
        <v>2</v>
      </c>
      <c r="T27" s="23">
        <f t="shared" si="25"/>
        <v>32</v>
      </c>
      <c r="U27" s="13">
        <v>16</v>
      </c>
      <c r="V27" s="5">
        <v>2</v>
      </c>
      <c r="W27" s="23">
        <f t="shared" si="26"/>
        <v>32</v>
      </c>
      <c r="X27" s="15"/>
      <c r="Y27" s="5"/>
      <c r="Z27" s="23"/>
      <c r="AA27" s="13">
        <v>8</v>
      </c>
      <c r="AB27" s="5">
        <v>2</v>
      </c>
      <c r="AC27" s="23">
        <f t="shared" si="35"/>
        <v>16</v>
      </c>
      <c r="AD27" s="13">
        <v>16</v>
      </c>
      <c r="AE27" s="5">
        <v>2</v>
      </c>
      <c r="AF27" s="23">
        <f t="shared" si="28"/>
        <v>32</v>
      </c>
      <c r="AG27" s="13">
        <v>16</v>
      </c>
      <c r="AH27" s="5">
        <v>2</v>
      </c>
      <c r="AI27" s="23">
        <f t="shared" si="29"/>
        <v>32</v>
      </c>
      <c r="AJ27" s="13">
        <v>16</v>
      </c>
      <c r="AK27" s="5">
        <v>2</v>
      </c>
      <c r="AL27" s="23">
        <f t="shared" si="36"/>
        <v>32</v>
      </c>
      <c r="AM27" s="13">
        <v>16</v>
      </c>
      <c r="AN27" s="5">
        <v>2</v>
      </c>
      <c r="AO27" s="23">
        <f t="shared" si="37"/>
        <v>32</v>
      </c>
      <c r="AP27" s="13">
        <v>16</v>
      </c>
      <c r="AQ27" s="5">
        <v>2</v>
      </c>
      <c r="AR27" s="23">
        <f t="shared" si="9"/>
        <v>32</v>
      </c>
      <c r="AS27" s="15"/>
      <c r="AT27" s="5"/>
      <c r="AU27" s="23"/>
      <c r="AV27" s="13">
        <v>8</v>
      </c>
      <c r="AW27" s="5">
        <v>2</v>
      </c>
      <c r="AX27" s="23">
        <f t="shared" si="11"/>
        <v>16</v>
      </c>
      <c r="AY27" s="13">
        <v>16</v>
      </c>
      <c r="AZ27" s="5">
        <v>2</v>
      </c>
      <c r="BA27" s="23">
        <f t="shared" si="32"/>
        <v>32</v>
      </c>
      <c r="BB27" s="13">
        <f t="shared" si="13"/>
        <v>288</v>
      </c>
      <c r="BC27" s="5">
        <f t="shared" si="14"/>
        <v>0</v>
      </c>
      <c r="BD27" s="28">
        <f t="shared" si="15"/>
        <v>32</v>
      </c>
      <c r="BE27" s="23">
        <f t="shared" si="16"/>
        <v>320</v>
      </c>
    </row>
    <row r="28" spans="1:57" x14ac:dyDescent="0.25">
      <c r="A28" s="1">
        <v>50322</v>
      </c>
      <c r="B28" s="9" t="s">
        <v>166</v>
      </c>
      <c r="C28" s="3"/>
      <c r="D28" s="32">
        <v>151.05699999999999</v>
      </c>
      <c r="E28" s="19">
        <v>162.911</v>
      </c>
      <c r="F28" s="19">
        <v>11.853999999999999</v>
      </c>
      <c r="G28" s="11" t="s">
        <v>176</v>
      </c>
      <c r="H28" s="3" t="s">
        <v>34</v>
      </c>
      <c r="I28" s="19">
        <v>162.6</v>
      </c>
      <c r="J28" s="8" t="s">
        <v>177</v>
      </c>
      <c r="K28" s="3"/>
      <c r="L28" s="3" t="s">
        <v>50</v>
      </c>
      <c r="M28" s="3">
        <v>503</v>
      </c>
      <c r="N28" s="6" t="s">
        <v>204</v>
      </c>
      <c r="O28" s="13">
        <v>16</v>
      </c>
      <c r="P28" s="5">
        <v>4</v>
      </c>
      <c r="Q28" s="23">
        <f t="shared" si="0"/>
        <v>64</v>
      </c>
      <c r="R28" s="13">
        <v>16</v>
      </c>
      <c r="S28" s="5">
        <v>4</v>
      </c>
      <c r="T28" s="23">
        <f t="shared" si="25"/>
        <v>64</v>
      </c>
      <c r="U28" s="13">
        <v>16</v>
      </c>
      <c r="V28" s="5">
        <v>4</v>
      </c>
      <c r="W28" s="23">
        <f t="shared" si="26"/>
        <v>64</v>
      </c>
      <c r="X28" s="15"/>
      <c r="Y28" s="5"/>
      <c r="Z28" s="23"/>
      <c r="AA28" s="13">
        <v>8</v>
      </c>
      <c r="AB28" s="5">
        <v>4</v>
      </c>
      <c r="AC28" s="23">
        <f t="shared" si="35"/>
        <v>32</v>
      </c>
      <c r="AD28" s="13">
        <v>16</v>
      </c>
      <c r="AE28" s="5">
        <v>4</v>
      </c>
      <c r="AF28" s="23">
        <f t="shared" si="28"/>
        <v>64</v>
      </c>
      <c r="AG28" s="13">
        <v>16</v>
      </c>
      <c r="AH28" s="5">
        <v>4</v>
      </c>
      <c r="AI28" s="23">
        <f t="shared" si="29"/>
        <v>64</v>
      </c>
      <c r="AJ28" s="13">
        <v>16</v>
      </c>
      <c r="AK28" s="5">
        <v>4</v>
      </c>
      <c r="AL28" s="23">
        <f t="shared" si="36"/>
        <v>64</v>
      </c>
      <c r="AM28" s="13">
        <v>16</v>
      </c>
      <c r="AN28" s="5">
        <v>4</v>
      </c>
      <c r="AO28" s="23">
        <f t="shared" si="37"/>
        <v>64</v>
      </c>
      <c r="AP28" s="13">
        <v>16</v>
      </c>
      <c r="AQ28" s="5">
        <v>4</v>
      </c>
      <c r="AR28" s="23">
        <f t="shared" si="9"/>
        <v>64</v>
      </c>
      <c r="AS28" s="15"/>
      <c r="AT28" s="5"/>
      <c r="AU28" s="23"/>
      <c r="AV28" s="13">
        <v>8</v>
      </c>
      <c r="AW28" s="5">
        <v>2</v>
      </c>
      <c r="AX28" s="23">
        <f t="shared" si="11"/>
        <v>16</v>
      </c>
      <c r="AY28" s="13">
        <v>16</v>
      </c>
      <c r="AZ28" s="5">
        <v>4</v>
      </c>
      <c r="BA28" s="23">
        <f t="shared" si="32"/>
        <v>64</v>
      </c>
      <c r="BB28" s="13">
        <f t="shared" si="13"/>
        <v>576</v>
      </c>
      <c r="BC28" s="5">
        <f t="shared" si="14"/>
        <v>0</v>
      </c>
      <c r="BD28" s="28">
        <f t="shared" si="15"/>
        <v>48</v>
      </c>
      <c r="BE28" s="23">
        <f t="shared" si="16"/>
        <v>624</v>
      </c>
    </row>
    <row r="29" spans="1:57" x14ac:dyDescent="0.25">
      <c r="A29" s="1">
        <v>50319</v>
      </c>
      <c r="B29" s="10" t="s">
        <v>166</v>
      </c>
      <c r="C29" s="3"/>
      <c r="D29" s="19">
        <v>168.691</v>
      </c>
      <c r="E29" s="19">
        <v>181.42699999999999</v>
      </c>
      <c r="F29" s="19">
        <v>12.736000000000001</v>
      </c>
      <c r="G29" s="11" t="s">
        <v>178</v>
      </c>
      <c r="H29" s="3" t="s">
        <v>34</v>
      </c>
      <c r="I29" s="19">
        <v>171.5</v>
      </c>
      <c r="J29" s="8" t="s">
        <v>179</v>
      </c>
      <c r="K29" s="3" t="s">
        <v>46</v>
      </c>
      <c r="L29" s="3" t="s">
        <v>50</v>
      </c>
      <c r="M29" s="3">
        <v>503</v>
      </c>
      <c r="N29" s="6" t="s">
        <v>204</v>
      </c>
      <c r="O29" s="13">
        <v>16</v>
      </c>
      <c r="P29" s="5">
        <v>2</v>
      </c>
      <c r="Q29" s="23">
        <f t="shared" si="0"/>
        <v>32</v>
      </c>
      <c r="R29" s="13">
        <v>16</v>
      </c>
      <c r="S29" s="5">
        <v>2</v>
      </c>
      <c r="T29" s="23">
        <f t="shared" si="25"/>
        <v>32</v>
      </c>
      <c r="U29" s="13">
        <v>16</v>
      </c>
      <c r="V29" s="5">
        <v>2</v>
      </c>
      <c r="W29" s="23">
        <f t="shared" si="26"/>
        <v>32</v>
      </c>
      <c r="X29" s="15">
        <v>8</v>
      </c>
      <c r="Y29" s="5">
        <v>1</v>
      </c>
      <c r="Z29" s="23">
        <f t="shared" ref="Z29" si="40">X29*Y29</f>
        <v>8</v>
      </c>
      <c r="AA29" s="13">
        <v>8</v>
      </c>
      <c r="AB29" s="5">
        <v>2</v>
      </c>
      <c r="AC29" s="23">
        <f t="shared" si="35"/>
        <v>16</v>
      </c>
      <c r="AD29" s="13">
        <v>16</v>
      </c>
      <c r="AE29" s="5">
        <v>2</v>
      </c>
      <c r="AF29" s="23">
        <f t="shared" si="28"/>
        <v>32</v>
      </c>
      <c r="AG29" s="13">
        <v>16</v>
      </c>
      <c r="AH29" s="5">
        <v>2</v>
      </c>
      <c r="AI29" s="23">
        <f t="shared" si="29"/>
        <v>32</v>
      </c>
      <c r="AJ29" s="13">
        <v>16</v>
      </c>
      <c r="AK29" s="5">
        <v>2</v>
      </c>
      <c r="AL29" s="23">
        <f t="shared" si="36"/>
        <v>32</v>
      </c>
      <c r="AM29" s="13">
        <v>16</v>
      </c>
      <c r="AN29" s="5">
        <v>2</v>
      </c>
      <c r="AO29" s="23">
        <f t="shared" si="37"/>
        <v>32</v>
      </c>
      <c r="AP29" s="13">
        <v>16</v>
      </c>
      <c r="AQ29" s="5">
        <v>2</v>
      </c>
      <c r="AR29" s="23">
        <f t="shared" si="9"/>
        <v>32</v>
      </c>
      <c r="AS29" s="15">
        <v>8</v>
      </c>
      <c r="AT29" s="5">
        <v>1</v>
      </c>
      <c r="AU29" s="23">
        <f t="shared" ref="AU29" si="41">AS29*AT29</f>
        <v>8</v>
      </c>
      <c r="AV29" s="13">
        <v>8</v>
      </c>
      <c r="AW29" s="5">
        <v>2</v>
      </c>
      <c r="AX29" s="23">
        <f t="shared" si="11"/>
        <v>16</v>
      </c>
      <c r="AY29" s="13">
        <v>16</v>
      </c>
      <c r="AZ29" s="5">
        <v>2</v>
      </c>
      <c r="BA29" s="23">
        <f t="shared" si="32"/>
        <v>32</v>
      </c>
      <c r="BB29" s="13">
        <f t="shared" si="13"/>
        <v>288</v>
      </c>
      <c r="BC29" s="5">
        <f t="shared" si="14"/>
        <v>16</v>
      </c>
      <c r="BD29" s="28">
        <f t="shared" si="15"/>
        <v>32</v>
      </c>
      <c r="BE29" s="23">
        <f t="shared" si="16"/>
        <v>336</v>
      </c>
    </row>
    <row r="30" spans="1:57" ht="15.75" thickBot="1" x14ac:dyDescent="0.3">
      <c r="A30" s="1">
        <v>50320</v>
      </c>
      <c r="B30" s="9" t="s">
        <v>166</v>
      </c>
      <c r="C30" s="3"/>
      <c r="D30" s="32">
        <v>181.42699999999999</v>
      </c>
      <c r="E30" s="19">
        <v>215.148</v>
      </c>
      <c r="F30" s="19">
        <v>33.720999999999997</v>
      </c>
      <c r="G30" s="11" t="s">
        <v>180</v>
      </c>
      <c r="H30" s="3" t="s">
        <v>86</v>
      </c>
      <c r="I30" s="19">
        <v>197.1</v>
      </c>
      <c r="J30" s="8" t="s">
        <v>181</v>
      </c>
      <c r="K30" s="3"/>
      <c r="L30" s="3" t="s">
        <v>50</v>
      </c>
      <c r="M30" s="3">
        <v>503</v>
      </c>
      <c r="N30" s="6" t="s">
        <v>204</v>
      </c>
      <c r="O30" s="13"/>
      <c r="P30" s="5"/>
      <c r="Q30" s="23"/>
      <c r="R30" s="13">
        <v>16</v>
      </c>
      <c r="S30" s="5">
        <v>2</v>
      </c>
      <c r="T30" s="23">
        <f t="shared" si="25"/>
        <v>32</v>
      </c>
      <c r="U30" s="13">
        <v>16</v>
      </c>
      <c r="V30" s="5">
        <v>2</v>
      </c>
      <c r="W30" s="23">
        <f t="shared" si="26"/>
        <v>32</v>
      </c>
      <c r="X30" s="15"/>
      <c r="Y30" s="5"/>
      <c r="Z30" s="23"/>
      <c r="AA30" s="13"/>
      <c r="AB30" s="5"/>
      <c r="AC30" s="23"/>
      <c r="AD30" s="13">
        <v>16</v>
      </c>
      <c r="AE30" s="5">
        <v>2</v>
      </c>
      <c r="AF30" s="23">
        <f t="shared" si="28"/>
        <v>32</v>
      </c>
      <c r="AG30" s="13">
        <v>16</v>
      </c>
      <c r="AH30" s="5">
        <v>2</v>
      </c>
      <c r="AI30" s="23">
        <f t="shared" si="29"/>
        <v>32</v>
      </c>
      <c r="AJ30" s="13"/>
      <c r="AK30" s="5"/>
      <c r="AL30" s="23"/>
      <c r="AM30" s="13"/>
      <c r="AN30" s="5"/>
      <c r="AO30" s="23"/>
      <c r="AP30" s="13">
        <v>16</v>
      </c>
      <c r="AQ30" s="5">
        <v>2</v>
      </c>
      <c r="AR30" s="23">
        <f t="shared" si="9"/>
        <v>32</v>
      </c>
      <c r="AS30" s="15"/>
      <c r="AT30" s="5"/>
      <c r="AU30" s="23"/>
      <c r="AV30" s="13">
        <v>8</v>
      </c>
      <c r="AW30" s="5">
        <v>2</v>
      </c>
      <c r="AX30" s="23">
        <f t="shared" si="11"/>
        <v>16</v>
      </c>
      <c r="AY30" s="13">
        <v>16</v>
      </c>
      <c r="AZ30" s="5">
        <v>2</v>
      </c>
      <c r="BA30" s="23">
        <f t="shared" si="32"/>
        <v>32</v>
      </c>
      <c r="BB30" s="13">
        <f t="shared" si="13"/>
        <v>192</v>
      </c>
      <c r="BC30" s="5">
        <f t="shared" si="14"/>
        <v>0</v>
      </c>
      <c r="BD30" s="28">
        <f t="shared" si="15"/>
        <v>16</v>
      </c>
      <c r="BE30" s="23">
        <f t="shared" si="16"/>
        <v>208</v>
      </c>
    </row>
    <row r="31" spans="1:57" ht="15.75" thickBot="1" x14ac:dyDescent="0.3"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46" t="s">
        <v>227</v>
      </c>
      <c r="BB31" s="47">
        <f>SUM(BB13:BB30)</f>
        <v>5856</v>
      </c>
      <c r="BC31" s="47">
        <f>SUM(BC13:BC30)</f>
        <v>88</v>
      </c>
      <c r="BD31" s="47">
        <f>SUM(BD13:BD30)</f>
        <v>592</v>
      </c>
      <c r="BE31" s="48">
        <f>SUM(BE13:BE30)</f>
        <v>6536</v>
      </c>
    </row>
  </sheetData>
  <autoFilter ref="A12:BE31"/>
  <mergeCells count="86">
    <mergeCell ref="BD9:BD11"/>
    <mergeCell ref="BE9:BE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C9:BC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30 B12:BE12">
    <cfRule type="duplicateValues" dxfId="9" priority="1" stopIfTrue="1"/>
    <cfRule type="duplicateValues" dxfId="8" priority="2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topLeftCell="AI1" zoomScale="85" zoomScaleNormal="85" workbookViewId="0">
      <selection activeCell="BE19" sqref="BE19"/>
    </sheetView>
  </sheetViews>
  <sheetFormatPr defaultRowHeight="15" x14ac:dyDescent="0.25"/>
  <cols>
    <col min="1" max="1" width="7" style="49" bestFit="1" customWidth="1"/>
    <col min="2" max="3" width="5.7109375" style="49" customWidth="1"/>
    <col min="4" max="6" width="9.140625" style="49"/>
    <col min="7" max="7" width="36.5703125" style="49" customWidth="1"/>
    <col min="8" max="8" width="9.140625" style="49"/>
    <col min="9" max="9" width="11.28515625" style="49" customWidth="1"/>
    <col min="10" max="10" width="14.28515625" style="49" customWidth="1"/>
    <col min="11" max="11" width="11.28515625" style="49" customWidth="1"/>
    <col min="12" max="12" width="14.140625" style="49" bestFit="1" customWidth="1"/>
    <col min="13" max="13" width="9.140625" style="49"/>
    <col min="14" max="14" width="14.85546875" style="49" customWidth="1"/>
    <col min="15" max="16384" width="9.140625" style="49"/>
  </cols>
  <sheetData>
    <row r="1" spans="1:57" x14ac:dyDescent="0.25">
      <c r="A1" s="42" t="s">
        <v>318</v>
      </c>
    </row>
    <row r="2" spans="1:57" x14ac:dyDescent="0.25">
      <c r="A2" s="42"/>
    </row>
    <row r="3" spans="1:57" x14ac:dyDescent="0.25">
      <c r="A3" s="42" t="str">
        <f>'Zestawienie ogólne rbh'!A9</f>
        <v>Zadanie nr 3</v>
      </c>
      <c r="C3" s="42" t="str">
        <f>'Zestawienie ogólne rbh'!B9</f>
        <v xml:space="preserve">Rejon Bielsk Podlaski </v>
      </c>
    </row>
    <row r="5" spans="1:57" x14ac:dyDescent="0.25">
      <c r="A5" s="29" t="s">
        <v>230</v>
      </c>
    </row>
    <row r="6" spans="1:57" ht="15.75" thickBot="1" x14ac:dyDescent="0.3"/>
    <row r="7" spans="1:57" ht="37.5" customHeight="1" thickBot="1" x14ac:dyDescent="0.3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123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228</v>
      </c>
      <c r="BC7" s="104"/>
      <c r="BD7" s="105"/>
      <c r="BE7" s="106"/>
    </row>
    <row r="8" spans="1:57" ht="37.5" customHeight="1" thickBot="1" x14ac:dyDescent="0.3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123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5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123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5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123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5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123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x14ac:dyDescent="0.2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269</v>
      </c>
      <c r="O12" s="20" t="s">
        <v>270</v>
      </c>
      <c r="P12" s="20" t="s">
        <v>28</v>
      </c>
      <c r="Q12" s="20" t="s">
        <v>271</v>
      </c>
      <c r="R12" s="20" t="s">
        <v>272</v>
      </c>
      <c r="S12" s="20" t="s">
        <v>92</v>
      </c>
      <c r="T12" s="20" t="s">
        <v>273</v>
      </c>
      <c r="U12" s="20" t="s">
        <v>274</v>
      </c>
      <c r="V12" s="20" t="s">
        <v>275</v>
      </c>
      <c r="W12" s="20" t="s">
        <v>276</v>
      </c>
      <c r="X12" s="20" t="s">
        <v>277</v>
      </c>
      <c r="Y12" s="20" t="s">
        <v>278</v>
      </c>
      <c r="Z12" s="20" t="s">
        <v>279</v>
      </c>
      <c r="AA12" s="20" t="s">
        <v>280</v>
      </c>
      <c r="AB12" s="20" t="s">
        <v>281</v>
      </c>
      <c r="AC12" s="20" t="s">
        <v>282</v>
      </c>
      <c r="AD12" s="20" t="s">
        <v>283</v>
      </c>
      <c r="AE12" s="20" t="s">
        <v>284</v>
      </c>
      <c r="AF12" s="20" t="s">
        <v>285</v>
      </c>
      <c r="AG12" s="20" t="s">
        <v>286</v>
      </c>
      <c r="AH12" s="20" t="s">
        <v>287</v>
      </c>
      <c r="AI12" s="20" t="s">
        <v>288</v>
      </c>
      <c r="AJ12" s="20" t="s">
        <v>289</v>
      </c>
      <c r="AK12" s="20" t="s">
        <v>290</v>
      </c>
      <c r="AL12" s="20" t="s">
        <v>291</v>
      </c>
      <c r="AM12" s="20" t="s">
        <v>292</v>
      </c>
      <c r="AN12" s="20" t="s">
        <v>293</v>
      </c>
      <c r="AO12" s="20" t="s">
        <v>294</v>
      </c>
      <c r="AP12" s="20" t="s">
        <v>295</v>
      </c>
      <c r="AQ12" s="20" t="s">
        <v>296</v>
      </c>
      <c r="AR12" s="20" t="s">
        <v>297</v>
      </c>
      <c r="AS12" s="20" t="s">
        <v>298</v>
      </c>
      <c r="AT12" s="20" t="s">
        <v>299</v>
      </c>
      <c r="AU12" s="20" t="s">
        <v>300</v>
      </c>
      <c r="AV12" s="20" t="s">
        <v>301</v>
      </c>
      <c r="AW12" s="20" t="s">
        <v>302</v>
      </c>
      <c r="AX12" s="20" t="s">
        <v>303</v>
      </c>
      <c r="AY12" s="20" t="s">
        <v>304</v>
      </c>
      <c r="AZ12" s="20" t="s">
        <v>305</v>
      </c>
      <c r="BA12" s="20" t="s">
        <v>306</v>
      </c>
      <c r="BB12" s="20" t="s">
        <v>307</v>
      </c>
      <c r="BC12" s="20" t="s">
        <v>308</v>
      </c>
      <c r="BD12" s="20" t="s">
        <v>309</v>
      </c>
      <c r="BE12" s="20" t="s">
        <v>310</v>
      </c>
    </row>
    <row r="13" spans="1:57" x14ac:dyDescent="0.25">
      <c r="A13" s="1">
        <v>50401</v>
      </c>
      <c r="B13" s="9" t="s">
        <v>92</v>
      </c>
      <c r="C13" s="3"/>
      <c r="D13" s="32">
        <v>75.635000000000005</v>
      </c>
      <c r="E13" s="19">
        <v>94.355999999999995</v>
      </c>
      <c r="F13" s="19">
        <v>18.721</v>
      </c>
      <c r="G13" s="11" t="s">
        <v>104</v>
      </c>
      <c r="H13" s="3" t="s">
        <v>34</v>
      </c>
      <c r="I13" s="19">
        <v>76.3</v>
      </c>
      <c r="J13" s="8" t="s">
        <v>105</v>
      </c>
      <c r="K13" s="3"/>
      <c r="L13" s="3" t="s">
        <v>106</v>
      </c>
      <c r="M13" s="3">
        <v>504</v>
      </c>
      <c r="N13" s="6" t="s">
        <v>204</v>
      </c>
      <c r="O13" s="13">
        <v>16</v>
      </c>
      <c r="P13" s="5">
        <v>2</v>
      </c>
      <c r="Q13" s="23">
        <f>O13*P13</f>
        <v>32</v>
      </c>
      <c r="R13" s="13">
        <v>16</v>
      </c>
      <c r="S13" s="5">
        <v>2</v>
      </c>
      <c r="T13" s="23">
        <f t="shared" ref="T13:T26" si="0">R13*S13</f>
        <v>32</v>
      </c>
      <c r="U13" s="13">
        <v>16</v>
      </c>
      <c r="V13" s="5">
        <v>2</v>
      </c>
      <c r="W13" s="23">
        <f t="shared" ref="W13:W17" si="1">U13*V13</f>
        <v>32</v>
      </c>
      <c r="X13" s="15"/>
      <c r="Y13" s="5"/>
      <c r="Z13" s="23"/>
      <c r="AA13" s="13">
        <v>8</v>
      </c>
      <c r="AB13" s="5">
        <v>2</v>
      </c>
      <c r="AC13" s="23">
        <f t="shared" ref="AC13:AC17" si="2">AA13*AB13</f>
        <v>16</v>
      </c>
      <c r="AD13" s="13">
        <v>16</v>
      </c>
      <c r="AE13" s="5">
        <v>2</v>
      </c>
      <c r="AF13" s="23">
        <f t="shared" ref="AF13:AF26" si="3">AD13*AE13</f>
        <v>32</v>
      </c>
      <c r="AG13" s="13">
        <v>16</v>
      </c>
      <c r="AH13" s="5">
        <v>2</v>
      </c>
      <c r="AI13" s="23">
        <f t="shared" ref="AI13:AI26" si="4">AG13*AH13</f>
        <v>32</v>
      </c>
      <c r="AJ13" s="13">
        <v>16</v>
      </c>
      <c r="AK13" s="5">
        <v>2</v>
      </c>
      <c r="AL13" s="23">
        <f t="shared" ref="AL13:AL17" si="5">AJ13*AK13</f>
        <v>32</v>
      </c>
      <c r="AM13" s="13">
        <v>16</v>
      </c>
      <c r="AN13" s="5">
        <v>2</v>
      </c>
      <c r="AO13" s="23">
        <f t="shared" ref="AO13:AO17" si="6">AM13*AN13</f>
        <v>32</v>
      </c>
      <c r="AP13" s="13">
        <v>16</v>
      </c>
      <c r="AQ13" s="5">
        <v>2</v>
      </c>
      <c r="AR13" s="23">
        <f t="shared" ref="AR13:AR26" si="7">AP13*AQ13</f>
        <v>32</v>
      </c>
      <c r="AS13" s="13"/>
      <c r="AT13" s="5"/>
      <c r="AU13" s="23"/>
      <c r="AV13" s="13">
        <v>8</v>
      </c>
      <c r="AW13" s="5">
        <v>2</v>
      </c>
      <c r="AX13" s="23">
        <f t="shared" ref="AX13:AX26" si="8">AV13*AW13</f>
        <v>16</v>
      </c>
      <c r="AY13" s="13">
        <v>16</v>
      </c>
      <c r="AZ13" s="5">
        <v>2</v>
      </c>
      <c r="BA13" s="23">
        <f t="shared" ref="BA13:BA26" si="9">AY13*AZ13</f>
        <v>32</v>
      </c>
      <c r="BB13" s="13">
        <f>SUM(Q13,T13,W13,AF13,AI13,AL13,AO13,AR13,BA13)</f>
        <v>288</v>
      </c>
      <c r="BC13" s="5">
        <f>SUM(Z13,AU13)</f>
        <v>0</v>
      </c>
      <c r="BD13" s="28">
        <f>AC13+AX13</f>
        <v>32</v>
      </c>
      <c r="BE13" s="23">
        <f>SUM(BB13:BD13)</f>
        <v>320</v>
      </c>
    </row>
    <row r="14" spans="1:57" x14ac:dyDescent="0.25">
      <c r="A14" s="1">
        <v>50402</v>
      </c>
      <c r="B14" s="9" t="s">
        <v>92</v>
      </c>
      <c r="C14" s="3"/>
      <c r="D14" s="32">
        <v>94.355999999999995</v>
      </c>
      <c r="E14" s="19">
        <v>102.905</v>
      </c>
      <c r="F14" s="19">
        <v>8.5489999999999995</v>
      </c>
      <c r="G14" s="11" t="s">
        <v>107</v>
      </c>
      <c r="H14" s="3" t="s">
        <v>34</v>
      </c>
      <c r="I14" s="19">
        <v>101.5</v>
      </c>
      <c r="J14" s="8" t="s">
        <v>108</v>
      </c>
      <c r="K14" s="3" t="s">
        <v>46</v>
      </c>
      <c r="L14" s="3" t="s">
        <v>106</v>
      </c>
      <c r="M14" s="3">
        <v>504</v>
      </c>
      <c r="N14" s="6" t="s">
        <v>204</v>
      </c>
      <c r="O14" s="13">
        <v>16</v>
      </c>
      <c r="P14" s="5">
        <v>2</v>
      </c>
      <c r="Q14" s="23">
        <f t="shared" ref="Q14:Q17" si="10">O14*P14</f>
        <v>32</v>
      </c>
      <c r="R14" s="13">
        <v>16</v>
      </c>
      <c r="S14" s="5">
        <v>2</v>
      </c>
      <c r="T14" s="23">
        <f t="shared" si="0"/>
        <v>32</v>
      </c>
      <c r="U14" s="13">
        <v>16</v>
      </c>
      <c r="V14" s="5">
        <v>2</v>
      </c>
      <c r="W14" s="23">
        <f t="shared" si="1"/>
        <v>32</v>
      </c>
      <c r="X14" s="15">
        <v>8</v>
      </c>
      <c r="Y14" s="5">
        <v>1</v>
      </c>
      <c r="Z14" s="23">
        <f>X14*Y14</f>
        <v>8</v>
      </c>
      <c r="AA14" s="13">
        <v>8</v>
      </c>
      <c r="AB14" s="5">
        <v>2</v>
      </c>
      <c r="AC14" s="23">
        <f t="shared" si="2"/>
        <v>16</v>
      </c>
      <c r="AD14" s="13">
        <v>16</v>
      </c>
      <c r="AE14" s="5">
        <v>2</v>
      </c>
      <c r="AF14" s="23">
        <f t="shared" si="3"/>
        <v>32</v>
      </c>
      <c r="AG14" s="13">
        <v>16</v>
      </c>
      <c r="AH14" s="5">
        <v>2</v>
      </c>
      <c r="AI14" s="23">
        <f t="shared" si="4"/>
        <v>32</v>
      </c>
      <c r="AJ14" s="13">
        <v>16</v>
      </c>
      <c r="AK14" s="5">
        <v>2</v>
      </c>
      <c r="AL14" s="23">
        <f t="shared" si="5"/>
        <v>32</v>
      </c>
      <c r="AM14" s="13">
        <v>16</v>
      </c>
      <c r="AN14" s="5">
        <v>2</v>
      </c>
      <c r="AO14" s="23">
        <f t="shared" si="6"/>
        <v>32</v>
      </c>
      <c r="AP14" s="13">
        <v>16</v>
      </c>
      <c r="AQ14" s="5">
        <v>2</v>
      </c>
      <c r="AR14" s="23">
        <f t="shared" si="7"/>
        <v>32</v>
      </c>
      <c r="AS14" s="13">
        <v>8</v>
      </c>
      <c r="AT14" s="5">
        <v>1</v>
      </c>
      <c r="AU14" s="23">
        <f>AS14*AT14</f>
        <v>8</v>
      </c>
      <c r="AV14" s="13">
        <v>8</v>
      </c>
      <c r="AW14" s="5">
        <v>2</v>
      </c>
      <c r="AX14" s="23">
        <f t="shared" si="8"/>
        <v>16</v>
      </c>
      <c r="AY14" s="13">
        <v>16</v>
      </c>
      <c r="AZ14" s="5">
        <v>2</v>
      </c>
      <c r="BA14" s="23">
        <f t="shared" si="9"/>
        <v>32</v>
      </c>
      <c r="BB14" s="13">
        <f t="shared" ref="BB14:BB26" si="11">SUM(Q14,T14,W14,AF14,AI14,AL14,AO14,AR14,BA14)</f>
        <v>288</v>
      </c>
      <c r="BC14" s="5">
        <f t="shared" ref="BC14:BC26" si="12">SUM(Z14,AU14)</f>
        <v>16</v>
      </c>
      <c r="BD14" s="28">
        <f t="shared" ref="BD14:BD26" si="13">AC14+AX14</f>
        <v>32</v>
      </c>
      <c r="BE14" s="23">
        <f t="shared" ref="BE14:BE26" si="14">SUM(BB14:BD14)</f>
        <v>336</v>
      </c>
    </row>
    <row r="15" spans="1:57" x14ac:dyDescent="0.25">
      <c r="A15" s="13">
        <v>50412</v>
      </c>
      <c r="B15" s="9" t="s">
        <v>92</v>
      </c>
      <c r="C15" s="3"/>
      <c r="D15" s="32">
        <v>102.905</v>
      </c>
      <c r="E15" s="19">
        <v>107.015</v>
      </c>
      <c r="F15" s="19">
        <v>4.1100000000000003</v>
      </c>
      <c r="G15" s="11" t="s">
        <v>109</v>
      </c>
      <c r="H15" s="3" t="s">
        <v>34</v>
      </c>
      <c r="I15" s="19">
        <v>106.2</v>
      </c>
      <c r="J15" s="8" t="s">
        <v>106</v>
      </c>
      <c r="K15" s="3"/>
      <c r="L15" s="3" t="s">
        <v>106</v>
      </c>
      <c r="M15" s="3">
        <v>504</v>
      </c>
      <c r="N15" s="6" t="s">
        <v>204</v>
      </c>
      <c r="O15" s="13">
        <v>16</v>
      </c>
      <c r="P15" s="5">
        <v>2</v>
      </c>
      <c r="Q15" s="23">
        <f t="shared" si="10"/>
        <v>32</v>
      </c>
      <c r="R15" s="13">
        <v>16</v>
      </c>
      <c r="S15" s="5">
        <v>2</v>
      </c>
      <c r="T15" s="23">
        <f t="shared" si="0"/>
        <v>32</v>
      </c>
      <c r="U15" s="13">
        <v>16</v>
      </c>
      <c r="V15" s="5">
        <v>2</v>
      </c>
      <c r="W15" s="23">
        <f t="shared" si="1"/>
        <v>32</v>
      </c>
      <c r="X15" s="15"/>
      <c r="Y15" s="5"/>
      <c r="Z15" s="23"/>
      <c r="AA15" s="13">
        <v>8</v>
      </c>
      <c r="AB15" s="5">
        <v>2</v>
      </c>
      <c r="AC15" s="23">
        <f t="shared" si="2"/>
        <v>16</v>
      </c>
      <c r="AD15" s="13">
        <v>16</v>
      </c>
      <c r="AE15" s="5">
        <v>2</v>
      </c>
      <c r="AF15" s="23">
        <f t="shared" si="3"/>
        <v>32</v>
      </c>
      <c r="AG15" s="13">
        <v>16</v>
      </c>
      <c r="AH15" s="5">
        <v>2</v>
      </c>
      <c r="AI15" s="23">
        <f t="shared" si="4"/>
        <v>32</v>
      </c>
      <c r="AJ15" s="13">
        <v>16</v>
      </c>
      <c r="AK15" s="5">
        <v>4</v>
      </c>
      <c r="AL15" s="23">
        <f t="shared" si="5"/>
        <v>64</v>
      </c>
      <c r="AM15" s="13">
        <v>16</v>
      </c>
      <c r="AN15" s="5">
        <v>2</v>
      </c>
      <c r="AO15" s="23">
        <f t="shared" si="6"/>
        <v>32</v>
      </c>
      <c r="AP15" s="13">
        <v>16</v>
      </c>
      <c r="AQ15" s="5">
        <v>2</v>
      </c>
      <c r="AR15" s="23">
        <f t="shared" si="7"/>
        <v>32</v>
      </c>
      <c r="AS15" s="13"/>
      <c r="AT15" s="5"/>
      <c r="AU15" s="23"/>
      <c r="AV15" s="13">
        <v>8</v>
      </c>
      <c r="AW15" s="5">
        <v>2</v>
      </c>
      <c r="AX15" s="23">
        <f t="shared" si="8"/>
        <v>16</v>
      </c>
      <c r="AY15" s="13">
        <v>16</v>
      </c>
      <c r="AZ15" s="5">
        <v>2</v>
      </c>
      <c r="BA15" s="23">
        <f t="shared" si="9"/>
        <v>32</v>
      </c>
      <c r="BB15" s="13">
        <f t="shared" si="11"/>
        <v>320</v>
      </c>
      <c r="BC15" s="5">
        <f t="shared" si="12"/>
        <v>0</v>
      </c>
      <c r="BD15" s="28">
        <f t="shared" si="13"/>
        <v>32</v>
      </c>
      <c r="BE15" s="23">
        <f t="shared" si="14"/>
        <v>352</v>
      </c>
    </row>
    <row r="16" spans="1:57" x14ac:dyDescent="0.25">
      <c r="A16" s="1">
        <v>50403</v>
      </c>
      <c r="B16" s="9" t="s">
        <v>92</v>
      </c>
      <c r="C16" s="3"/>
      <c r="D16" s="32">
        <v>107.015</v>
      </c>
      <c r="E16" s="19">
        <v>110.77800000000001</v>
      </c>
      <c r="F16" s="19">
        <v>3.7629999999999999</v>
      </c>
      <c r="G16" s="11" t="s">
        <v>110</v>
      </c>
      <c r="H16" s="3" t="s">
        <v>34</v>
      </c>
      <c r="I16" s="19">
        <v>107.2</v>
      </c>
      <c r="J16" s="8" t="s">
        <v>106</v>
      </c>
      <c r="K16" s="3" t="s">
        <v>46</v>
      </c>
      <c r="L16" s="3" t="s">
        <v>106</v>
      </c>
      <c r="M16" s="3">
        <v>504</v>
      </c>
      <c r="N16" s="6" t="s">
        <v>204</v>
      </c>
      <c r="O16" s="13">
        <v>16</v>
      </c>
      <c r="P16" s="5">
        <v>4</v>
      </c>
      <c r="Q16" s="23">
        <f t="shared" si="10"/>
        <v>64</v>
      </c>
      <c r="R16" s="13">
        <v>16</v>
      </c>
      <c r="S16" s="5">
        <v>2</v>
      </c>
      <c r="T16" s="23">
        <f t="shared" si="0"/>
        <v>32</v>
      </c>
      <c r="U16" s="13">
        <v>16</v>
      </c>
      <c r="V16" s="5">
        <v>4</v>
      </c>
      <c r="W16" s="23">
        <f t="shared" si="1"/>
        <v>64</v>
      </c>
      <c r="X16" s="15">
        <v>8</v>
      </c>
      <c r="Y16" s="5">
        <v>1</v>
      </c>
      <c r="Z16" s="23">
        <f>X16*Y16</f>
        <v>8</v>
      </c>
      <c r="AA16" s="13">
        <v>8</v>
      </c>
      <c r="AB16" s="5">
        <v>2</v>
      </c>
      <c r="AC16" s="23">
        <f t="shared" si="2"/>
        <v>16</v>
      </c>
      <c r="AD16" s="13">
        <v>16</v>
      </c>
      <c r="AE16" s="5">
        <v>4</v>
      </c>
      <c r="AF16" s="23">
        <f t="shared" si="3"/>
        <v>64</v>
      </c>
      <c r="AG16" s="13">
        <v>16</v>
      </c>
      <c r="AH16" s="5">
        <v>4</v>
      </c>
      <c r="AI16" s="23">
        <f t="shared" si="4"/>
        <v>64</v>
      </c>
      <c r="AJ16" s="13">
        <v>16</v>
      </c>
      <c r="AK16" s="5">
        <v>4</v>
      </c>
      <c r="AL16" s="23">
        <f t="shared" si="5"/>
        <v>64</v>
      </c>
      <c r="AM16" s="13">
        <v>16</v>
      </c>
      <c r="AN16" s="5">
        <v>4</v>
      </c>
      <c r="AO16" s="23">
        <f t="shared" si="6"/>
        <v>64</v>
      </c>
      <c r="AP16" s="13">
        <v>16</v>
      </c>
      <c r="AQ16" s="5">
        <v>4</v>
      </c>
      <c r="AR16" s="23">
        <f t="shared" si="7"/>
        <v>64</v>
      </c>
      <c r="AS16" s="13">
        <v>8</v>
      </c>
      <c r="AT16" s="5">
        <v>1</v>
      </c>
      <c r="AU16" s="23">
        <f>AS16*AT16</f>
        <v>8</v>
      </c>
      <c r="AV16" s="13">
        <v>8</v>
      </c>
      <c r="AW16" s="5">
        <v>4</v>
      </c>
      <c r="AX16" s="23">
        <f t="shared" si="8"/>
        <v>32</v>
      </c>
      <c r="AY16" s="13">
        <v>16</v>
      </c>
      <c r="AZ16" s="5">
        <v>4</v>
      </c>
      <c r="BA16" s="23">
        <f t="shared" si="9"/>
        <v>64</v>
      </c>
      <c r="BB16" s="13">
        <f t="shared" si="11"/>
        <v>544</v>
      </c>
      <c r="BC16" s="5">
        <f t="shared" si="12"/>
        <v>16</v>
      </c>
      <c r="BD16" s="28">
        <f t="shared" si="13"/>
        <v>48</v>
      </c>
      <c r="BE16" s="23">
        <f t="shared" si="14"/>
        <v>608</v>
      </c>
    </row>
    <row r="17" spans="1:57" x14ac:dyDescent="0.25">
      <c r="A17" s="1">
        <v>50404</v>
      </c>
      <c r="B17" s="9" t="s">
        <v>92</v>
      </c>
      <c r="C17" s="3"/>
      <c r="D17" s="32">
        <v>110.77800000000001</v>
      </c>
      <c r="E17" s="19">
        <v>123.874</v>
      </c>
      <c r="F17" s="19">
        <v>13.096</v>
      </c>
      <c r="G17" s="11" t="s">
        <v>111</v>
      </c>
      <c r="H17" s="3" t="s">
        <v>34</v>
      </c>
      <c r="I17" s="19">
        <v>111</v>
      </c>
      <c r="J17" s="8" t="s">
        <v>112</v>
      </c>
      <c r="K17" s="3"/>
      <c r="L17" s="3" t="s">
        <v>106</v>
      </c>
      <c r="M17" s="3">
        <v>504</v>
      </c>
      <c r="N17" s="6" t="s">
        <v>204</v>
      </c>
      <c r="O17" s="13">
        <v>16</v>
      </c>
      <c r="P17" s="5">
        <v>2</v>
      </c>
      <c r="Q17" s="23">
        <f t="shared" si="10"/>
        <v>32</v>
      </c>
      <c r="R17" s="13">
        <v>16</v>
      </c>
      <c r="S17" s="5">
        <v>2</v>
      </c>
      <c r="T17" s="23">
        <f t="shared" si="0"/>
        <v>32</v>
      </c>
      <c r="U17" s="13">
        <v>16</v>
      </c>
      <c r="V17" s="5">
        <v>2</v>
      </c>
      <c r="W17" s="23">
        <f t="shared" si="1"/>
        <v>32</v>
      </c>
      <c r="X17" s="15"/>
      <c r="Y17" s="5"/>
      <c r="Z17" s="23"/>
      <c r="AA17" s="13">
        <v>8</v>
      </c>
      <c r="AB17" s="15">
        <v>2</v>
      </c>
      <c r="AC17" s="23">
        <f t="shared" si="2"/>
        <v>16</v>
      </c>
      <c r="AD17" s="13">
        <v>16</v>
      </c>
      <c r="AE17" s="5">
        <v>2</v>
      </c>
      <c r="AF17" s="23">
        <f t="shared" si="3"/>
        <v>32</v>
      </c>
      <c r="AG17" s="13">
        <v>16</v>
      </c>
      <c r="AH17" s="5">
        <v>2</v>
      </c>
      <c r="AI17" s="23">
        <f t="shared" si="4"/>
        <v>32</v>
      </c>
      <c r="AJ17" s="13">
        <v>16</v>
      </c>
      <c r="AK17" s="5">
        <v>2</v>
      </c>
      <c r="AL17" s="23">
        <f t="shared" si="5"/>
        <v>32</v>
      </c>
      <c r="AM17" s="13">
        <v>16</v>
      </c>
      <c r="AN17" s="5">
        <v>2</v>
      </c>
      <c r="AO17" s="23">
        <f t="shared" si="6"/>
        <v>32</v>
      </c>
      <c r="AP17" s="13">
        <v>16</v>
      </c>
      <c r="AQ17" s="5">
        <v>2</v>
      </c>
      <c r="AR17" s="23">
        <f t="shared" si="7"/>
        <v>32</v>
      </c>
      <c r="AS17" s="13"/>
      <c r="AT17" s="5"/>
      <c r="AU17" s="23"/>
      <c r="AV17" s="13">
        <v>8</v>
      </c>
      <c r="AW17" s="5">
        <v>2</v>
      </c>
      <c r="AX17" s="23">
        <f t="shared" si="8"/>
        <v>16</v>
      </c>
      <c r="AY17" s="13">
        <v>16</v>
      </c>
      <c r="AZ17" s="5">
        <v>2</v>
      </c>
      <c r="BA17" s="23">
        <f t="shared" si="9"/>
        <v>32</v>
      </c>
      <c r="BB17" s="13">
        <f t="shared" si="11"/>
        <v>288</v>
      </c>
      <c r="BC17" s="5">
        <f t="shared" si="12"/>
        <v>0</v>
      </c>
      <c r="BD17" s="28">
        <f t="shared" si="13"/>
        <v>32</v>
      </c>
      <c r="BE17" s="23">
        <f t="shared" si="14"/>
        <v>320</v>
      </c>
    </row>
    <row r="18" spans="1:57" x14ac:dyDescent="0.25">
      <c r="A18" s="1">
        <v>50405</v>
      </c>
      <c r="B18" s="9" t="s">
        <v>92</v>
      </c>
      <c r="C18" s="3"/>
      <c r="D18" s="32">
        <v>123.874</v>
      </c>
      <c r="E18" s="19">
        <v>152.143</v>
      </c>
      <c r="F18" s="19">
        <v>28.268999999999998</v>
      </c>
      <c r="G18" s="11" t="s">
        <v>113</v>
      </c>
      <c r="H18" s="3" t="s">
        <v>86</v>
      </c>
      <c r="I18" s="19">
        <v>137.30000000000001</v>
      </c>
      <c r="J18" s="8" t="s">
        <v>114</v>
      </c>
      <c r="K18" s="3" t="s">
        <v>46</v>
      </c>
      <c r="L18" s="3" t="s">
        <v>106</v>
      </c>
      <c r="M18" s="3">
        <v>504</v>
      </c>
      <c r="N18" s="6" t="s">
        <v>204</v>
      </c>
      <c r="O18" s="13"/>
      <c r="P18" s="5"/>
      <c r="Q18" s="23"/>
      <c r="R18" s="13">
        <v>16</v>
      </c>
      <c r="S18" s="5">
        <v>2</v>
      </c>
      <c r="T18" s="23">
        <f t="shared" si="0"/>
        <v>32</v>
      </c>
      <c r="U18" s="13"/>
      <c r="V18" s="5"/>
      <c r="W18" s="23"/>
      <c r="X18" s="15">
        <v>8</v>
      </c>
      <c r="Y18" s="5">
        <v>1</v>
      </c>
      <c r="Z18" s="23">
        <f>X18*Y18</f>
        <v>8</v>
      </c>
      <c r="AA18" s="13"/>
      <c r="AB18" s="5"/>
      <c r="AC18" s="23"/>
      <c r="AD18" s="13">
        <v>16</v>
      </c>
      <c r="AE18" s="5">
        <v>2</v>
      </c>
      <c r="AF18" s="23">
        <f t="shared" si="3"/>
        <v>32</v>
      </c>
      <c r="AG18" s="13">
        <v>16</v>
      </c>
      <c r="AH18" s="5">
        <v>2</v>
      </c>
      <c r="AI18" s="23">
        <f t="shared" si="4"/>
        <v>32</v>
      </c>
      <c r="AJ18" s="13"/>
      <c r="AK18" s="5"/>
      <c r="AL18" s="23"/>
      <c r="AM18" s="13"/>
      <c r="AN18" s="5"/>
      <c r="AO18" s="23"/>
      <c r="AP18" s="13">
        <v>16</v>
      </c>
      <c r="AQ18" s="5">
        <v>2</v>
      </c>
      <c r="AR18" s="23">
        <f t="shared" si="7"/>
        <v>32</v>
      </c>
      <c r="AS18" s="13">
        <v>8</v>
      </c>
      <c r="AT18" s="5">
        <v>1</v>
      </c>
      <c r="AU18" s="23">
        <f>AS18*AT18</f>
        <v>8</v>
      </c>
      <c r="AV18" s="13">
        <v>8</v>
      </c>
      <c r="AW18" s="5">
        <v>2</v>
      </c>
      <c r="AX18" s="23">
        <f t="shared" si="8"/>
        <v>16</v>
      </c>
      <c r="AY18" s="13">
        <v>16</v>
      </c>
      <c r="AZ18" s="5">
        <v>2</v>
      </c>
      <c r="BA18" s="23">
        <f t="shared" si="9"/>
        <v>32</v>
      </c>
      <c r="BB18" s="13">
        <f t="shared" si="11"/>
        <v>160</v>
      </c>
      <c r="BC18" s="5">
        <f t="shared" si="12"/>
        <v>16</v>
      </c>
      <c r="BD18" s="28">
        <f t="shared" si="13"/>
        <v>16</v>
      </c>
      <c r="BE18" s="23">
        <f t="shared" si="14"/>
        <v>192</v>
      </c>
    </row>
    <row r="19" spans="1:57" x14ac:dyDescent="0.25">
      <c r="A19" s="1">
        <v>50414</v>
      </c>
      <c r="B19" s="9" t="s">
        <v>92</v>
      </c>
      <c r="C19" s="3"/>
      <c r="D19" s="32">
        <v>152.143</v>
      </c>
      <c r="E19" s="19">
        <v>154.005</v>
      </c>
      <c r="F19" s="19">
        <v>1.8619999999999948</v>
      </c>
      <c r="G19" s="11" t="s">
        <v>266</v>
      </c>
      <c r="H19" s="3" t="s">
        <v>34</v>
      </c>
      <c r="I19" s="19">
        <v>152.25</v>
      </c>
      <c r="J19" s="8" t="s">
        <v>115</v>
      </c>
      <c r="K19" s="3"/>
      <c r="L19" s="3" t="s">
        <v>106</v>
      </c>
      <c r="M19" s="3">
        <v>504</v>
      </c>
      <c r="N19" s="6" t="s">
        <v>204</v>
      </c>
      <c r="O19" s="13">
        <v>16</v>
      </c>
      <c r="P19" s="5">
        <v>2</v>
      </c>
      <c r="Q19" s="23">
        <f t="shared" ref="Q19:Q20" si="15">O19*P19</f>
        <v>32</v>
      </c>
      <c r="R19" s="13">
        <v>16</v>
      </c>
      <c r="S19" s="5">
        <v>2</v>
      </c>
      <c r="T19" s="23">
        <f t="shared" si="0"/>
        <v>32</v>
      </c>
      <c r="U19" s="13">
        <v>16</v>
      </c>
      <c r="V19" s="5">
        <v>2</v>
      </c>
      <c r="W19" s="23">
        <f t="shared" ref="W19:W20" si="16">U19*V19</f>
        <v>32</v>
      </c>
      <c r="X19" s="15"/>
      <c r="Y19" s="5"/>
      <c r="Z19" s="23"/>
      <c r="AA19" s="13">
        <v>8</v>
      </c>
      <c r="AB19" s="5">
        <v>2</v>
      </c>
      <c r="AC19" s="23">
        <f t="shared" ref="AC19:AC20" si="17">AA19*AB19</f>
        <v>16</v>
      </c>
      <c r="AD19" s="13">
        <v>16</v>
      </c>
      <c r="AE19" s="5">
        <v>2</v>
      </c>
      <c r="AF19" s="23">
        <f t="shared" si="3"/>
        <v>32</v>
      </c>
      <c r="AG19" s="13">
        <v>16</v>
      </c>
      <c r="AH19" s="5">
        <v>2</v>
      </c>
      <c r="AI19" s="23">
        <f t="shared" si="4"/>
        <v>32</v>
      </c>
      <c r="AJ19" s="13">
        <v>16</v>
      </c>
      <c r="AK19" s="5">
        <v>2</v>
      </c>
      <c r="AL19" s="23">
        <f t="shared" ref="AL19:AL20" si="18">AJ19*AK19</f>
        <v>32</v>
      </c>
      <c r="AM19" s="13">
        <v>8</v>
      </c>
      <c r="AN19" s="5">
        <v>2</v>
      </c>
      <c r="AO19" s="23">
        <f t="shared" ref="AO19:AO20" si="19">AM19*AN19</f>
        <v>16</v>
      </c>
      <c r="AP19" s="13">
        <v>16</v>
      </c>
      <c r="AQ19" s="5">
        <v>2</v>
      </c>
      <c r="AR19" s="23">
        <f t="shared" si="7"/>
        <v>32</v>
      </c>
      <c r="AS19" s="13"/>
      <c r="AT19" s="5"/>
      <c r="AU19" s="23"/>
      <c r="AV19" s="13">
        <v>8</v>
      </c>
      <c r="AW19" s="5">
        <v>2</v>
      </c>
      <c r="AX19" s="23">
        <f t="shared" si="8"/>
        <v>16</v>
      </c>
      <c r="AY19" s="13">
        <v>16</v>
      </c>
      <c r="AZ19" s="5">
        <v>2</v>
      </c>
      <c r="BA19" s="23">
        <f t="shared" si="9"/>
        <v>32</v>
      </c>
      <c r="BB19" s="13">
        <f t="shared" si="11"/>
        <v>272</v>
      </c>
      <c r="BC19" s="5">
        <f t="shared" si="12"/>
        <v>0</v>
      </c>
      <c r="BD19" s="28">
        <f t="shared" si="13"/>
        <v>32</v>
      </c>
      <c r="BE19" s="23">
        <f t="shared" si="14"/>
        <v>304</v>
      </c>
    </row>
    <row r="20" spans="1:57" x14ac:dyDescent="0.25">
      <c r="A20" s="1">
        <v>50406</v>
      </c>
      <c r="B20" s="7">
        <v>19</v>
      </c>
      <c r="C20" s="3"/>
      <c r="D20" s="32">
        <v>154.005</v>
      </c>
      <c r="E20" s="19">
        <v>157.822</v>
      </c>
      <c r="F20" s="19">
        <v>3.8170000000000073</v>
      </c>
      <c r="G20" s="11" t="s">
        <v>116</v>
      </c>
      <c r="H20" s="3" t="s">
        <v>34</v>
      </c>
      <c r="I20" s="19">
        <v>154.1</v>
      </c>
      <c r="J20" s="8" t="s">
        <v>115</v>
      </c>
      <c r="K20" s="3" t="s">
        <v>46</v>
      </c>
      <c r="L20" s="3" t="s">
        <v>106</v>
      </c>
      <c r="M20" s="3">
        <v>504</v>
      </c>
      <c r="N20" s="6" t="s">
        <v>204</v>
      </c>
      <c r="O20" s="13">
        <v>16</v>
      </c>
      <c r="P20" s="5">
        <v>2</v>
      </c>
      <c r="Q20" s="23">
        <f t="shared" si="15"/>
        <v>32</v>
      </c>
      <c r="R20" s="13">
        <v>16</v>
      </c>
      <c r="S20" s="5">
        <v>2</v>
      </c>
      <c r="T20" s="23">
        <f t="shared" si="0"/>
        <v>32</v>
      </c>
      <c r="U20" s="13">
        <v>16</v>
      </c>
      <c r="V20" s="5">
        <v>2</v>
      </c>
      <c r="W20" s="23">
        <f t="shared" si="16"/>
        <v>32</v>
      </c>
      <c r="X20" s="15">
        <v>8</v>
      </c>
      <c r="Y20" s="5">
        <v>1</v>
      </c>
      <c r="Z20" s="23">
        <f>X20*Y20</f>
        <v>8</v>
      </c>
      <c r="AA20" s="13">
        <v>8</v>
      </c>
      <c r="AB20" s="5">
        <v>2</v>
      </c>
      <c r="AC20" s="23">
        <f t="shared" si="17"/>
        <v>16</v>
      </c>
      <c r="AD20" s="13">
        <v>16</v>
      </c>
      <c r="AE20" s="5">
        <v>2</v>
      </c>
      <c r="AF20" s="23">
        <f t="shared" si="3"/>
        <v>32</v>
      </c>
      <c r="AG20" s="13">
        <v>16</v>
      </c>
      <c r="AH20" s="5">
        <v>2</v>
      </c>
      <c r="AI20" s="23">
        <f t="shared" si="4"/>
        <v>32</v>
      </c>
      <c r="AJ20" s="13">
        <v>16</v>
      </c>
      <c r="AK20" s="5">
        <v>2</v>
      </c>
      <c r="AL20" s="23">
        <f t="shared" si="18"/>
        <v>32</v>
      </c>
      <c r="AM20" s="13">
        <v>8</v>
      </c>
      <c r="AN20" s="5">
        <v>2</v>
      </c>
      <c r="AO20" s="23">
        <f t="shared" si="19"/>
        <v>16</v>
      </c>
      <c r="AP20" s="13">
        <v>16</v>
      </c>
      <c r="AQ20" s="5">
        <v>2</v>
      </c>
      <c r="AR20" s="23">
        <f t="shared" si="7"/>
        <v>32</v>
      </c>
      <c r="AS20" s="13">
        <v>8</v>
      </c>
      <c r="AT20" s="5">
        <v>1</v>
      </c>
      <c r="AU20" s="23">
        <f>AS20*AT20</f>
        <v>8</v>
      </c>
      <c r="AV20" s="13">
        <v>8</v>
      </c>
      <c r="AW20" s="5">
        <v>2</v>
      </c>
      <c r="AX20" s="23">
        <f t="shared" si="8"/>
        <v>16</v>
      </c>
      <c r="AY20" s="13">
        <v>16</v>
      </c>
      <c r="AZ20" s="5">
        <v>2</v>
      </c>
      <c r="BA20" s="23">
        <f t="shared" si="9"/>
        <v>32</v>
      </c>
      <c r="BB20" s="13">
        <f t="shared" si="11"/>
        <v>272</v>
      </c>
      <c r="BC20" s="5">
        <f t="shared" si="12"/>
        <v>16</v>
      </c>
      <c r="BD20" s="28">
        <f t="shared" si="13"/>
        <v>32</v>
      </c>
      <c r="BE20" s="23">
        <f t="shared" si="14"/>
        <v>320</v>
      </c>
    </row>
    <row r="21" spans="1:57" ht="25.5" x14ac:dyDescent="0.25">
      <c r="A21" s="1">
        <v>50407</v>
      </c>
      <c r="B21" s="9" t="s">
        <v>144</v>
      </c>
      <c r="C21" s="3"/>
      <c r="D21" s="32">
        <v>319.54899999999998</v>
      </c>
      <c r="E21" s="19">
        <v>354.79500000000002</v>
      </c>
      <c r="F21" s="19">
        <v>35.246000000000002</v>
      </c>
      <c r="G21" s="11" t="s">
        <v>145</v>
      </c>
      <c r="H21" s="3" t="s">
        <v>86</v>
      </c>
      <c r="I21" s="19">
        <v>352.1</v>
      </c>
      <c r="J21" s="8" t="s">
        <v>146</v>
      </c>
      <c r="K21" s="3"/>
      <c r="L21" s="3" t="s">
        <v>106</v>
      </c>
      <c r="M21" s="3">
        <v>504</v>
      </c>
      <c r="N21" s="6" t="s">
        <v>204</v>
      </c>
      <c r="O21" s="13"/>
      <c r="P21" s="5"/>
      <c r="Q21" s="23"/>
      <c r="R21" s="13">
        <v>16</v>
      </c>
      <c r="S21" s="5">
        <v>2</v>
      </c>
      <c r="T21" s="23">
        <f t="shared" si="0"/>
        <v>32</v>
      </c>
      <c r="U21" s="13"/>
      <c r="V21" s="5"/>
      <c r="W21" s="23"/>
      <c r="X21" s="15"/>
      <c r="Y21" s="5"/>
      <c r="Z21" s="23"/>
      <c r="AA21" s="13"/>
      <c r="AB21" s="5"/>
      <c r="AC21" s="23"/>
      <c r="AD21" s="13">
        <v>16</v>
      </c>
      <c r="AE21" s="5">
        <v>2</v>
      </c>
      <c r="AF21" s="23">
        <f t="shared" si="3"/>
        <v>32</v>
      </c>
      <c r="AG21" s="13">
        <v>16</v>
      </c>
      <c r="AH21" s="5">
        <v>2</v>
      </c>
      <c r="AI21" s="23">
        <f t="shared" si="4"/>
        <v>32</v>
      </c>
      <c r="AJ21" s="13"/>
      <c r="AK21" s="5"/>
      <c r="AL21" s="23"/>
      <c r="AM21" s="13"/>
      <c r="AN21" s="5"/>
      <c r="AO21" s="23"/>
      <c r="AP21" s="13">
        <v>16</v>
      </c>
      <c r="AQ21" s="5">
        <v>2</v>
      </c>
      <c r="AR21" s="23">
        <f t="shared" si="7"/>
        <v>32</v>
      </c>
      <c r="AS21" s="13"/>
      <c r="AT21" s="5"/>
      <c r="AU21" s="23"/>
      <c r="AV21" s="13">
        <v>8</v>
      </c>
      <c r="AW21" s="5">
        <v>2</v>
      </c>
      <c r="AX21" s="23">
        <f t="shared" si="8"/>
        <v>16</v>
      </c>
      <c r="AY21" s="13">
        <v>16</v>
      </c>
      <c r="AZ21" s="5">
        <v>2</v>
      </c>
      <c r="BA21" s="23">
        <f t="shared" si="9"/>
        <v>32</v>
      </c>
      <c r="BB21" s="13">
        <f t="shared" si="11"/>
        <v>160</v>
      </c>
      <c r="BC21" s="5">
        <f t="shared" si="12"/>
        <v>0</v>
      </c>
      <c r="BD21" s="28">
        <f t="shared" si="13"/>
        <v>16</v>
      </c>
      <c r="BE21" s="23">
        <f t="shared" si="14"/>
        <v>176</v>
      </c>
    </row>
    <row r="22" spans="1:57" x14ac:dyDescent="0.25">
      <c r="A22" s="1">
        <v>50409</v>
      </c>
      <c r="B22" s="10" t="s">
        <v>182</v>
      </c>
      <c r="C22" s="3"/>
      <c r="D22" s="19">
        <v>52.927999999999997</v>
      </c>
      <c r="E22" s="19">
        <v>77.081000000000003</v>
      </c>
      <c r="F22" s="19">
        <v>24.152999999999999</v>
      </c>
      <c r="G22" s="11" t="s">
        <v>190</v>
      </c>
      <c r="H22" s="3" t="s">
        <v>86</v>
      </c>
      <c r="I22" s="19">
        <v>75.900000000000006</v>
      </c>
      <c r="J22" s="8" t="s">
        <v>106</v>
      </c>
      <c r="K22" s="3"/>
      <c r="L22" s="3" t="s">
        <v>106</v>
      </c>
      <c r="M22" s="3">
        <v>504</v>
      </c>
      <c r="N22" s="6" t="s">
        <v>204</v>
      </c>
      <c r="O22" s="13"/>
      <c r="P22" s="5"/>
      <c r="Q22" s="23"/>
      <c r="R22" s="13">
        <v>16</v>
      </c>
      <c r="S22" s="5">
        <v>2</v>
      </c>
      <c r="T22" s="23">
        <f t="shared" si="0"/>
        <v>32</v>
      </c>
      <c r="U22" s="13"/>
      <c r="V22" s="5"/>
      <c r="W22" s="23"/>
      <c r="X22" s="15"/>
      <c r="Y22" s="5"/>
      <c r="Z22" s="23"/>
      <c r="AA22" s="13"/>
      <c r="AB22" s="5"/>
      <c r="AC22" s="23"/>
      <c r="AD22" s="13">
        <v>16</v>
      </c>
      <c r="AE22" s="5">
        <v>2</v>
      </c>
      <c r="AF22" s="23">
        <f t="shared" si="3"/>
        <v>32</v>
      </c>
      <c r="AG22" s="13">
        <v>16</v>
      </c>
      <c r="AH22" s="5">
        <v>2</v>
      </c>
      <c r="AI22" s="23">
        <f t="shared" si="4"/>
        <v>32</v>
      </c>
      <c r="AJ22" s="13"/>
      <c r="AK22" s="5"/>
      <c r="AL22" s="23"/>
      <c r="AM22" s="13"/>
      <c r="AN22" s="5"/>
      <c r="AO22" s="23"/>
      <c r="AP22" s="13">
        <v>16</v>
      </c>
      <c r="AQ22" s="5">
        <v>2</v>
      </c>
      <c r="AR22" s="23">
        <f t="shared" si="7"/>
        <v>32</v>
      </c>
      <c r="AS22" s="13"/>
      <c r="AT22" s="5"/>
      <c r="AU22" s="23"/>
      <c r="AV22" s="13">
        <v>8</v>
      </c>
      <c r="AW22" s="5">
        <v>2</v>
      </c>
      <c r="AX22" s="23">
        <f t="shared" si="8"/>
        <v>16</v>
      </c>
      <c r="AY22" s="13">
        <v>16</v>
      </c>
      <c r="AZ22" s="5">
        <v>2</v>
      </c>
      <c r="BA22" s="23">
        <f t="shared" si="9"/>
        <v>32</v>
      </c>
      <c r="BB22" s="13">
        <f t="shared" si="11"/>
        <v>160</v>
      </c>
      <c r="BC22" s="5">
        <f t="shared" si="12"/>
        <v>0</v>
      </c>
      <c r="BD22" s="28">
        <f t="shared" si="13"/>
        <v>16</v>
      </c>
      <c r="BE22" s="23">
        <f t="shared" si="14"/>
        <v>176</v>
      </c>
    </row>
    <row r="23" spans="1:57" x14ac:dyDescent="0.25">
      <c r="A23" s="1">
        <v>50413</v>
      </c>
      <c r="B23" s="10" t="s">
        <v>182</v>
      </c>
      <c r="C23" s="3"/>
      <c r="D23" s="32">
        <v>77.081000000000003</v>
      </c>
      <c r="E23" s="19">
        <v>78.272000000000006</v>
      </c>
      <c r="F23" s="19">
        <v>1.1910000000000001</v>
      </c>
      <c r="G23" s="11" t="s">
        <v>191</v>
      </c>
      <c r="H23" s="3" t="s">
        <v>34</v>
      </c>
      <c r="I23" s="19">
        <v>77.2</v>
      </c>
      <c r="J23" s="8" t="s">
        <v>106</v>
      </c>
      <c r="K23" s="3"/>
      <c r="L23" s="3" t="s">
        <v>106</v>
      </c>
      <c r="M23" s="3">
        <v>504</v>
      </c>
      <c r="N23" s="6" t="s">
        <v>204</v>
      </c>
      <c r="O23" s="13">
        <v>16</v>
      </c>
      <c r="P23" s="5">
        <v>2</v>
      </c>
      <c r="Q23" s="23">
        <f>O23*P23</f>
        <v>32</v>
      </c>
      <c r="R23" s="13">
        <v>16</v>
      </c>
      <c r="S23" s="5">
        <v>2</v>
      </c>
      <c r="T23" s="23">
        <f t="shared" si="0"/>
        <v>32</v>
      </c>
      <c r="U23" s="13">
        <v>16</v>
      </c>
      <c r="V23" s="5">
        <v>2</v>
      </c>
      <c r="W23" s="23">
        <f>U23*V23</f>
        <v>32</v>
      </c>
      <c r="X23" s="15"/>
      <c r="Y23" s="5"/>
      <c r="Z23" s="23"/>
      <c r="AA23" s="13">
        <v>8</v>
      </c>
      <c r="AB23" s="5">
        <v>2</v>
      </c>
      <c r="AC23" s="23">
        <f>AA23*AB23</f>
        <v>16</v>
      </c>
      <c r="AD23" s="13">
        <v>16</v>
      </c>
      <c r="AE23" s="5">
        <v>2</v>
      </c>
      <c r="AF23" s="23">
        <f t="shared" si="3"/>
        <v>32</v>
      </c>
      <c r="AG23" s="13">
        <v>16</v>
      </c>
      <c r="AH23" s="5">
        <v>2</v>
      </c>
      <c r="AI23" s="23">
        <f t="shared" si="4"/>
        <v>32</v>
      </c>
      <c r="AJ23" s="13">
        <v>16</v>
      </c>
      <c r="AK23" s="5">
        <v>2</v>
      </c>
      <c r="AL23" s="23">
        <f>AJ23*AK23</f>
        <v>32</v>
      </c>
      <c r="AM23" s="13">
        <v>8</v>
      </c>
      <c r="AN23" s="5">
        <v>2</v>
      </c>
      <c r="AO23" s="23">
        <f>AM23*AN23</f>
        <v>16</v>
      </c>
      <c r="AP23" s="13">
        <v>16</v>
      </c>
      <c r="AQ23" s="5">
        <v>2</v>
      </c>
      <c r="AR23" s="23">
        <f t="shared" si="7"/>
        <v>32</v>
      </c>
      <c r="AS23" s="13"/>
      <c r="AT23" s="5"/>
      <c r="AU23" s="23"/>
      <c r="AV23" s="13">
        <v>8</v>
      </c>
      <c r="AW23" s="5">
        <v>2</v>
      </c>
      <c r="AX23" s="23">
        <f t="shared" si="8"/>
        <v>16</v>
      </c>
      <c r="AY23" s="13">
        <v>16</v>
      </c>
      <c r="AZ23" s="5">
        <v>2</v>
      </c>
      <c r="BA23" s="23">
        <f t="shared" si="9"/>
        <v>32</v>
      </c>
      <c r="BB23" s="13">
        <f t="shared" si="11"/>
        <v>272</v>
      </c>
      <c r="BC23" s="5">
        <f t="shared" si="12"/>
        <v>0</v>
      </c>
      <c r="BD23" s="28">
        <f t="shared" si="13"/>
        <v>32</v>
      </c>
      <c r="BE23" s="23">
        <f t="shared" si="14"/>
        <v>304</v>
      </c>
    </row>
    <row r="24" spans="1:57" x14ac:dyDescent="0.25">
      <c r="A24" s="1">
        <v>50410</v>
      </c>
      <c r="B24" s="10" t="s">
        <v>182</v>
      </c>
      <c r="C24" s="3"/>
      <c r="D24" s="32">
        <v>78.272000000000006</v>
      </c>
      <c r="E24" s="19">
        <v>100.878</v>
      </c>
      <c r="F24" s="19">
        <v>22.606000000000002</v>
      </c>
      <c r="G24" s="11" t="s">
        <v>192</v>
      </c>
      <c r="H24" s="3" t="s">
        <v>86</v>
      </c>
      <c r="I24" s="19">
        <v>81.8</v>
      </c>
      <c r="J24" s="8" t="s">
        <v>193</v>
      </c>
      <c r="K24" s="3"/>
      <c r="L24" s="3" t="s">
        <v>106</v>
      </c>
      <c r="M24" s="3">
        <v>504</v>
      </c>
      <c r="N24" s="6" t="s">
        <v>204</v>
      </c>
      <c r="O24" s="13"/>
      <c r="P24" s="5"/>
      <c r="Q24" s="23"/>
      <c r="R24" s="13">
        <v>16</v>
      </c>
      <c r="S24" s="5">
        <v>2</v>
      </c>
      <c r="T24" s="23">
        <f t="shared" si="0"/>
        <v>32</v>
      </c>
      <c r="U24" s="13"/>
      <c r="V24" s="5"/>
      <c r="W24" s="23"/>
      <c r="X24" s="15"/>
      <c r="Y24" s="5"/>
      <c r="Z24" s="23"/>
      <c r="AA24" s="13"/>
      <c r="AB24" s="5"/>
      <c r="AC24" s="23"/>
      <c r="AD24" s="13">
        <v>16</v>
      </c>
      <c r="AE24" s="5">
        <v>2</v>
      </c>
      <c r="AF24" s="23">
        <f t="shared" si="3"/>
        <v>32</v>
      </c>
      <c r="AG24" s="13">
        <v>16</v>
      </c>
      <c r="AH24" s="5">
        <v>2</v>
      </c>
      <c r="AI24" s="23">
        <f t="shared" si="4"/>
        <v>32</v>
      </c>
      <c r="AJ24" s="13"/>
      <c r="AK24" s="5"/>
      <c r="AL24" s="23"/>
      <c r="AM24" s="13"/>
      <c r="AN24" s="5"/>
      <c r="AO24" s="23"/>
      <c r="AP24" s="13">
        <v>16</v>
      </c>
      <c r="AQ24" s="5">
        <v>2</v>
      </c>
      <c r="AR24" s="23">
        <f t="shared" si="7"/>
        <v>32</v>
      </c>
      <c r="AS24" s="13"/>
      <c r="AT24" s="5"/>
      <c r="AU24" s="23"/>
      <c r="AV24" s="13">
        <v>8</v>
      </c>
      <c r="AW24" s="5">
        <v>2</v>
      </c>
      <c r="AX24" s="23">
        <f t="shared" si="8"/>
        <v>16</v>
      </c>
      <c r="AY24" s="13">
        <v>16</v>
      </c>
      <c r="AZ24" s="5">
        <v>2</v>
      </c>
      <c r="BA24" s="23">
        <f t="shared" si="9"/>
        <v>32</v>
      </c>
      <c r="BB24" s="13">
        <f t="shared" si="11"/>
        <v>160</v>
      </c>
      <c r="BC24" s="5">
        <f t="shared" si="12"/>
        <v>0</v>
      </c>
      <c r="BD24" s="28">
        <f t="shared" si="13"/>
        <v>16</v>
      </c>
      <c r="BE24" s="23">
        <f t="shared" si="14"/>
        <v>176</v>
      </c>
    </row>
    <row r="25" spans="1:57" x14ac:dyDescent="0.25">
      <c r="A25" s="13">
        <v>50416</v>
      </c>
      <c r="B25" s="10" t="s">
        <v>182</v>
      </c>
      <c r="C25" s="3"/>
      <c r="D25" s="32">
        <v>100.837</v>
      </c>
      <c r="E25" s="19">
        <v>102.925</v>
      </c>
      <c r="F25" s="19">
        <v>2.0879999999999939</v>
      </c>
      <c r="G25" s="11" t="s">
        <v>194</v>
      </c>
      <c r="H25" s="3" t="s">
        <v>86</v>
      </c>
      <c r="I25" s="19">
        <v>100.9</v>
      </c>
      <c r="J25" s="8" t="s">
        <v>195</v>
      </c>
      <c r="K25" s="3"/>
      <c r="L25" s="3" t="s">
        <v>106</v>
      </c>
      <c r="M25" s="3">
        <v>504</v>
      </c>
      <c r="N25" s="6" t="s">
        <v>204</v>
      </c>
      <c r="O25" s="13"/>
      <c r="P25" s="5"/>
      <c r="Q25" s="23"/>
      <c r="R25" s="13">
        <v>16</v>
      </c>
      <c r="S25" s="5">
        <v>2</v>
      </c>
      <c r="T25" s="23">
        <f t="shared" si="0"/>
        <v>32</v>
      </c>
      <c r="U25" s="13"/>
      <c r="V25" s="5"/>
      <c r="W25" s="23"/>
      <c r="X25" s="15"/>
      <c r="Y25" s="5"/>
      <c r="Z25" s="23"/>
      <c r="AA25" s="13"/>
      <c r="AB25" s="5"/>
      <c r="AC25" s="23"/>
      <c r="AD25" s="13">
        <v>16</v>
      </c>
      <c r="AE25" s="5">
        <v>2</v>
      </c>
      <c r="AF25" s="23">
        <f t="shared" si="3"/>
        <v>32</v>
      </c>
      <c r="AG25" s="13">
        <v>16</v>
      </c>
      <c r="AH25" s="5">
        <v>2</v>
      </c>
      <c r="AI25" s="23">
        <f t="shared" si="4"/>
        <v>32</v>
      </c>
      <c r="AJ25" s="13"/>
      <c r="AK25" s="5"/>
      <c r="AL25" s="23"/>
      <c r="AM25" s="13"/>
      <c r="AN25" s="5"/>
      <c r="AO25" s="23"/>
      <c r="AP25" s="13">
        <v>16</v>
      </c>
      <c r="AQ25" s="5">
        <v>2</v>
      </c>
      <c r="AR25" s="23">
        <f t="shared" si="7"/>
        <v>32</v>
      </c>
      <c r="AS25" s="13"/>
      <c r="AT25" s="5"/>
      <c r="AU25" s="23"/>
      <c r="AV25" s="13">
        <v>8</v>
      </c>
      <c r="AW25" s="5">
        <v>2</v>
      </c>
      <c r="AX25" s="23">
        <f t="shared" si="8"/>
        <v>16</v>
      </c>
      <c r="AY25" s="13">
        <v>16</v>
      </c>
      <c r="AZ25" s="5">
        <v>2</v>
      </c>
      <c r="BA25" s="23">
        <f t="shared" si="9"/>
        <v>32</v>
      </c>
      <c r="BB25" s="13">
        <f t="shared" si="11"/>
        <v>160</v>
      </c>
      <c r="BC25" s="5">
        <f t="shared" si="12"/>
        <v>0</v>
      </c>
      <c r="BD25" s="28">
        <f t="shared" si="13"/>
        <v>16</v>
      </c>
      <c r="BE25" s="23">
        <f t="shared" si="14"/>
        <v>176</v>
      </c>
    </row>
    <row r="26" spans="1:57" ht="15.75" thickBot="1" x14ac:dyDescent="0.3">
      <c r="A26" s="13">
        <v>50411</v>
      </c>
      <c r="B26" s="12">
        <v>66</v>
      </c>
      <c r="C26" s="3"/>
      <c r="D26" s="32">
        <v>102.925</v>
      </c>
      <c r="E26" s="19">
        <v>113.90300000000001</v>
      </c>
      <c r="F26" s="19">
        <v>10.978000000000009</v>
      </c>
      <c r="G26" s="11" t="s">
        <v>196</v>
      </c>
      <c r="H26" s="3" t="s">
        <v>86</v>
      </c>
      <c r="I26" s="19">
        <v>103.6</v>
      </c>
      <c r="J26" s="8" t="s">
        <v>195</v>
      </c>
      <c r="K26" s="3" t="s">
        <v>46</v>
      </c>
      <c r="L26" s="3" t="s">
        <v>106</v>
      </c>
      <c r="M26" s="3">
        <v>504</v>
      </c>
      <c r="N26" s="6" t="s">
        <v>204</v>
      </c>
      <c r="O26" s="13"/>
      <c r="P26" s="5"/>
      <c r="Q26" s="23"/>
      <c r="R26" s="13">
        <v>16</v>
      </c>
      <c r="S26" s="5">
        <v>2</v>
      </c>
      <c r="T26" s="23">
        <f t="shared" si="0"/>
        <v>32</v>
      </c>
      <c r="U26" s="13"/>
      <c r="V26" s="5"/>
      <c r="W26" s="23"/>
      <c r="X26" s="15">
        <v>8</v>
      </c>
      <c r="Y26" s="5">
        <v>1</v>
      </c>
      <c r="Z26" s="23">
        <f>X26*Y26</f>
        <v>8</v>
      </c>
      <c r="AA26" s="13"/>
      <c r="AB26" s="5"/>
      <c r="AC26" s="23"/>
      <c r="AD26" s="13">
        <v>16</v>
      </c>
      <c r="AE26" s="5">
        <v>2</v>
      </c>
      <c r="AF26" s="23">
        <f t="shared" si="3"/>
        <v>32</v>
      </c>
      <c r="AG26" s="13">
        <v>16</v>
      </c>
      <c r="AH26" s="5">
        <v>2</v>
      </c>
      <c r="AI26" s="23">
        <f t="shared" si="4"/>
        <v>32</v>
      </c>
      <c r="AJ26" s="13"/>
      <c r="AK26" s="5"/>
      <c r="AL26" s="23"/>
      <c r="AM26" s="13"/>
      <c r="AN26" s="5"/>
      <c r="AO26" s="23"/>
      <c r="AP26" s="13">
        <v>16</v>
      </c>
      <c r="AQ26" s="5">
        <v>2</v>
      </c>
      <c r="AR26" s="23">
        <f t="shared" si="7"/>
        <v>32</v>
      </c>
      <c r="AS26" s="13">
        <v>8</v>
      </c>
      <c r="AT26" s="5">
        <v>1</v>
      </c>
      <c r="AU26" s="23">
        <f>AS26*AT26</f>
        <v>8</v>
      </c>
      <c r="AV26" s="13">
        <v>8</v>
      </c>
      <c r="AW26" s="5">
        <v>2</v>
      </c>
      <c r="AX26" s="23">
        <f t="shared" si="8"/>
        <v>16</v>
      </c>
      <c r="AY26" s="13">
        <v>16</v>
      </c>
      <c r="AZ26" s="5">
        <v>2</v>
      </c>
      <c r="BA26" s="23">
        <f t="shared" si="9"/>
        <v>32</v>
      </c>
      <c r="BB26" s="13">
        <f t="shared" si="11"/>
        <v>160</v>
      </c>
      <c r="BC26" s="5">
        <f t="shared" si="12"/>
        <v>16</v>
      </c>
      <c r="BD26" s="28">
        <f t="shared" si="13"/>
        <v>16</v>
      </c>
      <c r="BE26" s="23">
        <f t="shared" si="14"/>
        <v>192</v>
      </c>
    </row>
    <row r="27" spans="1:57" ht="15.75" thickBot="1" x14ac:dyDescent="0.3"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46" t="s">
        <v>227</v>
      </c>
      <c r="BB27" s="47">
        <f>SUM(BB13:BB26)</f>
        <v>3504</v>
      </c>
      <c r="BC27" s="47">
        <f>SUM(BC13:BC26)</f>
        <v>80</v>
      </c>
      <c r="BD27" s="47">
        <f>SUM(BD13:BD26)</f>
        <v>368</v>
      </c>
      <c r="BE27" s="48">
        <f>SUM(BE13:BE26)</f>
        <v>3952</v>
      </c>
    </row>
  </sheetData>
  <autoFilter ref="A12:BE27"/>
  <mergeCells count="86">
    <mergeCell ref="BD9:BD11"/>
    <mergeCell ref="BE9:BE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C9:BC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26 B12:BE12">
    <cfRule type="duplicateValues" dxfId="7" priority="1" stopIfTrue="1"/>
    <cfRule type="duplicateValues" dxfId="6" priority="2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topLeftCell="K1" zoomScale="85" zoomScaleNormal="85" workbookViewId="0">
      <selection activeCell="AU18" sqref="AU18"/>
    </sheetView>
  </sheetViews>
  <sheetFormatPr defaultRowHeight="15" x14ac:dyDescent="0.25"/>
  <cols>
    <col min="1" max="1" width="7" style="49" bestFit="1" customWidth="1"/>
    <col min="2" max="3" width="5.7109375" style="49" customWidth="1"/>
    <col min="4" max="5" width="10" style="49" bestFit="1" customWidth="1"/>
    <col min="6" max="6" width="9.28515625" style="49" bestFit="1" customWidth="1"/>
    <col min="7" max="7" width="36.5703125" style="49" customWidth="1"/>
    <col min="8" max="8" width="9.140625" style="49"/>
    <col min="9" max="9" width="11.28515625" style="49" customWidth="1"/>
    <col min="10" max="10" width="14.28515625" style="49" customWidth="1"/>
    <col min="11" max="11" width="11.28515625" style="49" customWidth="1"/>
    <col min="12" max="12" width="7" style="49" bestFit="1" customWidth="1"/>
    <col min="13" max="13" width="9.140625" style="49"/>
    <col min="14" max="14" width="14.85546875" style="49" customWidth="1"/>
    <col min="15" max="16384" width="9.140625" style="49"/>
  </cols>
  <sheetData>
    <row r="1" spans="1:57" x14ac:dyDescent="0.25">
      <c r="A1" s="42" t="s">
        <v>318</v>
      </c>
    </row>
    <row r="2" spans="1:57" x14ac:dyDescent="0.25">
      <c r="A2" s="42"/>
    </row>
    <row r="3" spans="1:57" x14ac:dyDescent="0.25">
      <c r="A3" s="42" t="str">
        <f>'Zestawienie ogólne rbh'!A10</f>
        <v>Zadanie nr 4</v>
      </c>
      <c r="C3" s="42" t="str">
        <f>'Zestawienie ogólne rbh'!B10</f>
        <v xml:space="preserve">Rejon Łomża </v>
      </c>
    </row>
    <row r="5" spans="1:57" x14ac:dyDescent="0.25">
      <c r="A5" s="29" t="s">
        <v>230</v>
      </c>
    </row>
    <row r="6" spans="1:57" ht="15.75" thickBot="1" x14ac:dyDescent="0.3"/>
    <row r="7" spans="1:57" ht="37.5" customHeight="1" thickBot="1" x14ac:dyDescent="0.3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123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228</v>
      </c>
      <c r="BC7" s="104"/>
      <c r="BD7" s="105"/>
      <c r="BE7" s="106"/>
    </row>
    <row r="8" spans="1:57" ht="37.5" customHeight="1" thickBot="1" x14ac:dyDescent="0.3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123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5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123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5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123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5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123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x14ac:dyDescent="0.2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269</v>
      </c>
      <c r="O12" s="20" t="s">
        <v>270</v>
      </c>
      <c r="P12" s="20" t="s">
        <v>28</v>
      </c>
      <c r="Q12" s="20" t="s">
        <v>271</v>
      </c>
      <c r="R12" s="20" t="s">
        <v>272</v>
      </c>
      <c r="S12" s="20" t="s">
        <v>92</v>
      </c>
      <c r="T12" s="20" t="s">
        <v>273</v>
      </c>
      <c r="U12" s="20" t="s">
        <v>274</v>
      </c>
      <c r="V12" s="20" t="s">
        <v>275</v>
      </c>
      <c r="W12" s="20" t="s">
        <v>276</v>
      </c>
      <c r="X12" s="20" t="s">
        <v>277</v>
      </c>
      <c r="Y12" s="20" t="s">
        <v>278</v>
      </c>
      <c r="Z12" s="20" t="s">
        <v>279</v>
      </c>
      <c r="AA12" s="20" t="s">
        <v>280</v>
      </c>
      <c r="AB12" s="20" t="s">
        <v>281</v>
      </c>
      <c r="AC12" s="20" t="s">
        <v>282</v>
      </c>
      <c r="AD12" s="20" t="s">
        <v>283</v>
      </c>
      <c r="AE12" s="20" t="s">
        <v>284</v>
      </c>
      <c r="AF12" s="20" t="s">
        <v>285</v>
      </c>
      <c r="AG12" s="20" t="s">
        <v>286</v>
      </c>
      <c r="AH12" s="20" t="s">
        <v>287</v>
      </c>
      <c r="AI12" s="20" t="s">
        <v>288</v>
      </c>
      <c r="AJ12" s="20" t="s">
        <v>289</v>
      </c>
      <c r="AK12" s="20" t="s">
        <v>290</v>
      </c>
      <c r="AL12" s="20" t="s">
        <v>291</v>
      </c>
      <c r="AM12" s="20" t="s">
        <v>292</v>
      </c>
      <c r="AN12" s="20" t="s">
        <v>293</v>
      </c>
      <c r="AO12" s="20" t="s">
        <v>294</v>
      </c>
      <c r="AP12" s="20" t="s">
        <v>295</v>
      </c>
      <c r="AQ12" s="20" t="s">
        <v>296</v>
      </c>
      <c r="AR12" s="20" t="s">
        <v>297</v>
      </c>
      <c r="AS12" s="20" t="s">
        <v>298</v>
      </c>
      <c r="AT12" s="20" t="s">
        <v>299</v>
      </c>
      <c r="AU12" s="20" t="s">
        <v>300</v>
      </c>
      <c r="AV12" s="20" t="s">
        <v>301</v>
      </c>
      <c r="AW12" s="20" t="s">
        <v>302</v>
      </c>
      <c r="AX12" s="20" t="s">
        <v>303</v>
      </c>
      <c r="AY12" s="20" t="s">
        <v>304</v>
      </c>
      <c r="AZ12" s="20" t="s">
        <v>305</v>
      </c>
      <c r="BA12" s="20" t="s">
        <v>306</v>
      </c>
      <c r="BB12" s="20" t="s">
        <v>307</v>
      </c>
      <c r="BC12" s="20" t="s">
        <v>308</v>
      </c>
      <c r="BD12" s="20" t="s">
        <v>309</v>
      </c>
      <c r="BE12" s="20" t="s">
        <v>310</v>
      </c>
    </row>
    <row r="13" spans="1:57" x14ac:dyDescent="0.25">
      <c r="A13" s="5">
        <v>50511</v>
      </c>
      <c r="B13" s="10" t="s">
        <v>117</v>
      </c>
      <c r="C13" s="3"/>
      <c r="D13" s="19">
        <v>125.08499999999999</v>
      </c>
      <c r="E13" s="19">
        <v>138.81399999999999</v>
      </c>
      <c r="F13" s="19">
        <v>13.728999999999999</v>
      </c>
      <c r="G13" s="11" t="s">
        <v>263</v>
      </c>
      <c r="H13" s="3" t="s">
        <v>34</v>
      </c>
      <c r="I13" s="19">
        <v>131.5</v>
      </c>
      <c r="J13" s="8" t="s">
        <v>118</v>
      </c>
      <c r="K13" s="3"/>
      <c r="L13" s="3" t="s">
        <v>119</v>
      </c>
      <c r="M13" s="3">
        <v>505</v>
      </c>
      <c r="N13" s="6" t="s">
        <v>204</v>
      </c>
      <c r="O13" s="13">
        <v>16</v>
      </c>
      <c r="P13" s="5">
        <v>2</v>
      </c>
      <c r="Q13" s="23">
        <f>O13*P13</f>
        <v>32</v>
      </c>
      <c r="R13" s="13">
        <v>16</v>
      </c>
      <c r="S13" s="5">
        <v>2</v>
      </c>
      <c r="T13" s="23">
        <f t="shared" ref="T13:T23" si="0">R13*S13</f>
        <v>32</v>
      </c>
      <c r="U13" s="13">
        <v>16</v>
      </c>
      <c r="V13" s="5">
        <v>2</v>
      </c>
      <c r="W13" s="23">
        <f t="shared" ref="W13:W20" si="1">U13*V13</f>
        <v>32</v>
      </c>
      <c r="X13" s="15"/>
      <c r="Y13" s="5"/>
      <c r="Z13" s="23"/>
      <c r="AA13" s="13">
        <v>8</v>
      </c>
      <c r="AB13" s="5">
        <v>2</v>
      </c>
      <c r="AC13" s="23">
        <f t="shared" ref="AC13:AC20" si="2">AA13*AB13</f>
        <v>16</v>
      </c>
      <c r="AD13" s="13">
        <v>16</v>
      </c>
      <c r="AE13" s="5">
        <v>2</v>
      </c>
      <c r="AF13" s="23">
        <f t="shared" ref="AF13:AF23" si="3">AD13*AE13</f>
        <v>32</v>
      </c>
      <c r="AG13" s="13">
        <v>16</v>
      </c>
      <c r="AH13" s="5">
        <v>2</v>
      </c>
      <c r="AI13" s="23">
        <f t="shared" ref="AI13:AI23" si="4">AG13*AH13</f>
        <v>32</v>
      </c>
      <c r="AJ13" s="13">
        <v>16</v>
      </c>
      <c r="AK13" s="5">
        <v>2</v>
      </c>
      <c r="AL13" s="23">
        <f t="shared" ref="AL13:AL20" si="5">AJ13*AK13</f>
        <v>32</v>
      </c>
      <c r="AM13" s="13">
        <v>16</v>
      </c>
      <c r="AN13" s="5">
        <v>2</v>
      </c>
      <c r="AO13" s="23">
        <f t="shared" ref="AO13:AO20" si="6">AM13*AN13</f>
        <v>32</v>
      </c>
      <c r="AP13" s="13">
        <v>16</v>
      </c>
      <c r="AQ13" s="5">
        <v>2</v>
      </c>
      <c r="AR13" s="23">
        <f t="shared" ref="AR13:AR23" si="7">AP13*AQ13</f>
        <v>32</v>
      </c>
      <c r="AS13" s="13"/>
      <c r="AT13" s="5"/>
      <c r="AU13" s="23"/>
      <c r="AV13" s="13">
        <v>8</v>
      </c>
      <c r="AW13" s="5">
        <v>2</v>
      </c>
      <c r="AX13" s="23">
        <f t="shared" ref="AX13:AX23" si="8">AV13*AW13</f>
        <v>16</v>
      </c>
      <c r="AY13" s="13">
        <v>16</v>
      </c>
      <c r="AZ13" s="5">
        <v>2</v>
      </c>
      <c r="BA13" s="23">
        <f t="shared" ref="BA13:BA23" si="9">AY13*AZ13</f>
        <v>32</v>
      </c>
      <c r="BB13" s="13">
        <f>SUM(Q13,T13,W13,AF13,AI13,AL13,AO13,AR13,BA13)</f>
        <v>288</v>
      </c>
      <c r="BC13" s="5">
        <f>SUM(Z13,AU13)</f>
        <v>0</v>
      </c>
      <c r="BD13" s="28">
        <f>AC13+AX13</f>
        <v>32</v>
      </c>
      <c r="BE13" s="23">
        <f>SUM(BB13:BD13)</f>
        <v>320</v>
      </c>
    </row>
    <row r="14" spans="1:57" x14ac:dyDescent="0.25">
      <c r="A14" s="5">
        <v>50501</v>
      </c>
      <c r="B14" s="12">
        <v>61</v>
      </c>
      <c r="C14" s="3"/>
      <c r="D14" s="19">
        <v>138.81399999999999</v>
      </c>
      <c r="E14" s="19">
        <v>150.69900000000001</v>
      </c>
      <c r="F14" s="19">
        <v>11.885000000000019</v>
      </c>
      <c r="G14" s="11" t="s">
        <v>120</v>
      </c>
      <c r="H14" s="3" t="s">
        <v>34</v>
      </c>
      <c r="I14" s="19">
        <v>149.5</v>
      </c>
      <c r="J14" s="8" t="s">
        <v>121</v>
      </c>
      <c r="K14" s="3" t="s">
        <v>46</v>
      </c>
      <c r="L14" s="3" t="s">
        <v>119</v>
      </c>
      <c r="M14" s="3">
        <v>505</v>
      </c>
      <c r="N14" s="6" t="s">
        <v>204</v>
      </c>
      <c r="O14" s="13">
        <v>16</v>
      </c>
      <c r="P14" s="5">
        <v>2</v>
      </c>
      <c r="Q14" s="23">
        <f t="shared" ref="Q14:Q20" si="10">O14*P14</f>
        <v>32</v>
      </c>
      <c r="R14" s="13">
        <v>16</v>
      </c>
      <c r="S14" s="5">
        <v>2</v>
      </c>
      <c r="T14" s="23">
        <f t="shared" si="0"/>
        <v>32</v>
      </c>
      <c r="U14" s="13">
        <v>16</v>
      </c>
      <c r="V14" s="5">
        <v>2</v>
      </c>
      <c r="W14" s="23">
        <f t="shared" si="1"/>
        <v>32</v>
      </c>
      <c r="X14" s="15">
        <v>8</v>
      </c>
      <c r="Y14" s="5">
        <v>1</v>
      </c>
      <c r="Z14" s="23">
        <f>X14*Y14</f>
        <v>8</v>
      </c>
      <c r="AA14" s="13">
        <v>8</v>
      </c>
      <c r="AB14" s="5">
        <v>2</v>
      </c>
      <c r="AC14" s="23">
        <f t="shared" si="2"/>
        <v>16</v>
      </c>
      <c r="AD14" s="13">
        <v>16</v>
      </c>
      <c r="AE14" s="5">
        <v>2</v>
      </c>
      <c r="AF14" s="23">
        <f t="shared" si="3"/>
        <v>32</v>
      </c>
      <c r="AG14" s="13">
        <v>16</v>
      </c>
      <c r="AH14" s="5">
        <v>2</v>
      </c>
      <c r="AI14" s="23">
        <f t="shared" si="4"/>
        <v>32</v>
      </c>
      <c r="AJ14" s="13">
        <v>16</v>
      </c>
      <c r="AK14" s="5">
        <v>2</v>
      </c>
      <c r="AL14" s="23">
        <f t="shared" si="5"/>
        <v>32</v>
      </c>
      <c r="AM14" s="13">
        <v>8</v>
      </c>
      <c r="AN14" s="5">
        <v>2</v>
      </c>
      <c r="AO14" s="23">
        <f t="shared" si="6"/>
        <v>16</v>
      </c>
      <c r="AP14" s="13">
        <v>16</v>
      </c>
      <c r="AQ14" s="5">
        <v>2</v>
      </c>
      <c r="AR14" s="23">
        <f t="shared" si="7"/>
        <v>32</v>
      </c>
      <c r="AS14" s="13">
        <v>8</v>
      </c>
      <c r="AT14" s="5">
        <v>1</v>
      </c>
      <c r="AU14" s="23">
        <f>AS14*AT14</f>
        <v>8</v>
      </c>
      <c r="AV14" s="13">
        <v>8</v>
      </c>
      <c r="AW14" s="5">
        <v>2</v>
      </c>
      <c r="AX14" s="23">
        <f t="shared" si="8"/>
        <v>16</v>
      </c>
      <c r="AY14" s="13">
        <v>16</v>
      </c>
      <c r="AZ14" s="5">
        <v>2</v>
      </c>
      <c r="BA14" s="23">
        <f t="shared" si="9"/>
        <v>32</v>
      </c>
      <c r="BB14" s="13">
        <f t="shared" ref="BB14:BB23" si="11">SUM(Q14,T14,W14,AF14,AI14,AL14,AO14,AR14,BA14)</f>
        <v>272</v>
      </c>
      <c r="BC14" s="5">
        <f t="shared" ref="BC14:BC23" si="12">SUM(Z14,AU14)</f>
        <v>16</v>
      </c>
      <c r="BD14" s="28">
        <f t="shared" ref="BD14:BD23" si="13">AC14+AX14</f>
        <v>32</v>
      </c>
      <c r="BE14" s="23">
        <f t="shared" ref="BE14:BE23" si="14">SUM(BB14:BD14)</f>
        <v>320</v>
      </c>
    </row>
    <row r="15" spans="1:57" x14ac:dyDescent="0.25">
      <c r="A15" s="3">
        <v>50502</v>
      </c>
      <c r="B15" s="10" t="s">
        <v>117</v>
      </c>
      <c r="C15" s="3"/>
      <c r="D15" s="19">
        <v>157.03800000000001</v>
      </c>
      <c r="E15" s="19">
        <v>164.06700000000001</v>
      </c>
      <c r="F15" s="19">
        <v>7.0289999999999999</v>
      </c>
      <c r="G15" s="11" t="s">
        <v>122</v>
      </c>
      <c r="H15" s="3" t="s">
        <v>34</v>
      </c>
      <c r="I15" s="19">
        <v>158.1</v>
      </c>
      <c r="J15" s="8" t="s">
        <v>123</v>
      </c>
      <c r="K15" s="3"/>
      <c r="L15" s="3" t="s">
        <v>119</v>
      </c>
      <c r="M15" s="3">
        <v>505</v>
      </c>
      <c r="N15" s="6" t="s">
        <v>204</v>
      </c>
      <c r="O15" s="13">
        <v>16</v>
      </c>
      <c r="P15" s="5">
        <v>4</v>
      </c>
      <c r="Q15" s="23">
        <f t="shared" si="10"/>
        <v>64</v>
      </c>
      <c r="R15" s="13">
        <v>16</v>
      </c>
      <c r="S15" s="5">
        <v>4</v>
      </c>
      <c r="T15" s="23">
        <f t="shared" si="0"/>
        <v>64</v>
      </c>
      <c r="U15" s="13">
        <v>16</v>
      </c>
      <c r="V15" s="5">
        <v>4</v>
      </c>
      <c r="W15" s="23">
        <f t="shared" si="1"/>
        <v>64</v>
      </c>
      <c r="X15" s="15"/>
      <c r="Y15" s="5"/>
      <c r="Z15" s="23"/>
      <c r="AA15" s="13">
        <v>8</v>
      </c>
      <c r="AB15" s="5">
        <v>2</v>
      </c>
      <c r="AC15" s="23">
        <f t="shared" si="2"/>
        <v>16</v>
      </c>
      <c r="AD15" s="13">
        <v>16</v>
      </c>
      <c r="AE15" s="5">
        <v>4</v>
      </c>
      <c r="AF15" s="23">
        <f t="shared" si="3"/>
        <v>64</v>
      </c>
      <c r="AG15" s="13">
        <v>16</v>
      </c>
      <c r="AH15" s="5">
        <v>4</v>
      </c>
      <c r="AI15" s="23">
        <f t="shared" si="4"/>
        <v>64</v>
      </c>
      <c r="AJ15" s="13">
        <v>16</v>
      </c>
      <c r="AK15" s="5">
        <v>4</v>
      </c>
      <c r="AL15" s="23">
        <f t="shared" si="5"/>
        <v>64</v>
      </c>
      <c r="AM15" s="13">
        <v>16</v>
      </c>
      <c r="AN15" s="5">
        <v>4</v>
      </c>
      <c r="AO15" s="23">
        <f t="shared" si="6"/>
        <v>64</v>
      </c>
      <c r="AP15" s="13">
        <v>16</v>
      </c>
      <c r="AQ15" s="5">
        <v>4</v>
      </c>
      <c r="AR15" s="23">
        <f t="shared" si="7"/>
        <v>64</v>
      </c>
      <c r="AS15" s="13"/>
      <c r="AT15" s="5"/>
      <c r="AU15" s="23"/>
      <c r="AV15" s="13">
        <v>8</v>
      </c>
      <c r="AW15" s="5">
        <v>2</v>
      </c>
      <c r="AX15" s="23">
        <f t="shared" si="8"/>
        <v>16</v>
      </c>
      <c r="AY15" s="13">
        <v>16</v>
      </c>
      <c r="AZ15" s="5">
        <v>4</v>
      </c>
      <c r="BA15" s="23">
        <f t="shared" si="9"/>
        <v>64</v>
      </c>
      <c r="BB15" s="13">
        <f t="shared" si="11"/>
        <v>576</v>
      </c>
      <c r="BC15" s="5">
        <f t="shared" si="12"/>
        <v>0</v>
      </c>
      <c r="BD15" s="28">
        <f t="shared" si="13"/>
        <v>32</v>
      </c>
      <c r="BE15" s="23">
        <f t="shared" si="14"/>
        <v>608</v>
      </c>
    </row>
    <row r="16" spans="1:57" ht="25.5" x14ac:dyDescent="0.25">
      <c r="A16" s="1">
        <v>50503</v>
      </c>
      <c r="B16" s="2" t="s">
        <v>124</v>
      </c>
      <c r="C16" s="3"/>
      <c r="D16" s="30" t="s">
        <v>125</v>
      </c>
      <c r="E16" s="31" t="s">
        <v>126</v>
      </c>
      <c r="F16" s="36">
        <v>15.450999999999985</v>
      </c>
      <c r="G16" s="11" t="s">
        <v>264</v>
      </c>
      <c r="H16" s="3" t="s">
        <v>34</v>
      </c>
      <c r="I16" s="19">
        <v>0.56999999999999995</v>
      </c>
      <c r="J16" s="8" t="s">
        <v>203</v>
      </c>
      <c r="K16" s="3"/>
      <c r="L16" s="3" t="s">
        <v>119</v>
      </c>
      <c r="M16" s="3">
        <v>505</v>
      </c>
      <c r="N16" s="6" t="s">
        <v>204</v>
      </c>
      <c r="O16" s="13">
        <v>16</v>
      </c>
      <c r="P16" s="5">
        <v>2</v>
      </c>
      <c r="Q16" s="23">
        <f t="shared" si="10"/>
        <v>32</v>
      </c>
      <c r="R16" s="13">
        <v>16</v>
      </c>
      <c r="S16" s="5">
        <v>2</v>
      </c>
      <c r="T16" s="23">
        <f t="shared" si="0"/>
        <v>32</v>
      </c>
      <c r="U16" s="13">
        <v>16</v>
      </c>
      <c r="V16" s="5">
        <v>2</v>
      </c>
      <c r="W16" s="23">
        <f t="shared" si="1"/>
        <v>32</v>
      </c>
      <c r="X16" s="15"/>
      <c r="Y16" s="5"/>
      <c r="Z16" s="23"/>
      <c r="AA16" s="13">
        <v>8</v>
      </c>
      <c r="AB16" s="5">
        <v>2</v>
      </c>
      <c r="AC16" s="23">
        <f t="shared" si="2"/>
        <v>16</v>
      </c>
      <c r="AD16" s="13">
        <v>16</v>
      </c>
      <c r="AE16" s="5">
        <v>2</v>
      </c>
      <c r="AF16" s="23">
        <f t="shared" si="3"/>
        <v>32</v>
      </c>
      <c r="AG16" s="13">
        <v>16</v>
      </c>
      <c r="AH16" s="5">
        <v>4</v>
      </c>
      <c r="AI16" s="23">
        <f t="shared" si="4"/>
        <v>64</v>
      </c>
      <c r="AJ16" s="13">
        <v>16</v>
      </c>
      <c r="AK16" s="5">
        <v>2</v>
      </c>
      <c r="AL16" s="23">
        <f t="shared" si="5"/>
        <v>32</v>
      </c>
      <c r="AM16" s="13">
        <v>16</v>
      </c>
      <c r="AN16" s="5">
        <v>2</v>
      </c>
      <c r="AO16" s="23">
        <f t="shared" si="6"/>
        <v>32</v>
      </c>
      <c r="AP16" s="13">
        <v>16</v>
      </c>
      <c r="AQ16" s="5">
        <v>2</v>
      </c>
      <c r="AR16" s="23">
        <f t="shared" si="7"/>
        <v>32</v>
      </c>
      <c r="AS16" s="13"/>
      <c r="AT16" s="5"/>
      <c r="AU16" s="23"/>
      <c r="AV16" s="13">
        <v>8</v>
      </c>
      <c r="AW16" s="5">
        <v>2</v>
      </c>
      <c r="AX16" s="23">
        <f t="shared" si="8"/>
        <v>16</v>
      </c>
      <c r="AY16" s="13">
        <v>16</v>
      </c>
      <c r="AZ16" s="5">
        <v>2</v>
      </c>
      <c r="BA16" s="23">
        <f t="shared" si="9"/>
        <v>32</v>
      </c>
      <c r="BB16" s="13">
        <f t="shared" si="11"/>
        <v>320</v>
      </c>
      <c r="BC16" s="5">
        <f t="shared" si="12"/>
        <v>0</v>
      </c>
      <c r="BD16" s="28">
        <f t="shared" si="13"/>
        <v>32</v>
      </c>
      <c r="BE16" s="23">
        <f t="shared" si="14"/>
        <v>352</v>
      </c>
    </row>
    <row r="17" spans="1:57" ht="25.5" x14ac:dyDescent="0.25">
      <c r="A17" s="1">
        <v>50504</v>
      </c>
      <c r="B17" s="2" t="s">
        <v>127</v>
      </c>
      <c r="C17" s="3"/>
      <c r="D17" s="30" t="s">
        <v>128</v>
      </c>
      <c r="E17" s="31" t="s">
        <v>129</v>
      </c>
      <c r="F17" s="36">
        <v>22.600000000000009</v>
      </c>
      <c r="G17" s="11" t="s">
        <v>265</v>
      </c>
      <c r="H17" s="3" t="s">
        <v>34</v>
      </c>
      <c r="I17" s="19">
        <v>188.5</v>
      </c>
      <c r="J17" s="8" t="s">
        <v>130</v>
      </c>
      <c r="K17" s="3"/>
      <c r="L17" s="3" t="s">
        <v>119</v>
      </c>
      <c r="M17" s="3">
        <v>505</v>
      </c>
      <c r="N17" s="6" t="s">
        <v>204</v>
      </c>
      <c r="O17" s="13">
        <v>16</v>
      </c>
      <c r="P17" s="5">
        <v>2</v>
      </c>
      <c r="Q17" s="23">
        <f t="shared" si="10"/>
        <v>32</v>
      </c>
      <c r="R17" s="13">
        <v>16</v>
      </c>
      <c r="S17" s="5">
        <v>2</v>
      </c>
      <c r="T17" s="23">
        <f t="shared" si="0"/>
        <v>32</v>
      </c>
      <c r="U17" s="13">
        <v>16</v>
      </c>
      <c r="V17" s="5">
        <v>2</v>
      </c>
      <c r="W17" s="23">
        <f t="shared" si="1"/>
        <v>32</v>
      </c>
      <c r="X17" s="15"/>
      <c r="Y17" s="5"/>
      <c r="Z17" s="23"/>
      <c r="AA17" s="13">
        <v>8</v>
      </c>
      <c r="AB17" s="15">
        <v>2</v>
      </c>
      <c r="AC17" s="23">
        <f t="shared" si="2"/>
        <v>16</v>
      </c>
      <c r="AD17" s="13">
        <v>16</v>
      </c>
      <c r="AE17" s="5">
        <v>2</v>
      </c>
      <c r="AF17" s="23">
        <f t="shared" si="3"/>
        <v>32</v>
      </c>
      <c r="AG17" s="13">
        <v>16</v>
      </c>
      <c r="AH17" s="5">
        <v>4</v>
      </c>
      <c r="AI17" s="23">
        <f t="shared" si="4"/>
        <v>64</v>
      </c>
      <c r="AJ17" s="13">
        <v>16</v>
      </c>
      <c r="AK17" s="5">
        <v>2</v>
      </c>
      <c r="AL17" s="23">
        <f t="shared" si="5"/>
        <v>32</v>
      </c>
      <c r="AM17" s="13">
        <v>16</v>
      </c>
      <c r="AN17" s="5">
        <v>2</v>
      </c>
      <c r="AO17" s="23">
        <f t="shared" si="6"/>
        <v>32</v>
      </c>
      <c r="AP17" s="13">
        <v>16</v>
      </c>
      <c r="AQ17" s="5">
        <v>2</v>
      </c>
      <c r="AR17" s="23">
        <f t="shared" si="7"/>
        <v>32</v>
      </c>
      <c r="AS17" s="13"/>
      <c r="AT17" s="5"/>
      <c r="AU17" s="23"/>
      <c r="AV17" s="13">
        <v>8</v>
      </c>
      <c r="AW17" s="5">
        <v>2</v>
      </c>
      <c r="AX17" s="23">
        <f t="shared" si="8"/>
        <v>16</v>
      </c>
      <c r="AY17" s="13">
        <v>16</v>
      </c>
      <c r="AZ17" s="5">
        <v>2</v>
      </c>
      <c r="BA17" s="23">
        <f t="shared" si="9"/>
        <v>32</v>
      </c>
      <c r="BB17" s="13">
        <f t="shared" si="11"/>
        <v>320</v>
      </c>
      <c r="BC17" s="5">
        <f t="shared" si="12"/>
        <v>0</v>
      </c>
      <c r="BD17" s="28">
        <f t="shared" si="13"/>
        <v>32</v>
      </c>
      <c r="BE17" s="23">
        <f t="shared" si="14"/>
        <v>352</v>
      </c>
    </row>
    <row r="18" spans="1:57" x14ac:dyDescent="0.25">
      <c r="A18" s="3">
        <v>50505</v>
      </c>
      <c r="B18" s="10" t="s">
        <v>117</v>
      </c>
      <c r="C18" s="3"/>
      <c r="D18" s="19">
        <v>201.81200000000001</v>
      </c>
      <c r="E18" s="19">
        <v>212.845</v>
      </c>
      <c r="F18" s="19">
        <v>11.032999999999999</v>
      </c>
      <c r="G18" s="11" t="s">
        <v>131</v>
      </c>
      <c r="H18" s="3" t="s">
        <v>59</v>
      </c>
      <c r="I18" s="19">
        <v>203</v>
      </c>
      <c r="J18" s="8" t="s">
        <v>132</v>
      </c>
      <c r="K18" s="3" t="s">
        <v>46</v>
      </c>
      <c r="L18" s="3" t="s">
        <v>119</v>
      </c>
      <c r="M18" s="3">
        <v>505</v>
      </c>
      <c r="N18" s="6" t="s">
        <v>204</v>
      </c>
      <c r="O18" s="13">
        <v>16</v>
      </c>
      <c r="P18" s="5">
        <v>2</v>
      </c>
      <c r="Q18" s="23">
        <f t="shared" si="10"/>
        <v>32</v>
      </c>
      <c r="R18" s="13">
        <v>16</v>
      </c>
      <c r="S18" s="5">
        <v>2</v>
      </c>
      <c r="T18" s="23">
        <f t="shared" si="0"/>
        <v>32</v>
      </c>
      <c r="U18" s="13">
        <v>16</v>
      </c>
      <c r="V18" s="5">
        <v>2</v>
      </c>
      <c r="W18" s="23">
        <f t="shared" si="1"/>
        <v>32</v>
      </c>
      <c r="X18" s="15">
        <v>8</v>
      </c>
      <c r="Y18" s="5">
        <v>2</v>
      </c>
      <c r="Z18" s="23">
        <f>X18*Y18</f>
        <v>16</v>
      </c>
      <c r="AA18" s="13">
        <v>8</v>
      </c>
      <c r="AB18" s="5">
        <v>2</v>
      </c>
      <c r="AC18" s="23">
        <f t="shared" si="2"/>
        <v>16</v>
      </c>
      <c r="AD18" s="13">
        <v>16</v>
      </c>
      <c r="AE18" s="5">
        <v>2</v>
      </c>
      <c r="AF18" s="23">
        <f t="shared" si="3"/>
        <v>32</v>
      </c>
      <c r="AG18" s="13">
        <v>16</v>
      </c>
      <c r="AH18" s="5">
        <v>2</v>
      </c>
      <c r="AI18" s="23">
        <f t="shared" si="4"/>
        <v>32</v>
      </c>
      <c r="AJ18" s="13">
        <v>16</v>
      </c>
      <c r="AK18" s="5">
        <v>2</v>
      </c>
      <c r="AL18" s="23">
        <f t="shared" si="5"/>
        <v>32</v>
      </c>
      <c r="AM18" s="13">
        <v>8</v>
      </c>
      <c r="AN18" s="5">
        <v>2</v>
      </c>
      <c r="AO18" s="23">
        <f t="shared" si="6"/>
        <v>16</v>
      </c>
      <c r="AP18" s="13">
        <v>16</v>
      </c>
      <c r="AQ18" s="5">
        <v>2</v>
      </c>
      <c r="AR18" s="23">
        <f t="shared" si="7"/>
        <v>32</v>
      </c>
      <c r="AS18" s="13">
        <v>8</v>
      </c>
      <c r="AT18" s="5">
        <v>2</v>
      </c>
      <c r="AU18" s="23">
        <f>AS18*AT18</f>
        <v>16</v>
      </c>
      <c r="AV18" s="13">
        <v>8</v>
      </c>
      <c r="AW18" s="5">
        <v>2</v>
      </c>
      <c r="AX18" s="23">
        <f t="shared" si="8"/>
        <v>16</v>
      </c>
      <c r="AY18" s="13">
        <v>16</v>
      </c>
      <c r="AZ18" s="5">
        <v>2</v>
      </c>
      <c r="BA18" s="23">
        <f t="shared" si="9"/>
        <v>32</v>
      </c>
      <c r="BB18" s="13">
        <f t="shared" si="11"/>
        <v>272</v>
      </c>
      <c r="BC18" s="5">
        <f t="shared" si="12"/>
        <v>32</v>
      </c>
      <c r="BD18" s="28">
        <f t="shared" si="13"/>
        <v>32</v>
      </c>
      <c r="BE18" s="23">
        <f t="shared" si="14"/>
        <v>336</v>
      </c>
    </row>
    <row r="19" spans="1:57" x14ac:dyDescent="0.25">
      <c r="A19" s="1">
        <v>50508</v>
      </c>
      <c r="B19" s="9" t="s">
        <v>147</v>
      </c>
      <c r="C19" s="3"/>
      <c r="D19" s="32">
        <v>116.60599999999999</v>
      </c>
      <c r="E19" s="19">
        <v>120.27200000000001</v>
      </c>
      <c r="F19" s="19">
        <v>3.6659999999999999</v>
      </c>
      <c r="G19" s="11" t="s">
        <v>148</v>
      </c>
      <c r="H19" s="3" t="s">
        <v>34</v>
      </c>
      <c r="I19" s="19">
        <v>120</v>
      </c>
      <c r="J19" s="8" t="s">
        <v>149</v>
      </c>
      <c r="K19" s="3"/>
      <c r="L19" s="3" t="s">
        <v>119</v>
      </c>
      <c r="M19" s="3">
        <v>505</v>
      </c>
      <c r="N19" s="6" t="s">
        <v>204</v>
      </c>
      <c r="O19" s="13">
        <v>16</v>
      </c>
      <c r="P19" s="5">
        <v>2</v>
      </c>
      <c r="Q19" s="23">
        <f t="shared" si="10"/>
        <v>32</v>
      </c>
      <c r="R19" s="13">
        <v>16</v>
      </c>
      <c r="S19" s="5">
        <v>2</v>
      </c>
      <c r="T19" s="23">
        <f t="shared" si="0"/>
        <v>32</v>
      </c>
      <c r="U19" s="13">
        <v>16</v>
      </c>
      <c r="V19" s="5">
        <v>2</v>
      </c>
      <c r="W19" s="23">
        <f t="shared" si="1"/>
        <v>32</v>
      </c>
      <c r="X19" s="15"/>
      <c r="Y19" s="5"/>
      <c r="Z19" s="23"/>
      <c r="AA19" s="13">
        <v>8</v>
      </c>
      <c r="AB19" s="5">
        <v>2</v>
      </c>
      <c r="AC19" s="23">
        <f t="shared" si="2"/>
        <v>16</v>
      </c>
      <c r="AD19" s="13">
        <v>16</v>
      </c>
      <c r="AE19" s="5">
        <v>2</v>
      </c>
      <c r="AF19" s="23">
        <f t="shared" si="3"/>
        <v>32</v>
      </c>
      <c r="AG19" s="13">
        <v>16</v>
      </c>
      <c r="AH19" s="5">
        <v>4</v>
      </c>
      <c r="AI19" s="23">
        <f t="shared" si="4"/>
        <v>64</v>
      </c>
      <c r="AJ19" s="13">
        <v>16</v>
      </c>
      <c r="AK19" s="5">
        <v>2</v>
      </c>
      <c r="AL19" s="23">
        <f t="shared" si="5"/>
        <v>32</v>
      </c>
      <c r="AM19" s="13">
        <v>16</v>
      </c>
      <c r="AN19" s="5">
        <v>2</v>
      </c>
      <c r="AO19" s="23">
        <f t="shared" si="6"/>
        <v>32</v>
      </c>
      <c r="AP19" s="13">
        <v>16</v>
      </c>
      <c r="AQ19" s="5">
        <v>2</v>
      </c>
      <c r="AR19" s="23">
        <f t="shared" si="7"/>
        <v>32</v>
      </c>
      <c r="AS19" s="13"/>
      <c r="AT19" s="5"/>
      <c r="AU19" s="23"/>
      <c r="AV19" s="13">
        <v>8</v>
      </c>
      <c r="AW19" s="5">
        <v>2</v>
      </c>
      <c r="AX19" s="23">
        <f t="shared" si="8"/>
        <v>16</v>
      </c>
      <c r="AY19" s="13">
        <v>16</v>
      </c>
      <c r="AZ19" s="5">
        <v>2</v>
      </c>
      <c r="BA19" s="23">
        <f t="shared" si="9"/>
        <v>32</v>
      </c>
      <c r="BB19" s="13">
        <f t="shared" si="11"/>
        <v>320</v>
      </c>
      <c r="BC19" s="5">
        <f t="shared" si="12"/>
        <v>0</v>
      </c>
      <c r="BD19" s="28">
        <f t="shared" si="13"/>
        <v>32</v>
      </c>
      <c r="BE19" s="23">
        <f t="shared" si="14"/>
        <v>352</v>
      </c>
    </row>
    <row r="20" spans="1:57" x14ac:dyDescent="0.25">
      <c r="A20" s="13">
        <v>50509</v>
      </c>
      <c r="B20" s="9" t="s">
        <v>147</v>
      </c>
      <c r="C20" s="3"/>
      <c r="D20" s="32">
        <v>120.27200000000001</v>
      </c>
      <c r="E20" s="19">
        <v>128.59</v>
      </c>
      <c r="F20" s="19">
        <v>8.3179999999999996</v>
      </c>
      <c r="G20" s="11" t="s">
        <v>150</v>
      </c>
      <c r="H20" s="3" t="s">
        <v>34</v>
      </c>
      <c r="I20" s="19">
        <v>124.9</v>
      </c>
      <c r="J20" s="8" t="s">
        <v>151</v>
      </c>
      <c r="K20" s="3"/>
      <c r="L20" s="3" t="s">
        <v>119</v>
      </c>
      <c r="M20" s="3">
        <v>505</v>
      </c>
      <c r="N20" s="6" t="s">
        <v>204</v>
      </c>
      <c r="O20" s="13">
        <v>16</v>
      </c>
      <c r="P20" s="5">
        <v>2</v>
      </c>
      <c r="Q20" s="23">
        <f t="shared" si="10"/>
        <v>32</v>
      </c>
      <c r="R20" s="13">
        <v>16</v>
      </c>
      <c r="S20" s="5">
        <v>2</v>
      </c>
      <c r="T20" s="23">
        <f t="shared" si="0"/>
        <v>32</v>
      </c>
      <c r="U20" s="13">
        <v>16</v>
      </c>
      <c r="V20" s="5">
        <v>2</v>
      </c>
      <c r="W20" s="23">
        <f t="shared" si="1"/>
        <v>32</v>
      </c>
      <c r="X20" s="15"/>
      <c r="Y20" s="5"/>
      <c r="Z20" s="23"/>
      <c r="AA20" s="13">
        <v>8</v>
      </c>
      <c r="AB20" s="5">
        <v>2</v>
      </c>
      <c r="AC20" s="23">
        <f t="shared" si="2"/>
        <v>16</v>
      </c>
      <c r="AD20" s="13">
        <v>16</v>
      </c>
      <c r="AE20" s="5">
        <v>2</v>
      </c>
      <c r="AF20" s="23">
        <f t="shared" si="3"/>
        <v>32</v>
      </c>
      <c r="AG20" s="13">
        <v>16</v>
      </c>
      <c r="AH20" s="5">
        <v>4</v>
      </c>
      <c r="AI20" s="23">
        <f t="shared" si="4"/>
        <v>64</v>
      </c>
      <c r="AJ20" s="13">
        <v>16</v>
      </c>
      <c r="AK20" s="5">
        <v>2</v>
      </c>
      <c r="AL20" s="23">
        <f t="shared" si="5"/>
        <v>32</v>
      </c>
      <c r="AM20" s="13">
        <v>16</v>
      </c>
      <c r="AN20" s="5">
        <v>2</v>
      </c>
      <c r="AO20" s="23">
        <f t="shared" si="6"/>
        <v>32</v>
      </c>
      <c r="AP20" s="13">
        <v>16</v>
      </c>
      <c r="AQ20" s="5">
        <v>2</v>
      </c>
      <c r="AR20" s="23">
        <f t="shared" si="7"/>
        <v>32</v>
      </c>
      <c r="AS20" s="13"/>
      <c r="AT20" s="5"/>
      <c r="AU20" s="23"/>
      <c r="AV20" s="13">
        <v>8</v>
      </c>
      <c r="AW20" s="5">
        <v>2</v>
      </c>
      <c r="AX20" s="23">
        <f t="shared" si="8"/>
        <v>16</v>
      </c>
      <c r="AY20" s="13">
        <v>16</v>
      </c>
      <c r="AZ20" s="5">
        <v>2</v>
      </c>
      <c r="BA20" s="23">
        <f t="shared" si="9"/>
        <v>32</v>
      </c>
      <c r="BB20" s="13">
        <f t="shared" si="11"/>
        <v>320</v>
      </c>
      <c r="BC20" s="5">
        <f t="shared" si="12"/>
        <v>0</v>
      </c>
      <c r="BD20" s="28">
        <f t="shared" si="13"/>
        <v>32</v>
      </c>
      <c r="BE20" s="23">
        <f t="shared" si="14"/>
        <v>352</v>
      </c>
    </row>
    <row r="21" spans="1:57" x14ac:dyDescent="0.25">
      <c r="A21" s="1">
        <v>50510</v>
      </c>
      <c r="B21" s="9" t="s">
        <v>147</v>
      </c>
      <c r="C21" s="3"/>
      <c r="D21" s="32">
        <v>128.59</v>
      </c>
      <c r="E21" s="19">
        <v>142.06700000000001</v>
      </c>
      <c r="F21" s="19">
        <v>13.477</v>
      </c>
      <c r="G21" s="11" t="s">
        <v>152</v>
      </c>
      <c r="H21" s="3" t="s">
        <v>86</v>
      </c>
      <c r="I21" s="19">
        <v>141.69999999999999</v>
      </c>
      <c r="J21" s="8" t="s">
        <v>153</v>
      </c>
      <c r="K21" s="3"/>
      <c r="L21" s="3" t="s">
        <v>119</v>
      </c>
      <c r="M21" s="3">
        <v>505</v>
      </c>
      <c r="N21" s="6" t="s">
        <v>204</v>
      </c>
      <c r="O21" s="13"/>
      <c r="P21" s="5"/>
      <c r="Q21" s="23"/>
      <c r="R21" s="13">
        <v>16</v>
      </c>
      <c r="S21" s="5">
        <v>2</v>
      </c>
      <c r="T21" s="23">
        <f t="shared" si="0"/>
        <v>32</v>
      </c>
      <c r="U21" s="13"/>
      <c r="V21" s="5"/>
      <c r="W21" s="23"/>
      <c r="X21" s="15"/>
      <c r="Y21" s="5"/>
      <c r="Z21" s="23"/>
      <c r="AA21" s="13"/>
      <c r="AB21" s="5"/>
      <c r="AC21" s="23"/>
      <c r="AD21" s="13">
        <v>16</v>
      </c>
      <c r="AE21" s="5">
        <v>2</v>
      </c>
      <c r="AF21" s="23">
        <f t="shared" si="3"/>
        <v>32</v>
      </c>
      <c r="AG21" s="13">
        <v>16</v>
      </c>
      <c r="AH21" s="5">
        <v>2</v>
      </c>
      <c r="AI21" s="23">
        <f t="shared" si="4"/>
        <v>32</v>
      </c>
      <c r="AJ21" s="13"/>
      <c r="AK21" s="5"/>
      <c r="AL21" s="23"/>
      <c r="AM21" s="13"/>
      <c r="AN21" s="5"/>
      <c r="AO21" s="23"/>
      <c r="AP21" s="13">
        <v>16</v>
      </c>
      <c r="AQ21" s="5">
        <v>2</v>
      </c>
      <c r="AR21" s="23">
        <f t="shared" si="7"/>
        <v>32</v>
      </c>
      <c r="AS21" s="13"/>
      <c r="AT21" s="5"/>
      <c r="AU21" s="23"/>
      <c r="AV21" s="13">
        <v>8</v>
      </c>
      <c r="AW21" s="5">
        <v>2</v>
      </c>
      <c r="AX21" s="23">
        <f t="shared" si="8"/>
        <v>16</v>
      </c>
      <c r="AY21" s="13">
        <v>16</v>
      </c>
      <c r="AZ21" s="5">
        <v>2</v>
      </c>
      <c r="BA21" s="23">
        <f t="shared" si="9"/>
        <v>32</v>
      </c>
      <c r="BB21" s="13">
        <f t="shared" si="11"/>
        <v>160</v>
      </c>
      <c r="BC21" s="5">
        <f t="shared" si="12"/>
        <v>0</v>
      </c>
      <c r="BD21" s="28">
        <f t="shared" si="13"/>
        <v>16</v>
      </c>
      <c r="BE21" s="23">
        <f t="shared" si="14"/>
        <v>176</v>
      </c>
    </row>
    <row r="22" spans="1:57" x14ac:dyDescent="0.25">
      <c r="A22" s="1">
        <v>50506</v>
      </c>
      <c r="B22" s="9" t="s">
        <v>161</v>
      </c>
      <c r="C22" s="3"/>
      <c r="D22" s="32">
        <v>0</v>
      </c>
      <c r="E22" s="19">
        <v>30.356000000000002</v>
      </c>
      <c r="F22" s="19">
        <v>30.356000000000002</v>
      </c>
      <c r="G22" s="11" t="s">
        <v>162</v>
      </c>
      <c r="H22" s="3" t="s">
        <v>86</v>
      </c>
      <c r="I22" s="19">
        <v>20.399999999999999</v>
      </c>
      <c r="J22" s="8" t="s">
        <v>163</v>
      </c>
      <c r="K22" s="3"/>
      <c r="L22" s="3" t="s">
        <v>119</v>
      </c>
      <c r="M22" s="3">
        <v>505</v>
      </c>
      <c r="N22" s="6" t="s">
        <v>204</v>
      </c>
      <c r="O22" s="13"/>
      <c r="P22" s="5"/>
      <c r="Q22" s="23"/>
      <c r="R22" s="13">
        <v>16</v>
      </c>
      <c r="S22" s="5">
        <v>2</v>
      </c>
      <c r="T22" s="23">
        <f t="shared" si="0"/>
        <v>32</v>
      </c>
      <c r="U22" s="13"/>
      <c r="V22" s="5"/>
      <c r="W22" s="23"/>
      <c r="X22" s="15"/>
      <c r="Y22" s="5"/>
      <c r="Z22" s="23"/>
      <c r="AA22" s="13"/>
      <c r="AB22" s="5"/>
      <c r="AC22" s="23"/>
      <c r="AD22" s="13">
        <v>16</v>
      </c>
      <c r="AE22" s="5">
        <v>2</v>
      </c>
      <c r="AF22" s="23">
        <f t="shared" si="3"/>
        <v>32</v>
      </c>
      <c r="AG22" s="13">
        <v>16</v>
      </c>
      <c r="AH22" s="5">
        <v>2</v>
      </c>
      <c r="AI22" s="23">
        <f t="shared" si="4"/>
        <v>32</v>
      </c>
      <c r="AJ22" s="13"/>
      <c r="AK22" s="5"/>
      <c r="AL22" s="23"/>
      <c r="AM22" s="13"/>
      <c r="AN22" s="5"/>
      <c r="AO22" s="23"/>
      <c r="AP22" s="13">
        <v>16</v>
      </c>
      <c r="AQ22" s="5">
        <v>2</v>
      </c>
      <c r="AR22" s="23">
        <f t="shared" si="7"/>
        <v>32</v>
      </c>
      <c r="AS22" s="13"/>
      <c r="AT22" s="5"/>
      <c r="AU22" s="23"/>
      <c r="AV22" s="13">
        <v>8</v>
      </c>
      <c r="AW22" s="5">
        <v>2</v>
      </c>
      <c r="AX22" s="23">
        <f t="shared" si="8"/>
        <v>16</v>
      </c>
      <c r="AY22" s="13">
        <v>16</v>
      </c>
      <c r="AZ22" s="5">
        <v>2</v>
      </c>
      <c r="BA22" s="23">
        <f t="shared" si="9"/>
        <v>32</v>
      </c>
      <c r="BB22" s="13">
        <f t="shared" si="11"/>
        <v>160</v>
      </c>
      <c r="BC22" s="5">
        <f t="shared" si="12"/>
        <v>0</v>
      </c>
      <c r="BD22" s="28">
        <f t="shared" si="13"/>
        <v>16</v>
      </c>
      <c r="BE22" s="23">
        <f t="shared" si="14"/>
        <v>176</v>
      </c>
    </row>
    <row r="23" spans="1:57" ht="15.75" thickBot="1" x14ac:dyDescent="0.3">
      <c r="A23" s="1">
        <v>50507</v>
      </c>
      <c r="B23" s="9" t="s">
        <v>161</v>
      </c>
      <c r="C23" s="3"/>
      <c r="D23" s="32">
        <v>30.356000000000002</v>
      </c>
      <c r="E23" s="19">
        <v>46.863</v>
      </c>
      <c r="F23" s="19">
        <v>16.507000000000001</v>
      </c>
      <c r="G23" s="11" t="s">
        <v>164</v>
      </c>
      <c r="H23" s="3" t="s">
        <v>86</v>
      </c>
      <c r="I23" s="19">
        <v>40.9</v>
      </c>
      <c r="J23" s="8" t="s">
        <v>165</v>
      </c>
      <c r="K23" s="3"/>
      <c r="L23" s="3" t="s">
        <v>119</v>
      </c>
      <c r="M23" s="3">
        <v>505</v>
      </c>
      <c r="N23" s="6" t="s">
        <v>204</v>
      </c>
      <c r="O23" s="13"/>
      <c r="P23" s="5"/>
      <c r="Q23" s="23"/>
      <c r="R23" s="13">
        <v>16</v>
      </c>
      <c r="S23" s="5">
        <v>2</v>
      </c>
      <c r="T23" s="23">
        <f t="shared" si="0"/>
        <v>32</v>
      </c>
      <c r="U23" s="13"/>
      <c r="V23" s="5"/>
      <c r="W23" s="23"/>
      <c r="X23" s="15"/>
      <c r="Y23" s="5"/>
      <c r="Z23" s="23"/>
      <c r="AA23" s="13"/>
      <c r="AB23" s="5"/>
      <c r="AC23" s="23"/>
      <c r="AD23" s="13">
        <v>16</v>
      </c>
      <c r="AE23" s="5">
        <v>2</v>
      </c>
      <c r="AF23" s="23">
        <f t="shared" si="3"/>
        <v>32</v>
      </c>
      <c r="AG23" s="13">
        <v>16</v>
      </c>
      <c r="AH23" s="5">
        <v>2</v>
      </c>
      <c r="AI23" s="23">
        <f t="shared" si="4"/>
        <v>32</v>
      </c>
      <c r="AJ23" s="13"/>
      <c r="AK23" s="5"/>
      <c r="AL23" s="23"/>
      <c r="AM23" s="13"/>
      <c r="AN23" s="5"/>
      <c r="AO23" s="23"/>
      <c r="AP23" s="13">
        <v>16</v>
      </c>
      <c r="AQ23" s="5">
        <v>2</v>
      </c>
      <c r="AR23" s="23">
        <f t="shared" si="7"/>
        <v>32</v>
      </c>
      <c r="AS23" s="13"/>
      <c r="AT23" s="5"/>
      <c r="AU23" s="23"/>
      <c r="AV23" s="13">
        <v>8</v>
      </c>
      <c r="AW23" s="5">
        <v>2</v>
      </c>
      <c r="AX23" s="23">
        <f t="shared" si="8"/>
        <v>16</v>
      </c>
      <c r="AY23" s="13">
        <v>16</v>
      </c>
      <c r="AZ23" s="5">
        <v>2</v>
      </c>
      <c r="BA23" s="23">
        <f t="shared" si="9"/>
        <v>32</v>
      </c>
      <c r="BB23" s="13">
        <f t="shared" si="11"/>
        <v>160</v>
      </c>
      <c r="BC23" s="5">
        <f t="shared" si="12"/>
        <v>0</v>
      </c>
      <c r="BD23" s="28">
        <f t="shared" si="13"/>
        <v>16</v>
      </c>
      <c r="BE23" s="23">
        <f t="shared" si="14"/>
        <v>176</v>
      </c>
    </row>
    <row r="24" spans="1:57" ht="15.75" thickBot="1" x14ac:dyDescent="0.3"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46" t="s">
        <v>227</v>
      </c>
      <c r="BB24" s="47">
        <f>SUM(BB13:BB23)</f>
        <v>3168</v>
      </c>
      <c r="BC24" s="47">
        <f>SUM(BC13:BC23)</f>
        <v>48</v>
      </c>
      <c r="BD24" s="47">
        <f>SUM(BD13:BD23)</f>
        <v>304</v>
      </c>
      <c r="BE24" s="48">
        <f>SUM(BE13:BE23)</f>
        <v>3520</v>
      </c>
    </row>
  </sheetData>
  <autoFilter ref="A12:BE24"/>
  <mergeCells count="86">
    <mergeCell ref="BD9:BD11"/>
    <mergeCell ref="BE9:BE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C9:BC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23 B12:BE12">
    <cfRule type="duplicateValues" dxfId="5" priority="1" stopIfTrue="1"/>
    <cfRule type="duplicateValues" dxfId="4" priority="2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zoomScale="85" zoomScaleNormal="85" workbookViewId="0">
      <selection activeCell="AY13" sqref="AY13"/>
    </sheetView>
  </sheetViews>
  <sheetFormatPr defaultRowHeight="15" x14ac:dyDescent="0.25"/>
  <cols>
    <col min="1" max="1" width="7" style="49" bestFit="1" customWidth="1"/>
    <col min="2" max="3" width="5.7109375" style="49" customWidth="1"/>
    <col min="4" max="5" width="10" style="49" bestFit="1" customWidth="1"/>
    <col min="6" max="6" width="9.28515625" style="49" bestFit="1" customWidth="1"/>
    <col min="7" max="7" width="36.5703125" style="49" customWidth="1"/>
    <col min="8" max="8" width="9.140625" style="49"/>
    <col min="9" max="9" width="11.28515625" style="49" customWidth="1"/>
    <col min="10" max="10" width="14.28515625" style="49" customWidth="1"/>
    <col min="11" max="11" width="11.28515625" style="49" customWidth="1"/>
    <col min="12" max="12" width="8.7109375" style="49" bestFit="1" customWidth="1"/>
    <col min="13" max="13" width="9.140625" style="49"/>
    <col min="14" max="14" width="14.85546875" style="49" customWidth="1"/>
    <col min="15" max="16384" width="9.140625" style="49"/>
  </cols>
  <sheetData>
    <row r="1" spans="1:57" x14ac:dyDescent="0.25">
      <c r="A1" s="42" t="s">
        <v>318</v>
      </c>
    </row>
    <row r="2" spans="1:57" x14ac:dyDescent="0.25">
      <c r="A2" s="42"/>
    </row>
    <row r="3" spans="1:57" x14ac:dyDescent="0.25">
      <c r="A3" s="42" t="str">
        <f>'Zestawienie ogólne rbh'!A11</f>
        <v>Zadanie nr 5</v>
      </c>
      <c r="C3" s="42" t="str">
        <f>'Zestawienie ogólne rbh'!B11</f>
        <v xml:space="preserve">Rejon Suwałki </v>
      </c>
    </row>
    <row r="5" spans="1:57" x14ac:dyDescent="0.25">
      <c r="A5" s="29" t="s">
        <v>230</v>
      </c>
    </row>
    <row r="6" spans="1:57" ht="15.75" thickBot="1" x14ac:dyDescent="0.3"/>
    <row r="7" spans="1:57" ht="37.5" customHeight="1" thickBot="1" x14ac:dyDescent="0.3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123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228</v>
      </c>
      <c r="BC7" s="104"/>
      <c r="BD7" s="105"/>
      <c r="BE7" s="106"/>
    </row>
    <row r="8" spans="1:57" ht="37.5" customHeight="1" thickBot="1" x14ac:dyDescent="0.3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123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5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123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5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123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5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123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x14ac:dyDescent="0.2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269</v>
      </c>
      <c r="O12" s="20" t="s">
        <v>270</v>
      </c>
      <c r="P12" s="20" t="s">
        <v>28</v>
      </c>
      <c r="Q12" s="20" t="s">
        <v>271</v>
      </c>
      <c r="R12" s="20" t="s">
        <v>272</v>
      </c>
      <c r="S12" s="20" t="s">
        <v>92</v>
      </c>
      <c r="T12" s="20" t="s">
        <v>273</v>
      </c>
      <c r="U12" s="20" t="s">
        <v>274</v>
      </c>
      <c r="V12" s="20" t="s">
        <v>275</v>
      </c>
      <c r="W12" s="20" t="s">
        <v>276</v>
      </c>
      <c r="X12" s="20" t="s">
        <v>277</v>
      </c>
      <c r="Y12" s="20" t="s">
        <v>278</v>
      </c>
      <c r="Z12" s="20" t="s">
        <v>279</v>
      </c>
      <c r="AA12" s="20" t="s">
        <v>280</v>
      </c>
      <c r="AB12" s="20" t="s">
        <v>281</v>
      </c>
      <c r="AC12" s="20" t="s">
        <v>282</v>
      </c>
      <c r="AD12" s="20" t="s">
        <v>283</v>
      </c>
      <c r="AE12" s="20" t="s">
        <v>284</v>
      </c>
      <c r="AF12" s="20" t="s">
        <v>285</v>
      </c>
      <c r="AG12" s="20" t="s">
        <v>286</v>
      </c>
      <c r="AH12" s="20" t="s">
        <v>287</v>
      </c>
      <c r="AI12" s="20" t="s">
        <v>288</v>
      </c>
      <c r="AJ12" s="20" t="s">
        <v>289</v>
      </c>
      <c r="AK12" s="20" t="s">
        <v>290</v>
      </c>
      <c r="AL12" s="20" t="s">
        <v>291</v>
      </c>
      <c r="AM12" s="20" t="s">
        <v>292</v>
      </c>
      <c r="AN12" s="20" t="s">
        <v>293</v>
      </c>
      <c r="AO12" s="20" t="s">
        <v>294</v>
      </c>
      <c r="AP12" s="20" t="s">
        <v>295</v>
      </c>
      <c r="AQ12" s="20" t="s">
        <v>296</v>
      </c>
      <c r="AR12" s="20" t="s">
        <v>297</v>
      </c>
      <c r="AS12" s="20" t="s">
        <v>298</v>
      </c>
      <c r="AT12" s="20" t="s">
        <v>299</v>
      </c>
      <c r="AU12" s="20" t="s">
        <v>300</v>
      </c>
      <c r="AV12" s="20" t="s">
        <v>301</v>
      </c>
      <c r="AW12" s="20" t="s">
        <v>302</v>
      </c>
      <c r="AX12" s="20" t="s">
        <v>303</v>
      </c>
      <c r="AY12" s="20" t="s">
        <v>304</v>
      </c>
      <c r="AZ12" s="20" t="s">
        <v>305</v>
      </c>
      <c r="BA12" s="20" t="s">
        <v>306</v>
      </c>
      <c r="BB12" s="20" t="s">
        <v>307</v>
      </c>
      <c r="BC12" s="20" t="s">
        <v>308</v>
      </c>
      <c r="BD12" s="20" t="s">
        <v>309</v>
      </c>
      <c r="BE12" s="20" t="s">
        <v>310</v>
      </c>
    </row>
    <row r="13" spans="1:57" ht="25.5" x14ac:dyDescent="0.25">
      <c r="A13" s="14">
        <v>50604</v>
      </c>
      <c r="B13" s="14" t="s">
        <v>253</v>
      </c>
      <c r="C13" s="14" t="s">
        <v>30</v>
      </c>
      <c r="D13" s="56">
        <v>736.69399999999996</v>
      </c>
      <c r="E13" s="56">
        <v>747.38599999999997</v>
      </c>
      <c r="F13" s="31">
        <v>10.692</v>
      </c>
      <c r="G13" s="11" t="s">
        <v>251</v>
      </c>
      <c r="H13" s="14" t="s">
        <v>34</v>
      </c>
      <c r="I13" s="31">
        <v>738.1</v>
      </c>
      <c r="J13" s="14" t="s">
        <v>61</v>
      </c>
      <c r="K13" s="14"/>
      <c r="L13" s="14" t="s">
        <v>71</v>
      </c>
      <c r="M13" s="14">
        <v>506</v>
      </c>
      <c r="N13" s="40" t="s">
        <v>257</v>
      </c>
      <c r="O13" s="13"/>
      <c r="P13" s="5"/>
      <c r="Q13" s="23"/>
      <c r="R13" s="13"/>
      <c r="S13" s="5"/>
      <c r="T13" s="23"/>
      <c r="U13" s="13"/>
      <c r="V13" s="5"/>
      <c r="W13" s="23"/>
      <c r="X13" s="15"/>
      <c r="Y13" s="5"/>
      <c r="Z13" s="23"/>
      <c r="AA13" s="13"/>
      <c r="AB13" s="5"/>
      <c r="AC13" s="23"/>
      <c r="AD13" s="13"/>
      <c r="AE13" s="5"/>
      <c r="AF13" s="23"/>
      <c r="AG13" s="13"/>
      <c r="AH13" s="5"/>
      <c r="AI13" s="23"/>
      <c r="AJ13" s="13"/>
      <c r="AK13" s="5"/>
      <c r="AL13" s="23"/>
      <c r="AM13" s="13"/>
      <c r="AN13" s="5"/>
      <c r="AO13" s="23"/>
      <c r="AP13" s="13">
        <v>16</v>
      </c>
      <c r="AQ13" s="5">
        <v>2</v>
      </c>
      <c r="AR13" s="23">
        <f t="shared" ref="AR13:AR22" si="0">AP13*AQ13</f>
        <v>32</v>
      </c>
      <c r="AS13" s="13"/>
      <c r="AT13" s="5"/>
      <c r="AU13" s="23"/>
      <c r="AV13" s="13">
        <v>8</v>
      </c>
      <c r="AW13" s="5">
        <v>2</v>
      </c>
      <c r="AX13" s="23">
        <f t="shared" ref="AX13:AX22" si="1">AV13*AW13</f>
        <v>16</v>
      </c>
      <c r="AY13" s="13"/>
      <c r="AZ13" s="5"/>
      <c r="BA13" s="23"/>
      <c r="BB13" s="13">
        <f>SUM(Q13,T13,W13,AF13,AI13,AL13,AO13,AR13,BA13)</f>
        <v>32</v>
      </c>
      <c r="BC13" s="5">
        <f>SUM(Z13,AU13)</f>
        <v>0</v>
      </c>
      <c r="BD13" s="28">
        <f>AC13+AX13</f>
        <v>16</v>
      </c>
      <c r="BE13" s="23">
        <f>SUM(BB13:BD13)</f>
        <v>48</v>
      </c>
    </row>
    <row r="14" spans="1:57" ht="25.5" x14ac:dyDescent="0.25">
      <c r="A14" s="14" t="s">
        <v>268</v>
      </c>
      <c r="B14" s="14" t="s">
        <v>253</v>
      </c>
      <c r="C14" s="14" t="s">
        <v>30</v>
      </c>
      <c r="D14" s="56">
        <v>747.38599999999997</v>
      </c>
      <c r="E14" s="19">
        <v>756.83500000000004</v>
      </c>
      <c r="F14" s="31">
        <f>E14-D14</f>
        <v>9.4490000000000691</v>
      </c>
      <c r="G14" s="11" t="s">
        <v>252</v>
      </c>
      <c r="H14" s="14" t="s">
        <v>34</v>
      </c>
      <c r="I14" s="31">
        <v>749.3</v>
      </c>
      <c r="J14" s="14" t="s">
        <v>250</v>
      </c>
      <c r="K14" s="14"/>
      <c r="L14" s="14" t="s">
        <v>71</v>
      </c>
      <c r="M14" s="14">
        <v>506</v>
      </c>
      <c r="N14" s="40" t="s">
        <v>257</v>
      </c>
      <c r="O14" s="13"/>
      <c r="P14" s="5"/>
      <c r="Q14" s="23"/>
      <c r="R14" s="13"/>
      <c r="S14" s="5"/>
      <c r="T14" s="23"/>
      <c r="U14" s="13"/>
      <c r="V14" s="5"/>
      <c r="W14" s="23"/>
      <c r="X14" s="15"/>
      <c r="Y14" s="5"/>
      <c r="Z14" s="23"/>
      <c r="AA14" s="13"/>
      <c r="AB14" s="5"/>
      <c r="AC14" s="23"/>
      <c r="AD14" s="13"/>
      <c r="AE14" s="5"/>
      <c r="AF14" s="23"/>
      <c r="AG14" s="13"/>
      <c r="AH14" s="5"/>
      <c r="AI14" s="23"/>
      <c r="AJ14" s="13"/>
      <c r="AK14" s="5"/>
      <c r="AL14" s="23"/>
      <c r="AM14" s="13"/>
      <c r="AN14" s="5"/>
      <c r="AO14" s="23"/>
      <c r="AP14" s="13">
        <v>16</v>
      </c>
      <c r="AQ14" s="5">
        <v>2</v>
      </c>
      <c r="AR14" s="23">
        <f t="shared" si="0"/>
        <v>32</v>
      </c>
      <c r="AS14" s="15"/>
      <c r="AT14" s="5"/>
      <c r="AU14" s="23"/>
      <c r="AV14" s="13">
        <v>8</v>
      </c>
      <c r="AW14" s="5">
        <v>2</v>
      </c>
      <c r="AX14" s="23">
        <f t="shared" si="1"/>
        <v>16</v>
      </c>
      <c r="AY14" s="13"/>
      <c r="AZ14" s="5"/>
      <c r="BA14" s="23"/>
      <c r="BB14" s="13">
        <f t="shared" ref="BB14:BB22" si="2">SUM(Q14,T14,W14,AF14,AI14,AL14,AO14,AR14,BA14)</f>
        <v>32</v>
      </c>
      <c r="BC14" s="5">
        <f t="shared" ref="BC14:BC22" si="3">SUM(Z14,AU14)</f>
        <v>0</v>
      </c>
      <c r="BD14" s="28">
        <f t="shared" ref="BD14:BD22" si="4">AC14+AX14</f>
        <v>16</v>
      </c>
      <c r="BE14" s="23">
        <f t="shared" ref="BE14:BE22" si="5">SUM(BB14:BD14)</f>
        <v>48</v>
      </c>
    </row>
    <row r="15" spans="1:57" ht="38.25" x14ac:dyDescent="0.25">
      <c r="A15" s="3">
        <v>50603</v>
      </c>
      <c r="B15" s="10" t="s">
        <v>22</v>
      </c>
      <c r="C15" s="3" t="s">
        <v>30</v>
      </c>
      <c r="D15" s="19">
        <v>756.83500000000004</v>
      </c>
      <c r="E15" s="19">
        <v>758.03499999999997</v>
      </c>
      <c r="F15" s="19">
        <v>1.1999999999999318</v>
      </c>
      <c r="G15" s="11" t="s">
        <v>72</v>
      </c>
      <c r="H15" s="3" t="s">
        <v>34</v>
      </c>
      <c r="I15" s="31">
        <v>757.82500000000005</v>
      </c>
      <c r="J15" s="8" t="s">
        <v>205</v>
      </c>
      <c r="K15" s="3"/>
      <c r="L15" s="3" t="s">
        <v>71</v>
      </c>
      <c r="M15" s="3">
        <v>506</v>
      </c>
      <c r="N15" s="6" t="s">
        <v>204</v>
      </c>
      <c r="O15" s="13">
        <v>16</v>
      </c>
      <c r="P15" s="5">
        <v>2</v>
      </c>
      <c r="Q15" s="23">
        <f t="shared" ref="Q15:Q17" si="6">O15*P15</f>
        <v>32</v>
      </c>
      <c r="R15" s="13">
        <v>16</v>
      </c>
      <c r="S15" s="5">
        <v>2</v>
      </c>
      <c r="T15" s="23">
        <f t="shared" ref="T15:T22" si="7">R15*S15</f>
        <v>32</v>
      </c>
      <c r="U15" s="13">
        <v>16</v>
      </c>
      <c r="V15" s="5">
        <v>2</v>
      </c>
      <c r="W15" s="23">
        <f t="shared" ref="W15:W17" si="8">U15*V15</f>
        <v>32</v>
      </c>
      <c r="X15" s="15"/>
      <c r="Y15" s="5"/>
      <c r="Z15" s="23"/>
      <c r="AA15" s="13">
        <v>8</v>
      </c>
      <c r="AB15" s="5">
        <v>2</v>
      </c>
      <c r="AC15" s="23">
        <f>AA15*AB15</f>
        <v>16</v>
      </c>
      <c r="AD15" s="13">
        <v>16</v>
      </c>
      <c r="AE15" s="5">
        <v>2</v>
      </c>
      <c r="AF15" s="23">
        <f t="shared" ref="AF15:AF22" si="9">AD15*AE15</f>
        <v>32</v>
      </c>
      <c r="AG15" s="13">
        <v>16</v>
      </c>
      <c r="AH15" s="5">
        <v>2</v>
      </c>
      <c r="AI15" s="23">
        <f t="shared" ref="AI15:AI22" si="10">AG15*AH15</f>
        <v>32</v>
      </c>
      <c r="AJ15" s="13">
        <v>16</v>
      </c>
      <c r="AK15" s="5">
        <v>2</v>
      </c>
      <c r="AL15" s="23">
        <f t="shared" ref="AL15:AL17" si="11">AJ15*AK15</f>
        <v>32</v>
      </c>
      <c r="AM15" s="13">
        <v>16</v>
      </c>
      <c r="AN15" s="5">
        <v>2</v>
      </c>
      <c r="AO15" s="23">
        <f t="shared" ref="AO15:AO17" si="12">AM15*AN15</f>
        <v>32</v>
      </c>
      <c r="AP15" s="13">
        <v>16</v>
      </c>
      <c r="AQ15" s="5">
        <v>2</v>
      </c>
      <c r="AR15" s="23">
        <f t="shared" si="0"/>
        <v>32</v>
      </c>
      <c r="AS15" s="13"/>
      <c r="AT15" s="5"/>
      <c r="AU15" s="23"/>
      <c r="AV15" s="13">
        <v>8</v>
      </c>
      <c r="AW15" s="5">
        <v>2</v>
      </c>
      <c r="AX15" s="23">
        <f t="shared" si="1"/>
        <v>16</v>
      </c>
      <c r="AY15" s="13">
        <v>16</v>
      </c>
      <c r="AZ15" s="5">
        <v>2</v>
      </c>
      <c r="BA15" s="23">
        <f t="shared" ref="BA15:BA22" si="13">AY15*AZ15</f>
        <v>32</v>
      </c>
      <c r="BB15" s="13">
        <f t="shared" si="2"/>
        <v>288</v>
      </c>
      <c r="BC15" s="5">
        <f t="shared" si="3"/>
        <v>0</v>
      </c>
      <c r="BD15" s="28">
        <f t="shared" si="4"/>
        <v>32</v>
      </c>
      <c r="BE15" s="23">
        <f t="shared" si="5"/>
        <v>320</v>
      </c>
    </row>
    <row r="16" spans="1:57" x14ac:dyDescent="0.25">
      <c r="A16" s="1">
        <v>50602</v>
      </c>
      <c r="B16" s="9" t="s">
        <v>22</v>
      </c>
      <c r="C16" s="3" t="s">
        <v>30</v>
      </c>
      <c r="D16" s="32">
        <v>770.80399999999997</v>
      </c>
      <c r="E16" s="19">
        <v>783.99</v>
      </c>
      <c r="F16" s="19">
        <v>13.186</v>
      </c>
      <c r="G16" s="11" t="s">
        <v>73</v>
      </c>
      <c r="H16" s="3" t="s">
        <v>59</v>
      </c>
      <c r="I16" s="19">
        <v>776.93499999999995</v>
      </c>
      <c r="J16" s="12" t="s">
        <v>74</v>
      </c>
      <c r="K16" s="3" t="s">
        <v>46</v>
      </c>
      <c r="L16" s="3" t="s">
        <v>71</v>
      </c>
      <c r="M16" s="3">
        <v>506</v>
      </c>
      <c r="N16" s="6" t="s">
        <v>204</v>
      </c>
      <c r="O16" s="13">
        <v>16</v>
      </c>
      <c r="P16" s="5">
        <v>2</v>
      </c>
      <c r="Q16" s="23">
        <f t="shared" si="6"/>
        <v>32</v>
      </c>
      <c r="R16" s="13">
        <v>16</v>
      </c>
      <c r="S16" s="5">
        <v>2</v>
      </c>
      <c r="T16" s="23">
        <f t="shared" si="7"/>
        <v>32</v>
      </c>
      <c r="U16" s="13">
        <v>16</v>
      </c>
      <c r="V16" s="5">
        <v>2</v>
      </c>
      <c r="W16" s="23">
        <f t="shared" si="8"/>
        <v>32</v>
      </c>
      <c r="X16" s="13">
        <v>8</v>
      </c>
      <c r="Y16" s="5">
        <v>2</v>
      </c>
      <c r="Z16" s="23">
        <f>X16*Y16</f>
        <v>16</v>
      </c>
      <c r="AA16" s="13">
        <v>8</v>
      </c>
      <c r="AB16" s="5">
        <v>2</v>
      </c>
      <c r="AC16" s="23">
        <f>AA16*AB16</f>
        <v>16</v>
      </c>
      <c r="AD16" s="13">
        <v>16</v>
      </c>
      <c r="AE16" s="5">
        <v>2</v>
      </c>
      <c r="AF16" s="23">
        <f t="shared" si="9"/>
        <v>32</v>
      </c>
      <c r="AG16" s="13">
        <v>16</v>
      </c>
      <c r="AH16" s="5">
        <v>2</v>
      </c>
      <c r="AI16" s="23">
        <f t="shared" si="10"/>
        <v>32</v>
      </c>
      <c r="AJ16" s="13">
        <v>16</v>
      </c>
      <c r="AK16" s="5">
        <v>2</v>
      </c>
      <c r="AL16" s="23">
        <f t="shared" si="11"/>
        <v>32</v>
      </c>
      <c r="AM16" s="13">
        <v>16</v>
      </c>
      <c r="AN16" s="5">
        <v>2</v>
      </c>
      <c r="AO16" s="23">
        <f t="shared" si="12"/>
        <v>32</v>
      </c>
      <c r="AP16" s="13">
        <v>16</v>
      </c>
      <c r="AQ16" s="5">
        <v>2</v>
      </c>
      <c r="AR16" s="23">
        <f t="shared" si="0"/>
        <v>32</v>
      </c>
      <c r="AS16" s="13">
        <v>8</v>
      </c>
      <c r="AT16" s="5">
        <v>2</v>
      </c>
      <c r="AU16" s="23">
        <f>AS16*AT16</f>
        <v>16</v>
      </c>
      <c r="AV16" s="13">
        <v>8</v>
      </c>
      <c r="AW16" s="5">
        <v>2</v>
      </c>
      <c r="AX16" s="23">
        <f t="shared" si="1"/>
        <v>16</v>
      </c>
      <c r="AY16" s="13">
        <v>16</v>
      </c>
      <c r="AZ16" s="5">
        <v>2</v>
      </c>
      <c r="BA16" s="23">
        <f t="shared" si="13"/>
        <v>32</v>
      </c>
      <c r="BB16" s="13">
        <f t="shared" si="2"/>
        <v>288</v>
      </c>
      <c r="BC16" s="5">
        <f t="shared" si="3"/>
        <v>32</v>
      </c>
      <c r="BD16" s="28">
        <f t="shared" si="4"/>
        <v>32</v>
      </c>
      <c r="BE16" s="23">
        <f t="shared" si="5"/>
        <v>352</v>
      </c>
    </row>
    <row r="17" spans="1:57" x14ac:dyDescent="0.25">
      <c r="A17" s="1">
        <v>50601</v>
      </c>
      <c r="B17" s="9" t="s">
        <v>22</v>
      </c>
      <c r="C17" s="3" t="s">
        <v>30</v>
      </c>
      <c r="D17" s="32">
        <v>783.99</v>
      </c>
      <c r="E17" s="19">
        <v>790.99900000000002</v>
      </c>
      <c r="F17" s="19">
        <v>7.0839999999999996</v>
      </c>
      <c r="G17" s="11" t="s">
        <v>75</v>
      </c>
      <c r="H17" s="3" t="s">
        <v>34</v>
      </c>
      <c r="I17" s="19">
        <v>786.4</v>
      </c>
      <c r="J17" s="8" t="s">
        <v>76</v>
      </c>
      <c r="K17" s="3"/>
      <c r="L17" s="3" t="s">
        <v>71</v>
      </c>
      <c r="M17" s="3">
        <v>506</v>
      </c>
      <c r="N17" s="6" t="s">
        <v>204</v>
      </c>
      <c r="O17" s="13">
        <v>16</v>
      </c>
      <c r="P17" s="5">
        <v>2</v>
      </c>
      <c r="Q17" s="23">
        <f t="shared" si="6"/>
        <v>32</v>
      </c>
      <c r="R17" s="13">
        <v>16</v>
      </c>
      <c r="S17" s="5">
        <v>2</v>
      </c>
      <c r="T17" s="23">
        <f t="shared" si="7"/>
        <v>32</v>
      </c>
      <c r="U17" s="13">
        <v>16</v>
      </c>
      <c r="V17" s="5">
        <v>2</v>
      </c>
      <c r="W17" s="23">
        <f t="shared" si="8"/>
        <v>32</v>
      </c>
      <c r="X17" s="13"/>
      <c r="Y17" s="5"/>
      <c r="Z17" s="23"/>
      <c r="AA17" s="13">
        <v>8</v>
      </c>
      <c r="AB17" s="5">
        <v>2</v>
      </c>
      <c r="AC17" s="23">
        <f>AA17*AB17</f>
        <v>16</v>
      </c>
      <c r="AD17" s="13">
        <v>16</v>
      </c>
      <c r="AE17" s="5">
        <v>2</v>
      </c>
      <c r="AF17" s="23">
        <f t="shared" si="9"/>
        <v>32</v>
      </c>
      <c r="AG17" s="13">
        <v>16</v>
      </c>
      <c r="AH17" s="5">
        <v>2</v>
      </c>
      <c r="AI17" s="23">
        <f t="shared" si="10"/>
        <v>32</v>
      </c>
      <c r="AJ17" s="13">
        <v>16</v>
      </c>
      <c r="AK17" s="5">
        <v>2</v>
      </c>
      <c r="AL17" s="23">
        <f t="shared" si="11"/>
        <v>32</v>
      </c>
      <c r="AM17" s="13">
        <v>16</v>
      </c>
      <c r="AN17" s="5">
        <v>2</v>
      </c>
      <c r="AO17" s="23">
        <f t="shared" si="12"/>
        <v>32</v>
      </c>
      <c r="AP17" s="13">
        <v>16</v>
      </c>
      <c r="AQ17" s="5">
        <v>2</v>
      </c>
      <c r="AR17" s="23">
        <f t="shared" si="0"/>
        <v>32</v>
      </c>
      <c r="AS17" s="13"/>
      <c r="AT17" s="5"/>
      <c r="AU17" s="23"/>
      <c r="AV17" s="13">
        <v>8</v>
      </c>
      <c r="AW17" s="5">
        <v>2</v>
      </c>
      <c r="AX17" s="23">
        <f t="shared" si="1"/>
        <v>16</v>
      </c>
      <c r="AY17" s="13">
        <v>16</v>
      </c>
      <c r="AZ17" s="5">
        <v>2</v>
      </c>
      <c r="BA17" s="23">
        <f t="shared" si="13"/>
        <v>32</v>
      </c>
      <c r="BB17" s="13">
        <f t="shared" si="2"/>
        <v>288</v>
      </c>
      <c r="BC17" s="5">
        <f t="shared" si="3"/>
        <v>0</v>
      </c>
      <c r="BD17" s="28">
        <f t="shared" si="4"/>
        <v>32</v>
      </c>
      <c r="BE17" s="23">
        <f t="shared" si="5"/>
        <v>320</v>
      </c>
    </row>
    <row r="18" spans="1:57" x14ac:dyDescent="0.25">
      <c r="A18" s="1">
        <v>50607</v>
      </c>
      <c r="B18" s="9" t="s">
        <v>28</v>
      </c>
      <c r="C18" s="3"/>
      <c r="D18" s="32">
        <v>338.44900000000001</v>
      </c>
      <c r="E18" s="19">
        <v>375.06599999999997</v>
      </c>
      <c r="F18" s="19">
        <v>36.616999999999997</v>
      </c>
      <c r="G18" s="11" t="s">
        <v>87</v>
      </c>
      <c r="H18" s="3" t="s">
        <v>86</v>
      </c>
      <c r="I18" s="19">
        <v>343.1</v>
      </c>
      <c r="J18" s="8" t="s">
        <v>61</v>
      </c>
      <c r="K18" s="3"/>
      <c r="L18" s="3" t="s">
        <v>71</v>
      </c>
      <c r="M18" s="3">
        <v>506</v>
      </c>
      <c r="N18" s="6" t="s">
        <v>204</v>
      </c>
      <c r="O18" s="13"/>
      <c r="P18" s="5"/>
      <c r="Q18" s="23"/>
      <c r="R18" s="13">
        <v>16</v>
      </c>
      <c r="S18" s="5">
        <v>2</v>
      </c>
      <c r="T18" s="23">
        <f t="shared" si="7"/>
        <v>32</v>
      </c>
      <c r="U18" s="13"/>
      <c r="V18" s="5"/>
      <c r="W18" s="23"/>
      <c r="X18" s="15"/>
      <c r="Y18" s="5"/>
      <c r="Z18" s="23"/>
      <c r="AA18" s="13"/>
      <c r="AB18" s="15"/>
      <c r="AC18" s="23"/>
      <c r="AD18" s="13">
        <v>16</v>
      </c>
      <c r="AE18" s="5">
        <v>2</v>
      </c>
      <c r="AF18" s="23">
        <f t="shared" si="9"/>
        <v>32</v>
      </c>
      <c r="AG18" s="13">
        <v>16</v>
      </c>
      <c r="AH18" s="5">
        <v>2</v>
      </c>
      <c r="AI18" s="23">
        <f t="shared" si="10"/>
        <v>32</v>
      </c>
      <c r="AJ18" s="13"/>
      <c r="AK18" s="5"/>
      <c r="AL18" s="23"/>
      <c r="AM18" s="13"/>
      <c r="AN18" s="5"/>
      <c r="AO18" s="23"/>
      <c r="AP18" s="13">
        <v>16</v>
      </c>
      <c r="AQ18" s="5">
        <v>2</v>
      </c>
      <c r="AR18" s="23">
        <f t="shared" si="0"/>
        <v>32</v>
      </c>
      <c r="AS18" s="13"/>
      <c r="AT18" s="5"/>
      <c r="AU18" s="23"/>
      <c r="AV18" s="13">
        <v>8</v>
      </c>
      <c r="AW18" s="5">
        <v>2</v>
      </c>
      <c r="AX18" s="23">
        <f t="shared" si="1"/>
        <v>16</v>
      </c>
      <c r="AY18" s="13">
        <v>16</v>
      </c>
      <c r="AZ18" s="5">
        <v>2</v>
      </c>
      <c r="BA18" s="23">
        <f t="shared" si="13"/>
        <v>32</v>
      </c>
      <c r="BB18" s="13">
        <f t="shared" si="2"/>
        <v>160</v>
      </c>
      <c r="BC18" s="5">
        <f t="shared" si="3"/>
        <v>0</v>
      </c>
      <c r="BD18" s="28">
        <f t="shared" si="4"/>
        <v>16</v>
      </c>
      <c r="BE18" s="23">
        <f t="shared" si="5"/>
        <v>176</v>
      </c>
    </row>
    <row r="19" spans="1:57" x14ac:dyDescent="0.25">
      <c r="A19" s="1">
        <v>50606</v>
      </c>
      <c r="B19" s="9" t="s">
        <v>28</v>
      </c>
      <c r="C19" s="3"/>
      <c r="D19" s="32">
        <v>375.06599999999997</v>
      </c>
      <c r="E19" s="19">
        <v>380.81299999999999</v>
      </c>
      <c r="F19" s="19">
        <v>5.7469999999999999</v>
      </c>
      <c r="G19" s="11" t="s">
        <v>88</v>
      </c>
      <c r="H19" s="3" t="s">
        <v>86</v>
      </c>
      <c r="I19" s="19">
        <v>375.4</v>
      </c>
      <c r="J19" s="8" t="s">
        <v>89</v>
      </c>
      <c r="K19" s="3"/>
      <c r="L19" s="3" t="s">
        <v>71</v>
      </c>
      <c r="M19" s="3">
        <v>506</v>
      </c>
      <c r="N19" s="6" t="s">
        <v>204</v>
      </c>
      <c r="O19" s="13"/>
      <c r="P19" s="5"/>
      <c r="Q19" s="23"/>
      <c r="R19" s="13">
        <v>16</v>
      </c>
      <c r="S19" s="5">
        <v>2</v>
      </c>
      <c r="T19" s="23">
        <f t="shared" si="7"/>
        <v>32</v>
      </c>
      <c r="U19" s="13"/>
      <c r="V19" s="5"/>
      <c r="W19" s="23"/>
      <c r="X19" s="15"/>
      <c r="Y19" s="5"/>
      <c r="Z19" s="23"/>
      <c r="AA19" s="13"/>
      <c r="AB19" s="5"/>
      <c r="AC19" s="23"/>
      <c r="AD19" s="13">
        <v>16</v>
      </c>
      <c r="AE19" s="5">
        <v>2</v>
      </c>
      <c r="AF19" s="23">
        <f t="shared" si="9"/>
        <v>32</v>
      </c>
      <c r="AG19" s="13">
        <v>16</v>
      </c>
      <c r="AH19" s="5">
        <v>2</v>
      </c>
      <c r="AI19" s="23">
        <f t="shared" si="10"/>
        <v>32</v>
      </c>
      <c r="AJ19" s="13"/>
      <c r="AK19" s="5"/>
      <c r="AL19" s="23"/>
      <c r="AM19" s="13"/>
      <c r="AN19" s="5"/>
      <c r="AO19" s="23"/>
      <c r="AP19" s="13">
        <v>16</v>
      </c>
      <c r="AQ19" s="5">
        <v>2</v>
      </c>
      <c r="AR19" s="23">
        <f t="shared" si="0"/>
        <v>32</v>
      </c>
      <c r="AS19" s="13"/>
      <c r="AT19" s="5"/>
      <c r="AU19" s="23"/>
      <c r="AV19" s="13">
        <v>8</v>
      </c>
      <c r="AW19" s="5">
        <v>2</v>
      </c>
      <c r="AX19" s="23">
        <f t="shared" si="1"/>
        <v>16</v>
      </c>
      <c r="AY19" s="13">
        <v>16</v>
      </c>
      <c r="AZ19" s="5">
        <v>2</v>
      </c>
      <c r="BA19" s="23">
        <f t="shared" si="13"/>
        <v>32</v>
      </c>
      <c r="BB19" s="13">
        <f t="shared" si="2"/>
        <v>160</v>
      </c>
      <c r="BC19" s="5">
        <f t="shared" si="3"/>
        <v>0</v>
      </c>
      <c r="BD19" s="28">
        <f t="shared" si="4"/>
        <v>16</v>
      </c>
      <c r="BE19" s="23">
        <f t="shared" si="5"/>
        <v>176</v>
      </c>
    </row>
    <row r="20" spans="1:57" x14ac:dyDescent="0.25">
      <c r="A20" s="1">
        <v>50605</v>
      </c>
      <c r="B20" s="9" t="s">
        <v>28</v>
      </c>
      <c r="C20" s="3"/>
      <c r="D20" s="32">
        <v>380.81299999999999</v>
      </c>
      <c r="E20" s="19">
        <v>389.01600000000002</v>
      </c>
      <c r="F20" s="19">
        <v>8.2029999999999994</v>
      </c>
      <c r="G20" s="11" t="s">
        <v>90</v>
      </c>
      <c r="H20" s="3" t="s">
        <v>86</v>
      </c>
      <c r="I20" s="19">
        <v>383.1</v>
      </c>
      <c r="J20" s="8" t="s">
        <v>91</v>
      </c>
      <c r="K20" s="3"/>
      <c r="L20" s="3" t="s">
        <v>71</v>
      </c>
      <c r="M20" s="3">
        <v>506</v>
      </c>
      <c r="N20" s="6" t="s">
        <v>204</v>
      </c>
      <c r="O20" s="13"/>
      <c r="P20" s="5"/>
      <c r="Q20" s="23"/>
      <c r="R20" s="13">
        <v>16</v>
      </c>
      <c r="S20" s="5">
        <v>2</v>
      </c>
      <c r="T20" s="23">
        <f t="shared" si="7"/>
        <v>32</v>
      </c>
      <c r="U20" s="13"/>
      <c r="V20" s="5"/>
      <c r="W20" s="23"/>
      <c r="X20" s="15"/>
      <c r="Y20" s="5"/>
      <c r="Z20" s="23"/>
      <c r="AA20" s="13"/>
      <c r="AB20" s="5"/>
      <c r="AC20" s="23"/>
      <c r="AD20" s="13">
        <v>16</v>
      </c>
      <c r="AE20" s="5">
        <v>2</v>
      </c>
      <c r="AF20" s="23">
        <f t="shared" si="9"/>
        <v>32</v>
      </c>
      <c r="AG20" s="13">
        <v>16</v>
      </c>
      <c r="AH20" s="5">
        <v>2</v>
      </c>
      <c r="AI20" s="23">
        <f t="shared" si="10"/>
        <v>32</v>
      </c>
      <c r="AJ20" s="13"/>
      <c r="AK20" s="5"/>
      <c r="AL20" s="23"/>
      <c r="AM20" s="13"/>
      <c r="AN20" s="5"/>
      <c r="AO20" s="23"/>
      <c r="AP20" s="13">
        <v>16</v>
      </c>
      <c r="AQ20" s="5">
        <v>2</v>
      </c>
      <c r="AR20" s="23">
        <f t="shared" si="0"/>
        <v>32</v>
      </c>
      <c r="AS20" s="13"/>
      <c r="AT20" s="5"/>
      <c r="AU20" s="23"/>
      <c r="AV20" s="13">
        <v>8</v>
      </c>
      <c r="AW20" s="5">
        <v>2</v>
      </c>
      <c r="AX20" s="23">
        <f t="shared" si="1"/>
        <v>16</v>
      </c>
      <c r="AY20" s="13">
        <v>16</v>
      </c>
      <c r="AZ20" s="5">
        <v>2</v>
      </c>
      <c r="BA20" s="23">
        <f t="shared" si="13"/>
        <v>32</v>
      </c>
      <c r="BB20" s="13">
        <f t="shared" si="2"/>
        <v>160</v>
      </c>
      <c r="BC20" s="5">
        <f t="shared" si="3"/>
        <v>0</v>
      </c>
      <c r="BD20" s="28">
        <f t="shared" si="4"/>
        <v>16</v>
      </c>
      <c r="BE20" s="23">
        <f t="shared" si="5"/>
        <v>176</v>
      </c>
    </row>
    <row r="21" spans="1:57" ht="25.5" x14ac:dyDescent="0.25">
      <c r="A21" s="13">
        <v>50609</v>
      </c>
      <c r="B21" s="7" t="s">
        <v>141</v>
      </c>
      <c r="C21" s="3"/>
      <c r="D21" s="32">
        <v>0</v>
      </c>
      <c r="E21" s="19">
        <v>12.593</v>
      </c>
      <c r="F21" s="19">
        <v>12.593</v>
      </c>
      <c r="G21" s="11" t="s">
        <v>142</v>
      </c>
      <c r="H21" s="3" t="s">
        <v>34</v>
      </c>
      <c r="I21" s="57" t="s">
        <v>208</v>
      </c>
      <c r="J21" s="8" t="s">
        <v>206</v>
      </c>
      <c r="K21" s="3" t="s">
        <v>46</v>
      </c>
      <c r="L21" s="3" t="s">
        <v>71</v>
      </c>
      <c r="M21" s="3">
        <v>506</v>
      </c>
      <c r="N21" s="6" t="s">
        <v>204</v>
      </c>
      <c r="O21" s="13">
        <v>16</v>
      </c>
      <c r="P21" s="5">
        <v>4</v>
      </c>
      <c r="Q21" s="23">
        <f t="shared" ref="Q21:Q22" si="14">O21*P21</f>
        <v>64</v>
      </c>
      <c r="R21" s="13">
        <v>16</v>
      </c>
      <c r="S21" s="5">
        <v>4</v>
      </c>
      <c r="T21" s="23">
        <f t="shared" si="7"/>
        <v>64</v>
      </c>
      <c r="U21" s="13">
        <v>16</v>
      </c>
      <c r="V21" s="5">
        <v>4</v>
      </c>
      <c r="W21" s="23">
        <f t="shared" ref="W21:W22" si="15">U21*V21</f>
        <v>64</v>
      </c>
      <c r="X21" s="13">
        <v>8</v>
      </c>
      <c r="Y21" s="5">
        <v>2</v>
      </c>
      <c r="Z21" s="23">
        <f>X21*Y21</f>
        <v>16</v>
      </c>
      <c r="AA21" s="13">
        <v>8</v>
      </c>
      <c r="AB21" s="5">
        <v>4</v>
      </c>
      <c r="AC21" s="23">
        <f t="shared" ref="AC21:AC22" si="16">AA21*AB21</f>
        <v>32</v>
      </c>
      <c r="AD21" s="13">
        <v>16</v>
      </c>
      <c r="AE21" s="5">
        <v>4</v>
      </c>
      <c r="AF21" s="23">
        <f t="shared" si="9"/>
        <v>64</v>
      </c>
      <c r="AG21" s="13">
        <v>16</v>
      </c>
      <c r="AH21" s="5">
        <v>4</v>
      </c>
      <c r="AI21" s="23">
        <f t="shared" si="10"/>
        <v>64</v>
      </c>
      <c r="AJ21" s="13">
        <v>16</v>
      </c>
      <c r="AK21" s="5">
        <v>4</v>
      </c>
      <c r="AL21" s="23">
        <f t="shared" ref="AL21:AL22" si="17">AJ21*AK21</f>
        <v>64</v>
      </c>
      <c r="AM21" s="13">
        <v>16</v>
      </c>
      <c r="AN21" s="5">
        <v>4</v>
      </c>
      <c r="AO21" s="23">
        <f t="shared" ref="AO21:AO22" si="18">AM21*AN21</f>
        <v>64</v>
      </c>
      <c r="AP21" s="13">
        <v>16</v>
      </c>
      <c r="AQ21" s="5">
        <v>4</v>
      </c>
      <c r="AR21" s="23">
        <f t="shared" si="0"/>
        <v>64</v>
      </c>
      <c r="AS21" s="13">
        <v>8</v>
      </c>
      <c r="AT21" s="5">
        <v>2</v>
      </c>
      <c r="AU21" s="23">
        <f>AS21*AT21</f>
        <v>16</v>
      </c>
      <c r="AV21" s="13">
        <v>8</v>
      </c>
      <c r="AW21" s="5">
        <v>4</v>
      </c>
      <c r="AX21" s="23">
        <f t="shared" si="1"/>
        <v>32</v>
      </c>
      <c r="AY21" s="13">
        <v>16</v>
      </c>
      <c r="AZ21" s="5">
        <v>4</v>
      </c>
      <c r="BA21" s="23">
        <f t="shared" si="13"/>
        <v>64</v>
      </c>
      <c r="BB21" s="13">
        <f t="shared" si="2"/>
        <v>576</v>
      </c>
      <c r="BC21" s="5">
        <f t="shared" si="3"/>
        <v>32</v>
      </c>
      <c r="BD21" s="28">
        <f t="shared" si="4"/>
        <v>64</v>
      </c>
      <c r="BE21" s="23">
        <f t="shared" si="5"/>
        <v>672</v>
      </c>
    </row>
    <row r="22" spans="1:57" ht="77.25" thickBot="1" x14ac:dyDescent="0.3">
      <c r="A22" s="13">
        <v>50610</v>
      </c>
      <c r="B22" s="7" t="s">
        <v>198</v>
      </c>
      <c r="C22" s="3"/>
      <c r="D22" s="30">
        <v>0</v>
      </c>
      <c r="E22" s="31" t="s">
        <v>199</v>
      </c>
      <c r="F22" s="19">
        <v>3.3267600000000002</v>
      </c>
      <c r="G22" s="11" t="s">
        <v>143</v>
      </c>
      <c r="H22" s="3" t="s">
        <v>34</v>
      </c>
      <c r="I22" s="58">
        <v>2.0110000000000001</v>
      </c>
      <c r="J22" s="8" t="s">
        <v>207</v>
      </c>
      <c r="K22" s="3"/>
      <c r="L22" s="3" t="s">
        <v>71</v>
      </c>
      <c r="M22" s="3">
        <v>506</v>
      </c>
      <c r="N22" s="6" t="s">
        <v>204</v>
      </c>
      <c r="O22" s="13">
        <v>16</v>
      </c>
      <c r="P22" s="5">
        <v>2</v>
      </c>
      <c r="Q22" s="23">
        <f t="shared" si="14"/>
        <v>32</v>
      </c>
      <c r="R22" s="13">
        <v>16</v>
      </c>
      <c r="S22" s="5">
        <v>2</v>
      </c>
      <c r="T22" s="23">
        <f t="shared" si="7"/>
        <v>32</v>
      </c>
      <c r="U22" s="13">
        <v>16</v>
      </c>
      <c r="V22" s="5">
        <v>2</v>
      </c>
      <c r="W22" s="23">
        <f t="shared" si="15"/>
        <v>32</v>
      </c>
      <c r="X22" s="15"/>
      <c r="Y22" s="5"/>
      <c r="Z22" s="23"/>
      <c r="AA22" s="13">
        <v>8</v>
      </c>
      <c r="AB22" s="5">
        <v>2</v>
      </c>
      <c r="AC22" s="23">
        <f t="shared" si="16"/>
        <v>16</v>
      </c>
      <c r="AD22" s="13">
        <v>16</v>
      </c>
      <c r="AE22" s="5">
        <v>2</v>
      </c>
      <c r="AF22" s="23">
        <f t="shared" si="9"/>
        <v>32</v>
      </c>
      <c r="AG22" s="13">
        <v>16</v>
      </c>
      <c r="AH22" s="5">
        <v>2</v>
      </c>
      <c r="AI22" s="23">
        <f t="shared" si="10"/>
        <v>32</v>
      </c>
      <c r="AJ22" s="13">
        <v>16</v>
      </c>
      <c r="AK22" s="5">
        <v>2</v>
      </c>
      <c r="AL22" s="23">
        <f t="shared" si="17"/>
        <v>32</v>
      </c>
      <c r="AM22" s="13">
        <v>16</v>
      </c>
      <c r="AN22" s="5">
        <v>2</v>
      </c>
      <c r="AO22" s="23">
        <f t="shared" si="18"/>
        <v>32</v>
      </c>
      <c r="AP22" s="13">
        <v>16</v>
      </c>
      <c r="AQ22" s="5">
        <v>2</v>
      </c>
      <c r="AR22" s="23">
        <f t="shared" si="0"/>
        <v>32</v>
      </c>
      <c r="AS22" s="13"/>
      <c r="AT22" s="5"/>
      <c r="AU22" s="23"/>
      <c r="AV22" s="13">
        <v>8</v>
      </c>
      <c r="AW22" s="5">
        <v>2</v>
      </c>
      <c r="AX22" s="23">
        <f t="shared" si="1"/>
        <v>16</v>
      </c>
      <c r="AY22" s="13">
        <v>16</v>
      </c>
      <c r="AZ22" s="5">
        <v>2</v>
      </c>
      <c r="BA22" s="23">
        <f t="shared" si="13"/>
        <v>32</v>
      </c>
      <c r="BB22" s="13">
        <f t="shared" si="2"/>
        <v>288</v>
      </c>
      <c r="BC22" s="5">
        <f t="shared" si="3"/>
        <v>0</v>
      </c>
      <c r="BD22" s="28">
        <f t="shared" si="4"/>
        <v>32</v>
      </c>
      <c r="BE22" s="23">
        <f t="shared" si="5"/>
        <v>320</v>
      </c>
    </row>
    <row r="23" spans="1:57" ht="15.75" thickBot="1" x14ac:dyDescent="0.3"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46" t="s">
        <v>227</v>
      </c>
      <c r="BB23" s="47">
        <f>SUM(BB13:BB22)</f>
        <v>2272</v>
      </c>
      <c r="BC23" s="47">
        <f>SUM(BC13:BC22)</f>
        <v>64</v>
      </c>
      <c r="BD23" s="47">
        <f>SUM(BD13:BD22)</f>
        <v>272</v>
      </c>
      <c r="BE23" s="48">
        <f>SUM(BE13:BE22)</f>
        <v>2608</v>
      </c>
    </row>
    <row r="24" spans="1:57" x14ac:dyDescent="0.25">
      <c r="A24" s="49" t="s">
        <v>254</v>
      </c>
    </row>
  </sheetData>
  <autoFilter ref="A12:BE23"/>
  <mergeCells count="86">
    <mergeCell ref="BD9:BD11"/>
    <mergeCell ref="BE9:BE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C9:BC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22 B12:BE12">
    <cfRule type="duplicateValues" dxfId="3" priority="1" stopIfTrue="1"/>
    <cfRule type="duplicateValues" dxfId="2" priority="2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opLeftCell="AB1" zoomScale="85" zoomScaleNormal="85" workbookViewId="0">
      <selection activeCell="BF15" sqref="BF15"/>
    </sheetView>
  </sheetViews>
  <sheetFormatPr defaultRowHeight="15" x14ac:dyDescent="0.25"/>
  <cols>
    <col min="1" max="1" width="7" style="49" bestFit="1" customWidth="1"/>
    <col min="2" max="3" width="5.7109375" style="49" customWidth="1"/>
    <col min="4" max="5" width="10" style="49" bestFit="1" customWidth="1"/>
    <col min="6" max="6" width="9.28515625" style="49" bestFit="1" customWidth="1"/>
    <col min="7" max="7" width="36.5703125" style="49" customWidth="1"/>
    <col min="8" max="8" width="9.140625" style="49"/>
    <col min="9" max="9" width="11.28515625" style="49" customWidth="1"/>
    <col min="10" max="10" width="14.28515625" style="49" customWidth="1"/>
    <col min="11" max="11" width="11.28515625" style="49" customWidth="1"/>
    <col min="12" max="12" width="9.42578125" style="49" bestFit="1" customWidth="1"/>
    <col min="13" max="13" width="9.140625" style="49"/>
    <col min="14" max="14" width="14.85546875" style="49" customWidth="1"/>
    <col min="15" max="16384" width="9.140625" style="49"/>
  </cols>
  <sheetData>
    <row r="1" spans="1:57" x14ac:dyDescent="0.25">
      <c r="A1" s="42" t="s">
        <v>318</v>
      </c>
    </row>
    <row r="2" spans="1:57" x14ac:dyDescent="0.25">
      <c r="A2" s="42"/>
    </row>
    <row r="3" spans="1:57" x14ac:dyDescent="0.25">
      <c r="A3" s="42" t="str">
        <f>'Zestawienie ogólne rbh'!A12</f>
        <v>Zadanie nr 6</v>
      </c>
      <c r="C3" s="42" t="str">
        <f>'Zestawienie ogólne rbh'!B12</f>
        <v xml:space="preserve">Rejon Zambrów </v>
      </c>
    </row>
    <row r="5" spans="1:57" x14ac:dyDescent="0.25">
      <c r="A5" s="29" t="s">
        <v>230</v>
      </c>
    </row>
    <row r="6" spans="1:57" ht="15.75" thickBot="1" x14ac:dyDescent="0.3"/>
    <row r="7" spans="1:57" ht="37.5" customHeight="1" thickBot="1" x14ac:dyDescent="0.3">
      <c r="A7" s="91" t="s">
        <v>0</v>
      </c>
      <c r="B7" s="89" t="s">
        <v>1</v>
      </c>
      <c r="C7" s="89"/>
      <c r="D7" s="92" t="s">
        <v>2</v>
      </c>
      <c r="E7" s="92"/>
      <c r="F7" s="92"/>
      <c r="G7" s="92"/>
      <c r="H7" s="91" t="s">
        <v>3</v>
      </c>
      <c r="I7" s="91"/>
      <c r="J7" s="91"/>
      <c r="K7" s="91" t="s">
        <v>4</v>
      </c>
      <c r="L7" s="91" t="s">
        <v>5</v>
      </c>
      <c r="M7" s="91" t="s">
        <v>229</v>
      </c>
      <c r="N7" s="123" t="s">
        <v>197</v>
      </c>
      <c r="O7" s="93" t="s">
        <v>214</v>
      </c>
      <c r="P7" s="94"/>
      <c r="Q7" s="95"/>
      <c r="R7" s="93" t="s">
        <v>215</v>
      </c>
      <c r="S7" s="94"/>
      <c r="T7" s="95"/>
      <c r="U7" s="102" t="s">
        <v>216</v>
      </c>
      <c r="V7" s="96"/>
      <c r="W7" s="96"/>
      <c r="X7" s="96"/>
      <c r="Y7" s="96"/>
      <c r="Z7" s="97"/>
      <c r="AA7" s="93" t="s">
        <v>217</v>
      </c>
      <c r="AB7" s="94"/>
      <c r="AC7" s="95"/>
      <c r="AD7" s="93" t="s">
        <v>218</v>
      </c>
      <c r="AE7" s="94"/>
      <c r="AF7" s="95"/>
      <c r="AG7" s="93" t="s">
        <v>219</v>
      </c>
      <c r="AH7" s="94"/>
      <c r="AI7" s="95"/>
      <c r="AJ7" s="93" t="s">
        <v>220</v>
      </c>
      <c r="AK7" s="94"/>
      <c r="AL7" s="95"/>
      <c r="AM7" s="93" t="s">
        <v>221</v>
      </c>
      <c r="AN7" s="94"/>
      <c r="AO7" s="95"/>
      <c r="AP7" s="93" t="s">
        <v>222</v>
      </c>
      <c r="AQ7" s="96"/>
      <c r="AR7" s="96"/>
      <c r="AS7" s="96"/>
      <c r="AT7" s="96"/>
      <c r="AU7" s="97"/>
      <c r="AV7" s="93" t="s">
        <v>223</v>
      </c>
      <c r="AW7" s="94"/>
      <c r="AX7" s="95"/>
      <c r="AY7" s="93" t="s">
        <v>224</v>
      </c>
      <c r="AZ7" s="94"/>
      <c r="BA7" s="95"/>
      <c r="BB7" s="103" t="s">
        <v>228</v>
      </c>
      <c r="BC7" s="104"/>
      <c r="BD7" s="105"/>
      <c r="BE7" s="106"/>
    </row>
    <row r="8" spans="1:57" ht="37.5" customHeight="1" thickBot="1" x14ac:dyDescent="0.3">
      <c r="A8" s="91"/>
      <c r="B8" s="89" t="s">
        <v>6</v>
      </c>
      <c r="C8" s="89" t="s">
        <v>7</v>
      </c>
      <c r="D8" s="92" t="s">
        <v>8</v>
      </c>
      <c r="E8" s="92"/>
      <c r="F8" s="91" t="s">
        <v>9</v>
      </c>
      <c r="G8" s="89" t="s">
        <v>10</v>
      </c>
      <c r="H8" s="91" t="s">
        <v>11</v>
      </c>
      <c r="I8" s="91" t="s">
        <v>8</v>
      </c>
      <c r="J8" s="91" t="s">
        <v>12</v>
      </c>
      <c r="K8" s="91"/>
      <c r="L8" s="91"/>
      <c r="M8" s="91"/>
      <c r="N8" s="123"/>
      <c r="O8" s="111" t="s">
        <v>313</v>
      </c>
      <c r="P8" s="112"/>
      <c r="Q8" s="113"/>
      <c r="R8" s="111" t="s">
        <v>313</v>
      </c>
      <c r="S8" s="112"/>
      <c r="T8" s="113"/>
      <c r="U8" s="111" t="s">
        <v>313</v>
      </c>
      <c r="V8" s="112"/>
      <c r="W8" s="113"/>
      <c r="X8" s="114" t="s">
        <v>314</v>
      </c>
      <c r="Y8" s="115"/>
      <c r="Z8" s="116"/>
      <c r="AA8" s="111" t="s">
        <v>315</v>
      </c>
      <c r="AB8" s="112"/>
      <c r="AC8" s="113"/>
      <c r="AD8" s="111" t="s">
        <v>313</v>
      </c>
      <c r="AE8" s="112"/>
      <c r="AF8" s="113"/>
      <c r="AG8" s="111" t="s">
        <v>313</v>
      </c>
      <c r="AH8" s="112"/>
      <c r="AI8" s="113"/>
      <c r="AJ8" s="111" t="s">
        <v>313</v>
      </c>
      <c r="AK8" s="112"/>
      <c r="AL8" s="113"/>
      <c r="AM8" s="111" t="s">
        <v>313</v>
      </c>
      <c r="AN8" s="112"/>
      <c r="AO8" s="113"/>
      <c r="AP8" s="111" t="s">
        <v>313</v>
      </c>
      <c r="AQ8" s="112"/>
      <c r="AR8" s="113"/>
      <c r="AS8" s="114" t="s">
        <v>314</v>
      </c>
      <c r="AT8" s="115"/>
      <c r="AU8" s="116"/>
      <c r="AV8" s="111" t="s">
        <v>315</v>
      </c>
      <c r="AW8" s="112"/>
      <c r="AX8" s="113"/>
      <c r="AY8" s="111" t="s">
        <v>313</v>
      </c>
      <c r="AZ8" s="112"/>
      <c r="BA8" s="113"/>
      <c r="BB8" s="107"/>
      <c r="BC8" s="108"/>
      <c r="BD8" s="109"/>
      <c r="BE8" s="110"/>
    </row>
    <row r="9" spans="1:57" ht="37.5" customHeight="1" x14ac:dyDescent="0.25">
      <c r="A9" s="91"/>
      <c r="B9" s="89"/>
      <c r="C9" s="89"/>
      <c r="D9" s="89" t="s">
        <v>13</v>
      </c>
      <c r="E9" s="89" t="s">
        <v>14</v>
      </c>
      <c r="F9" s="91"/>
      <c r="G9" s="89"/>
      <c r="H9" s="91"/>
      <c r="I9" s="91"/>
      <c r="J9" s="91"/>
      <c r="K9" s="91"/>
      <c r="L9" s="91"/>
      <c r="M9" s="91"/>
      <c r="N9" s="123"/>
      <c r="O9" s="98" t="s">
        <v>210</v>
      </c>
      <c r="P9" s="99" t="s">
        <v>211</v>
      </c>
      <c r="Q9" s="100" t="s">
        <v>212</v>
      </c>
      <c r="R9" s="98" t="s">
        <v>210</v>
      </c>
      <c r="S9" s="99" t="s">
        <v>211</v>
      </c>
      <c r="T9" s="100" t="s">
        <v>212</v>
      </c>
      <c r="U9" s="98" t="s">
        <v>210</v>
      </c>
      <c r="V9" s="99" t="s">
        <v>211</v>
      </c>
      <c r="W9" s="100" t="s">
        <v>212</v>
      </c>
      <c r="X9" s="101" t="s">
        <v>210</v>
      </c>
      <c r="Y9" s="99" t="s">
        <v>211</v>
      </c>
      <c r="Z9" s="100" t="s">
        <v>212</v>
      </c>
      <c r="AA9" s="98" t="s">
        <v>210</v>
      </c>
      <c r="AB9" s="99" t="s">
        <v>211</v>
      </c>
      <c r="AC9" s="100" t="s">
        <v>212</v>
      </c>
      <c r="AD9" s="98" t="s">
        <v>210</v>
      </c>
      <c r="AE9" s="99" t="s">
        <v>211</v>
      </c>
      <c r="AF9" s="100" t="s">
        <v>212</v>
      </c>
      <c r="AG9" s="98" t="s">
        <v>210</v>
      </c>
      <c r="AH9" s="99" t="s">
        <v>211</v>
      </c>
      <c r="AI9" s="100" t="s">
        <v>212</v>
      </c>
      <c r="AJ9" s="98" t="s">
        <v>210</v>
      </c>
      <c r="AK9" s="99" t="s">
        <v>211</v>
      </c>
      <c r="AL9" s="100" t="s">
        <v>212</v>
      </c>
      <c r="AM9" s="98" t="s">
        <v>210</v>
      </c>
      <c r="AN9" s="99" t="s">
        <v>211</v>
      </c>
      <c r="AO9" s="100" t="s">
        <v>212</v>
      </c>
      <c r="AP9" s="98" t="s">
        <v>210</v>
      </c>
      <c r="AQ9" s="99" t="s">
        <v>211</v>
      </c>
      <c r="AR9" s="100" t="s">
        <v>212</v>
      </c>
      <c r="AS9" s="98" t="s">
        <v>210</v>
      </c>
      <c r="AT9" s="99" t="s">
        <v>211</v>
      </c>
      <c r="AU9" s="100" t="s">
        <v>212</v>
      </c>
      <c r="AV9" s="98" t="s">
        <v>210</v>
      </c>
      <c r="AW9" s="99" t="s">
        <v>211</v>
      </c>
      <c r="AX9" s="100" t="s">
        <v>212</v>
      </c>
      <c r="AY9" s="98" t="s">
        <v>210</v>
      </c>
      <c r="AZ9" s="99" t="s">
        <v>211</v>
      </c>
      <c r="BA9" s="100" t="s">
        <v>212</v>
      </c>
      <c r="BB9" s="122" t="s">
        <v>225</v>
      </c>
      <c r="BC9" s="119" t="s">
        <v>226</v>
      </c>
      <c r="BD9" s="117" t="s">
        <v>311</v>
      </c>
      <c r="BE9" s="118" t="s">
        <v>213</v>
      </c>
    </row>
    <row r="10" spans="1:57" ht="37.5" customHeight="1" x14ac:dyDescent="0.25">
      <c r="A10" s="91"/>
      <c r="B10" s="89"/>
      <c r="C10" s="89"/>
      <c r="D10" s="89"/>
      <c r="E10" s="89"/>
      <c r="F10" s="91"/>
      <c r="G10" s="89"/>
      <c r="H10" s="91"/>
      <c r="I10" s="91"/>
      <c r="J10" s="91"/>
      <c r="K10" s="91"/>
      <c r="L10" s="91"/>
      <c r="M10" s="91"/>
      <c r="N10" s="123"/>
      <c r="O10" s="98"/>
      <c r="P10" s="99"/>
      <c r="Q10" s="100"/>
      <c r="R10" s="98"/>
      <c r="S10" s="99"/>
      <c r="T10" s="100"/>
      <c r="U10" s="98"/>
      <c r="V10" s="99"/>
      <c r="W10" s="100"/>
      <c r="X10" s="101"/>
      <c r="Y10" s="99"/>
      <c r="Z10" s="100"/>
      <c r="AA10" s="98"/>
      <c r="AB10" s="99"/>
      <c r="AC10" s="100"/>
      <c r="AD10" s="98"/>
      <c r="AE10" s="99"/>
      <c r="AF10" s="100"/>
      <c r="AG10" s="98"/>
      <c r="AH10" s="99"/>
      <c r="AI10" s="100"/>
      <c r="AJ10" s="98"/>
      <c r="AK10" s="99"/>
      <c r="AL10" s="100"/>
      <c r="AM10" s="98"/>
      <c r="AN10" s="99"/>
      <c r="AO10" s="100"/>
      <c r="AP10" s="98"/>
      <c r="AQ10" s="99"/>
      <c r="AR10" s="100"/>
      <c r="AS10" s="98"/>
      <c r="AT10" s="99"/>
      <c r="AU10" s="100"/>
      <c r="AV10" s="98"/>
      <c r="AW10" s="99"/>
      <c r="AX10" s="100"/>
      <c r="AY10" s="98"/>
      <c r="AZ10" s="99"/>
      <c r="BA10" s="100"/>
      <c r="BB10" s="98"/>
      <c r="BC10" s="120"/>
      <c r="BD10" s="99"/>
      <c r="BE10" s="100"/>
    </row>
    <row r="11" spans="1:57" ht="37.5" customHeight="1" x14ac:dyDescent="0.25">
      <c r="A11" s="91"/>
      <c r="B11" s="89"/>
      <c r="C11" s="89"/>
      <c r="D11" s="89"/>
      <c r="E11" s="89"/>
      <c r="F11" s="91"/>
      <c r="G11" s="89"/>
      <c r="H11" s="91"/>
      <c r="I11" s="91"/>
      <c r="J11" s="91"/>
      <c r="K11" s="91"/>
      <c r="L11" s="91"/>
      <c r="M11" s="91"/>
      <c r="N11" s="123"/>
      <c r="O11" s="98"/>
      <c r="P11" s="99"/>
      <c r="Q11" s="100"/>
      <c r="R11" s="98"/>
      <c r="S11" s="99"/>
      <c r="T11" s="100"/>
      <c r="U11" s="98"/>
      <c r="V11" s="99"/>
      <c r="W11" s="100"/>
      <c r="X11" s="101"/>
      <c r="Y11" s="99"/>
      <c r="Z11" s="100"/>
      <c r="AA11" s="98"/>
      <c r="AB11" s="99"/>
      <c r="AC11" s="100"/>
      <c r="AD11" s="98"/>
      <c r="AE11" s="99"/>
      <c r="AF11" s="100"/>
      <c r="AG11" s="98"/>
      <c r="AH11" s="99"/>
      <c r="AI11" s="100"/>
      <c r="AJ11" s="98"/>
      <c r="AK11" s="99"/>
      <c r="AL11" s="100"/>
      <c r="AM11" s="98"/>
      <c r="AN11" s="99"/>
      <c r="AO11" s="100"/>
      <c r="AP11" s="98"/>
      <c r="AQ11" s="99"/>
      <c r="AR11" s="100"/>
      <c r="AS11" s="98"/>
      <c r="AT11" s="99"/>
      <c r="AU11" s="100"/>
      <c r="AV11" s="98"/>
      <c r="AW11" s="99"/>
      <c r="AX11" s="100"/>
      <c r="AY11" s="98"/>
      <c r="AZ11" s="99"/>
      <c r="BA11" s="100"/>
      <c r="BB11" s="98"/>
      <c r="BC11" s="121"/>
      <c r="BD11" s="99"/>
      <c r="BE11" s="100"/>
    </row>
    <row r="12" spans="1:57" x14ac:dyDescent="0.2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269</v>
      </c>
      <c r="O12" s="20" t="s">
        <v>270</v>
      </c>
      <c r="P12" s="20" t="s">
        <v>28</v>
      </c>
      <c r="Q12" s="20" t="s">
        <v>271</v>
      </c>
      <c r="R12" s="20" t="s">
        <v>272</v>
      </c>
      <c r="S12" s="20" t="s">
        <v>92</v>
      </c>
      <c r="T12" s="20" t="s">
        <v>273</v>
      </c>
      <c r="U12" s="20" t="s">
        <v>274</v>
      </c>
      <c r="V12" s="20" t="s">
        <v>275</v>
      </c>
      <c r="W12" s="20" t="s">
        <v>276</v>
      </c>
      <c r="X12" s="20" t="s">
        <v>277</v>
      </c>
      <c r="Y12" s="20" t="s">
        <v>278</v>
      </c>
      <c r="Z12" s="20" t="s">
        <v>279</v>
      </c>
      <c r="AA12" s="20" t="s">
        <v>280</v>
      </c>
      <c r="AB12" s="20" t="s">
        <v>281</v>
      </c>
      <c r="AC12" s="20" t="s">
        <v>282</v>
      </c>
      <c r="AD12" s="20" t="s">
        <v>283</v>
      </c>
      <c r="AE12" s="20" t="s">
        <v>284</v>
      </c>
      <c r="AF12" s="20" t="s">
        <v>285</v>
      </c>
      <c r="AG12" s="20" t="s">
        <v>286</v>
      </c>
      <c r="AH12" s="20" t="s">
        <v>287</v>
      </c>
      <c r="AI12" s="20" t="s">
        <v>288</v>
      </c>
      <c r="AJ12" s="20" t="s">
        <v>289</v>
      </c>
      <c r="AK12" s="20" t="s">
        <v>290</v>
      </c>
      <c r="AL12" s="20" t="s">
        <v>291</v>
      </c>
      <c r="AM12" s="20" t="s">
        <v>292</v>
      </c>
      <c r="AN12" s="20" t="s">
        <v>293</v>
      </c>
      <c r="AO12" s="20" t="s">
        <v>294</v>
      </c>
      <c r="AP12" s="20" t="s">
        <v>295</v>
      </c>
      <c r="AQ12" s="20" t="s">
        <v>296</v>
      </c>
      <c r="AR12" s="20" t="s">
        <v>297</v>
      </c>
      <c r="AS12" s="20" t="s">
        <v>298</v>
      </c>
      <c r="AT12" s="20" t="s">
        <v>299</v>
      </c>
      <c r="AU12" s="20" t="s">
        <v>300</v>
      </c>
      <c r="AV12" s="20" t="s">
        <v>301</v>
      </c>
      <c r="AW12" s="20" t="s">
        <v>302</v>
      </c>
      <c r="AX12" s="20" t="s">
        <v>303</v>
      </c>
      <c r="AY12" s="20" t="s">
        <v>304</v>
      </c>
      <c r="AZ12" s="20" t="s">
        <v>305</v>
      </c>
      <c r="BA12" s="20" t="s">
        <v>306</v>
      </c>
      <c r="BB12" s="20" t="s">
        <v>307</v>
      </c>
      <c r="BC12" s="20" t="s">
        <v>308</v>
      </c>
      <c r="BD12" s="20" t="s">
        <v>309</v>
      </c>
      <c r="BE12" s="20" t="s">
        <v>310</v>
      </c>
    </row>
    <row r="13" spans="1:57" ht="38.25" x14ac:dyDescent="0.25">
      <c r="A13" s="16">
        <v>50701</v>
      </c>
      <c r="B13" s="17" t="s">
        <v>29</v>
      </c>
      <c r="C13" s="18" t="s">
        <v>30</v>
      </c>
      <c r="D13" s="34" t="s">
        <v>31</v>
      </c>
      <c r="E13" s="35" t="s">
        <v>32</v>
      </c>
      <c r="F13" s="36">
        <v>27.637999999999927</v>
      </c>
      <c r="G13" s="38" t="s">
        <v>33</v>
      </c>
      <c r="H13" s="18" t="s">
        <v>34</v>
      </c>
      <c r="I13" s="35">
        <v>567.1</v>
      </c>
      <c r="J13" s="39" t="s">
        <v>35</v>
      </c>
      <c r="K13" s="18"/>
      <c r="L13" s="18" t="s">
        <v>35</v>
      </c>
      <c r="M13" s="18">
        <v>507</v>
      </c>
      <c r="N13" s="6" t="s">
        <v>204</v>
      </c>
      <c r="O13" s="13">
        <v>16</v>
      </c>
      <c r="P13" s="5">
        <v>4</v>
      </c>
      <c r="Q13" s="23">
        <f>O13*P13</f>
        <v>64</v>
      </c>
      <c r="R13" s="13">
        <v>16</v>
      </c>
      <c r="S13" s="5">
        <v>4</v>
      </c>
      <c r="T13" s="23">
        <f t="shared" ref="T13:T25" si="0">R13*S13</f>
        <v>64</v>
      </c>
      <c r="U13" s="13">
        <v>16</v>
      </c>
      <c r="V13" s="5">
        <v>4</v>
      </c>
      <c r="W13" s="23">
        <f t="shared" ref="W13:W20" si="1">U13*V13</f>
        <v>64</v>
      </c>
      <c r="X13" s="15"/>
      <c r="Y13" s="5"/>
      <c r="Z13" s="23"/>
      <c r="AA13" s="13">
        <v>8</v>
      </c>
      <c r="AB13" s="5">
        <v>2</v>
      </c>
      <c r="AC13" s="23">
        <f t="shared" ref="AC13:AC20" si="2">AA13*AB13</f>
        <v>16</v>
      </c>
      <c r="AD13" s="13">
        <v>16</v>
      </c>
      <c r="AE13" s="5">
        <v>4</v>
      </c>
      <c r="AF13" s="23">
        <f t="shared" ref="AF13:AF25" si="3">AD13*AE13</f>
        <v>64</v>
      </c>
      <c r="AG13" s="13">
        <v>16</v>
      </c>
      <c r="AH13" s="5">
        <v>4</v>
      </c>
      <c r="AI13" s="23">
        <f t="shared" ref="AI13:AI25" si="4">AG13*AH13</f>
        <v>64</v>
      </c>
      <c r="AJ13" s="13">
        <v>16</v>
      </c>
      <c r="AK13" s="5">
        <v>4</v>
      </c>
      <c r="AL13" s="23">
        <f t="shared" ref="AL13:AL20" si="5">AJ13*AK13</f>
        <v>64</v>
      </c>
      <c r="AM13" s="13">
        <v>16</v>
      </c>
      <c r="AN13" s="5">
        <v>4</v>
      </c>
      <c r="AO13" s="23">
        <f t="shared" ref="AO13:AO20" si="6">AM13*AN13</f>
        <v>64</v>
      </c>
      <c r="AP13" s="13">
        <v>16</v>
      </c>
      <c r="AQ13" s="5">
        <v>4</v>
      </c>
      <c r="AR13" s="23">
        <f t="shared" ref="AR13:AR25" si="7">AP13*AQ13</f>
        <v>64</v>
      </c>
      <c r="AS13" s="13"/>
      <c r="AT13" s="5"/>
      <c r="AU13" s="23"/>
      <c r="AV13" s="13">
        <v>8</v>
      </c>
      <c r="AW13" s="5">
        <v>2</v>
      </c>
      <c r="AX13" s="23">
        <f t="shared" ref="AX13:AX25" si="8">AV13*AW13</f>
        <v>16</v>
      </c>
      <c r="AY13" s="13">
        <v>16</v>
      </c>
      <c r="AZ13" s="5">
        <v>4</v>
      </c>
      <c r="BA13" s="23">
        <f t="shared" ref="BA13:BA25" si="9">AY13*AZ13</f>
        <v>64</v>
      </c>
      <c r="BB13" s="13">
        <f>SUM(Q13,T13,W13,AF13,AI13,AL13,AO13,AR13,BA13)</f>
        <v>576</v>
      </c>
      <c r="BC13" s="5">
        <f>SUM(Z13,AU13)</f>
        <v>0</v>
      </c>
      <c r="BD13" s="28">
        <f>AC13+AX13</f>
        <v>32</v>
      </c>
      <c r="BE13" s="23">
        <f>SUM(BB13:BD13)</f>
        <v>608</v>
      </c>
    </row>
    <row r="14" spans="1:57" ht="25.5" x14ac:dyDescent="0.25">
      <c r="A14" s="1">
        <v>50712</v>
      </c>
      <c r="B14" s="7" t="s">
        <v>36</v>
      </c>
      <c r="C14" s="3" t="s">
        <v>30</v>
      </c>
      <c r="D14" s="32">
        <v>2.3559999999999999</v>
      </c>
      <c r="E14" s="19">
        <v>8.57</v>
      </c>
      <c r="F14" s="19">
        <v>6.2140000000000004</v>
      </c>
      <c r="G14" s="11" t="s">
        <v>37</v>
      </c>
      <c r="H14" s="3" t="s">
        <v>34</v>
      </c>
      <c r="I14" s="31">
        <v>6.4</v>
      </c>
      <c r="J14" s="50" t="s">
        <v>35</v>
      </c>
      <c r="K14" s="3" t="s">
        <v>46</v>
      </c>
      <c r="L14" s="3" t="s">
        <v>35</v>
      </c>
      <c r="M14" s="3">
        <v>507</v>
      </c>
      <c r="N14" s="6" t="s">
        <v>204</v>
      </c>
      <c r="O14" s="13">
        <v>16</v>
      </c>
      <c r="P14" s="5">
        <v>4</v>
      </c>
      <c r="Q14" s="23">
        <f t="shared" ref="Q14:Q20" si="10">O14*P14</f>
        <v>64</v>
      </c>
      <c r="R14" s="13">
        <v>16</v>
      </c>
      <c r="S14" s="5">
        <v>4</v>
      </c>
      <c r="T14" s="23">
        <f t="shared" si="0"/>
        <v>64</v>
      </c>
      <c r="U14" s="13">
        <v>16</v>
      </c>
      <c r="V14" s="5">
        <v>4</v>
      </c>
      <c r="W14" s="23">
        <f t="shared" si="1"/>
        <v>64</v>
      </c>
      <c r="X14" s="15">
        <v>8</v>
      </c>
      <c r="Y14" s="5">
        <v>2</v>
      </c>
      <c r="Z14" s="23">
        <f>X14*Y14</f>
        <v>16</v>
      </c>
      <c r="AA14" s="13">
        <v>8</v>
      </c>
      <c r="AB14" s="5">
        <v>4</v>
      </c>
      <c r="AC14" s="23">
        <f t="shared" si="2"/>
        <v>32</v>
      </c>
      <c r="AD14" s="13">
        <v>16</v>
      </c>
      <c r="AE14" s="5">
        <v>4</v>
      </c>
      <c r="AF14" s="23">
        <f t="shared" si="3"/>
        <v>64</v>
      </c>
      <c r="AG14" s="13">
        <v>16</v>
      </c>
      <c r="AH14" s="5">
        <v>4</v>
      </c>
      <c r="AI14" s="23">
        <f t="shared" si="4"/>
        <v>64</v>
      </c>
      <c r="AJ14" s="13">
        <v>16</v>
      </c>
      <c r="AK14" s="5">
        <v>4</v>
      </c>
      <c r="AL14" s="23">
        <f t="shared" si="5"/>
        <v>64</v>
      </c>
      <c r="AM14" s="13">
        <v>16</v>
      </c>
      <c r="AN14" s="5">
        <v>4</v>
      </c>
      <c r="AO14" s="23">
        <f t="shared" si="6"/>
        <v>64</v>
      </c>
      <c r="AP14" s="13">
        <v>16</v>
      </c>
      <c r="AQ14" s="5">
        <v>4</v>
      </c>
      <c r="AR14" s="23">
        <f t="shared" si="7"/>
        <v>64</v>
      </c>
      <c r="AS14" s="15">
        <v>8</v>
      </c>
      <c r="AT14" s="5">
        <v>2</v>
      </c>
      <c r="AU14" s="23">
        <f>AS14*AT14</f>
        <v>16</v>
      </c>
      <c r="AV14" s="13">
        <v>8</v>
      </c>
      <c r="AW14" s="5">
        <v>4</v>
      </c>
      <c r="AX14" s="23">
        <f t="shared" si="8"/>
        <v>32</v>
      </c>
      <c r="AY14" s="13">
        <v>16</v>
      </c>
      <c r="AZ14" s="5">
        <v>4</v>
      </c>
      <c r="BA14" s="23">
        <f t="shared" si="9"/>
        <v>64</v>
      </c>
      <c r="BB14" s="13">
        <f t="shared" ref="BB14:BB25" si="11">SUM(Q14,T14,W14,AF14,AI14,AL14,AO14,AR14,BA14)</f>
        <v>576</v>
      </c>
      <c r="BC14" s="5">
        <f t="shared" ref="BC14:BC25" si="12">SUM(Z14,AU14)</f>
        <v>32</v>
      </c>
      <c r="BD14" s="28">
        <f t="shared" ref="BD14:BD25" si="13">AC14+AX14</f>
        <v>64</v>
      </c>
      <c r="BE14" s="23">
        <f t="shared" ref="BE14:BE25" si="14">SUM(BB14:BD14)</f>
        <v>672</v>
      </c>
    </row>
    <row r="15" spans="1:57" ht="38.25" x14ac:dyDescent="0.25">
      <c r="A15" s="1">
        <v>50710</v>
      </c>
      <c r="B15" s="2" t="s">
        <v>38</v>
      </c>
      <c r="C15" s="3" t="s">
        <v>30</v>
      </c>
      <c r="D15" s="30" t="s">
        <v>39</v>
      </c>
      <c r="E15" s="31" t="s">
        <v>40</v>
      </c>
      <c r="F15" s="19">
        <v>15.728999999999989</v>
      </c>
      <c r="G15" s="11" t="s">
        <v>41</v>
      </c>
      <c r="H15" s="3" t="s">
        <v>34</v>
      </c>
      <c r="I15" s="19">
        <v>589.29999999999995</v>
      </c>
      <c r="J15" s="8" t="s">
        <v>42</v>
      </c>
      <c r="K15" s="3"/>
      <c r="L15" s="3" t="s">
        <v>35</v>
      </c>
      <c r="M15" s="3">
        <v>507</v>
      </c>
      <c r="N15" s="6" t="s">
        <v>204</v>
      </c>
      <c r="O15" s="13">
        <v>16</v>
      </c>
      <c r="P15" s="5">
        <v>2</v>
      </c>
      <c r="Q15" s="23">
        <f t="shared" si="10"/>
        <v>32</v>
      </c>
      <c r="R15" s="13">
        <v>16</v>
      </c>
      <c r="S15" s="5">
        <v>2</v>
      </c>
      <c r="T15" s="23">
        <f t="shared" si="0"/>
        <v>32</v>
      </c>
      <c r="U15" s="13">
        <v>16</v>
      </c>
      <c r="V15" s="5">
        <v>2</v>
      </c>
      <c r="W15" s="23">
        <f t="shared" si="1"/>
        <v>32</v>
      </c>
      <c r="X15" s="15"/>
      <c r="Y15" s="5"/>
      <c r="Z15" s="23"/>
      <c r="AA15" s="13">
        <v>8</v>
      </c>
      <c r="AB15" s="5">
        <v>2</v>
      </c>
      <c r="AC15" s="23">
        <f t="shared" si="2"/>
        <v>16</v>
      </c>
      <c r="AD15" s="13">
        <v>16</v>
      </c>
      <c r="AE15" s="5">
        <v>2</v>
      </c>
      <c r="AF15" s="23">
        <f t="shared" si="3"/>
        <v>32</v>
      </c>
      <c r="AG15" s="13">
        <v>16</v>
      </c>
      <c r="AH15" s="5">
        <v>2</v>
      </c>
      <c r="AI15" s="23">
        <f t="shared" si="4"/>
        <v>32</v>
      </c>
      <c r="AJ15" s="13">
        <v>16</v>
      </c>
      <c r="AK15" s="5">
        <v>2</v>
      </c>
      <c r="AL15" s="23">
        <f t="shared" si="5"/>
        <v>32</v>
      </c>
      <c r="AM15" s="13">
        <v>16</v>
      </c>
      <c r="AN15" s="5">
        <v>2</v>
      </c>
      <c r="AO15" s="23">
        <f t="shared" si="6"/>
        <v>32</v>
      </c>
      <c r="AP15" s="13">
        <v>16</v>
      </c>
      <c r="AQ15" s="5">
        <v>2</v>
      </c>
      <c r="AR15" s="23">
        <f t="shared" si="7"/>
        <v>32</v>
      </c>
      <c r="AS15" s="13"/>
      <c r="AT15" s="5"/>
      <c r="AU15" s="23"/>
      <c r="AV15" s="13">
        <v>8</v>
      </c>
      <c r="AW15" s="5">
        <v>2</v>
      </c>
      <c r="AX15" s="23">
        <f t="shared" si="8"/>
        <v>16</v>
      </c>
      <c r="AY15" s="13">
        <v>16</v>
      </c>
      <c r="AZ15" s="5">
        <v>2</v>
      </c>
      <c r="BA15" s="23">
        <f t="shared" si="9"/>
        <v>32</v>
      </c>
      <c r="BB15" s="13">
        <f t="shared" si="11"/>
        <v>288</v>
      </c>
      <c r="BC15" s="5">
        <f t="shared" si="12"/>
        <v>0</v>
      </c>
      <c r="BD15" s="28">
        <f t="shared" si="13"/>
        <v>32</v>
      </c>
      <c r="BE15" s="23">
        <f t="shared" si="14"/>
        <v>320</v>
      </c>
    </row>
    <row r="16" spans="1:57" x14ac:dyDescent="0.25">
      <c r="A16" s="1">
        <v>50703</v>
      </c>
      <c r="B16" s="7" t="s">
        <v>43</v>
      </c>
      <c r="C16" s="3" t="s">
        <v>30</v>
      </c>
      <c r="D16" s="32">
        <v>599.24900000000002</v>
      </c>
      <c r="E16" s="19">
        <v>617.70899999999995</v>
      </c>
      <c r="F16" s="36">
        <v>18.46</v>
      </c>
      <c r="G16" s="11" t="s">
        <v>44</v>
      </c>
      <c r="H16" s="3" t="s">
        <v>34</v>
      </c>
      <c r="I16" s="19">
        <v>599.4</v>
      </c>
      <c r="J16" s="8" t="s">
        <v>45</v>
      </c>
      <c r="K16" s="3" t="s">
        <v>46</v>
      </c>
      <c r="L16" s="3" t="s">
        <v>35</v>
      </c>
      <c r="M16" s="3">
        <v>507</v>
      </c>
      <c r="N16" s="6" t="s">
        <v>204</v>
      </c>
      <c r="O16" s="13">
        <v>16</v>
      </c>
      <c r="P16" s="5">
        <v>2</v>
      </c>
      <c r="Q16" s="23">
        <f t="shared" si="10"/>
        <v>32</v>
      </c>
      <c r="R16" s="13">
        <v>16</v>
      </c>
      <c r="S16" s="5">
        <v>2</v>
      </c>
      <c r="T16" s="23">
        <f t="shared" si="0"/>
        <v>32</v>
      </c>
      <c r="U16" s="13">
        <v>16</v>
      </c>
      <c r="V16" s="5">
        <v>2</v>
      </c>
      <c r="W16" s="23">
        <f t="shared" si="1"/>
        <v>32</v>
      </c>
      <c r="X16" s="15">
        <v>8</v>
      </c>
      <c r="Y16" s="5">
        <v>1</v>
      </c>
      <c r="Z16" s="23">
        <f>X16*Y16</f>
        <v>8</v>
      </c>
      <c r="AA16" s="13">
        <v>8</v>
      </c>
      <c r="AB16" s="5">
        <v>2</v>
      </c>
      <c r="AC16" s="23">
        <f t="shared" si="2"/>
        <v>16</v>
      </c>
      <c r="AD16" s="13">
        <v>16</v>
      </c>
      <c r="AE16" s="5">
        <v>2</v>
      </c>
      <c r="AF16" s="23">
        <f t="shared" si="3"/>
        <v>32</v>
      </c>
      <c r="AG16" s="13">
        <v>16</v>
      </c>
      <c r="AH16" s="5">
        <v>2</v>
      </c>
      <c r="AI16" s="23">
        <f t="shared" si="4"/>
        <v>32</v>
      </c>
      <c r="AJ16" s="13">
        <v>16</v>
      </c>
      <c r="AK16" s="5">
        <v>2</v>
      </c>
      <c r="AL16" s="23">
        <f t="shared" si="5"/>
        <v>32</v>
      </c>
      <c r="AM16" s="13">
        <v>16</v>
      </c>
      <c r="AN16" s="5">
        <v>2</v>
      </c>
      <c r="AO16" s="23">
        <f t="shared" si="6"/>
        <v>32</v>
      </c>
      <c r="AP16" s="13">
        <v>16</v>
      </c>
      <c r="AQ16" s="5">
        <v>2</v>
      </c>
      <c r="AR16" s="23">
        <f t="shared" si="7"/>
        <v>32</v>
      </c>
      <c r="AS16" s="13">
        <v>8</v>
      </c>
      <c r="AT16" s="5">
        <v>1</v>
      </c>
      <c r="AU16" s="23">
        <f>AS16*AT16</f>
        <v>8</v>
      </c>
      <c r="AV16" s="13">
        <v>8</v>
      </c>
      <c r="AW16" s="5">
        <v>2</v>
      </c>
      <c r="AX16" s="23">
        <f t="shared" si="8"/>
        <v>16</v>
      </c>
      <c r="AY16" s="13">
        <v>16</v>
      </c>
      <c r="AZ16" s="5">
        <v>2</v>
      </c>
      <c r="BA16" s="23">
        <f t="shared" si="9"/>
        <v>32</v>
      </c>
      <c r="BB16" s="13">
        <f t="shared" si="11"/>
        <v>288</v>
      </c>
      <c r="BC16" s="5">
        <f t="shared" si="12"/>
        <v>16</v>
      </c>
      <c r="BD16" s="28">
        <f t="shared" si="13"/>
        <v>32</v>
      </c>
      <c r="BE16" s="23">
        <f t="shared" si="14"/>
        <v>336</v>
      </c>
    </row>
    <row r="17" spans="1:57" x14ac:dyDescent="0.25">
      <c r="A17" s="1">
        <v>50704</v>
      </c>
      <c r="B17" s="9" t="s">
        <v>147</v>
      </c>
      <c r="C17" s="3"/>
      <c r="D17" s="32">
        <v>145.95699999999999</v>
      </c>
      <c r="E17" s="19">
        <v>168.63399999999999</v>
      </c>
      <c r="F17" s="19">
        <v>22.677</v>
      </c>
      <c r="G17" s="11" t="s">
        <v>154</v>
      </c>
      <c r="H17" s="3" t="s">
        <v>34</v>
      </c>
      <c r="I17" s="19">
        <v>161.42500000000001</v>
      </c>
      <c r="J17" s="8" t="s">
        <v>155</v>
      </c>
      <c r="K17" s="3"/>
      <c r="L17" s="3" t="s">
        <v>35</v>
      </c>
      <c r="M17" s="3">
        <v>507</v>
      </c>
      <c r="N17" s="6" t="s">
        <v>204</v>
      </c>
      <c r="O17" s="13">
        <v>16</v>
      </c>
      <c r="P17" s="5">
        <v>2</v>
      </c>
      <c r="Q17" s="23">
        <f t="shared" si="10"/>
        <v>32</v>
      </c>
      <c r="R17" s="13">
        <v>16</v>
      </c>
      <c r="S17" s="5">
        <v>2</v>
      </c>
      <c r="T17" s="23">
        <f t="shared" si="0"/>
        <v>32</v>
      </c>
      <c r="U17" s="13">
        <v>16</v>
      </c>
      <c r="V17" s="5">
        <v>2</v>
      </c>
      <c r="W17" s="23">
        <f t="shared" si="1"/>
        <v>32</v>
      </c>
      <c r="X17" s="15"/>
      <c r="Y17" s="5"/>
      <c r="Z17" s="23"/>
      <c r="AA17" s="13">
        <v>8</v>
      </c>
      <c r="AB17" s="15">
        <v>2</v>
      </c>
      <c r="AC17" s="23">
        <f t="shared" si="2"/>
        <v>16</v>
      </c>
      <c r="AD17" s="13">
        <v>16</v>
      </c>
      <c r="AE17" s="5">
        <v>2</v>
      </c>
      <c r="AF17" s="23">
        <f t="shared" si="3"/>
        <v>32</v>
      </c>
      <c r="AG17" s="13">
        <v>16</v>
      </c>
      <c r="AH17" s="5">
        <v>2</v>
      </c>
      <c r="AI17" s="23">
        <f t="shared" si="4"/>
        <v>32</v>
      </c>
      <c r="AJ17" s="13">
        <v>16</v>
      </c>
      <c r="AK17" s="5">
        <v>2</v>
      </c>
      <c r="AL17" s="23">
        <f t="shared" si="5"/>
        <v>32</v>
      </c>
      <c r="AM17" s="13">
        <v>16</v>
      </c>
      <c r="AN17" s="5">
        <v>2</v>
      </c>
      <c r="AO17" s="23">
        <f t="shared" si="6"/>
        <v>32</v>
      </c>
      <c r="AP17" s="13">
        <v>16</v>
      </c>
      <c r="AQ17" s="5">
        <v>2</v>
      </c>
      <c r="AR17" s="23">
        <f t="shared" si="7"/>
        <v>32</v>
      </c>
      <c r="AS17" s="13"/>
      <c r="AT17" s="5"/>
      <c r="AU17" s="23"/>
      <c r="AV17" s="13">
        <v>8</v>
      </c>
      <c r="AW17" s="5">
        <v>2</v>
      </c>
      <c r="AX17" s="23">
        <f t="shared" si="8"/>
        <v>16</v>
      </c>
      <c r="AY17" s="13">
        <v>16</v>
      </c>
      <c r="AZ17" s="5">
        <v>2</v>
      </c>
      <c r="BA17" s="23">
        <f t="shared" si="9"/>
        <v>32</v>
      </c>
      <c r="BB17" s="13">
        <f t="shared" si="11"/>
        <v>288</v>
      </c>
      <c r="BC17" s="5">
        <f t="shared" si="12"/>
        <v>0</v>
      </c>
      <c r="BD17" s="28">
        <f t="shared" si="13"/>
        <v>32</v>
      </c>
      <c r="BE17" s="23">
        <f t="shared" si="14"/>
        <v>320</v>
      </c>
    </row>
    <row r="18" spans="1:57" x14ac:dyDescent="0.25">
      <c r="A18" s="13">
        <v>50716</v>
      </c>
      <c r="B18" s="7" t="s">
        <v>156</v>
      </c>
      <c r="C18" s="3"/>
      <c r="D18" s="32">
        <v>0</v>
      </c>
      <c r="E18" s="19">
        <v>3.1120000000000001</v>
      </c>
      <c r="F18" s="36">
        <v>3.1120000000000001</v>
      </c>
      <c r="G18" s="11" t="s">
        <v>157</v>
      </c>
      <c r="H18" s="3" t="s">
        <v>34</v>
      </c>
      <c r="I18" s="31">
        <v>0.3</v>
      </c>
      <c r="J18" s="8" t="s">
        <v>35</v>
      </c>
      <c r="K18" s="3"/>
      <c r="L18" s="3" t="s">
        <v>35</v>
      </c>
      <c r="M18" s="3">
        <v>507</v>
      </c>
      <c r="N18" s="6" t="s">
        <v>204</v>
      </c>
      <c r="O18" s="13">
        <v>16</v>
      </c>
      <c r="P18" s="5">
        <v>2</v>
      </c>
      <c r="Q18" s="23">
        <f t="shared" si="10"/>
        <v>32</v>
      </c>
      <c r="R18" s="13">
        <v>16</v>
      </c>
      <c r="S18" s="5">
        <v>2</v>
      </c>
      <c r="T18" s="23">
        <f t="shared" si="0"/>
        <v>32</v>
      </c>
      <c r="U18" s="13">
        <v>16</v>
      </c>
      <c r="V18" s="5">
        <v>2</v>
      </c>
      <c r="W18" s="23">
        <f t="shared" si="1"/>
        <v>32</v>
      </c>
      <c r="X18" s="15"/>
      <c r="Y18" s="5"/>
      <c r="Z18" s="23"/>
      <c r="AA18" s="13">
        <v>8</v>
      </c>
      <c r="AB18" s="5">
        <v>2</v>
      </c>
      <c r="AC18" s="23">
        <f t="shared" si="2"/>
        <v>16</v>
      </c>
      <c r="AD18" s="13">
        <v>16</v>
      </c>
      <c r="AE18" s="5">
        <v>2</v>
      </c>
      <c r="AF18" s="23">
        <f t="shared" si="3"/>
        <v>32</v>
      </c>
      <c r="AG18" s="13">
        <v>16</v>
      </c>
      <c r="AH18" s="5">
        <v>2</v>
      </c>
      <c r="AI18" s="23">
        <f t="shared" si="4"/>
        <v>32</v>
      </c>
      <c r="AJ18" s="13">
        <v>16</v>
      </c>
      <c r="AK18" s="5">
        <v>2</v>
      </c>
      <c r="AL18" s="23">
        <f t="shared" si="5"/>
        <v>32</v>
      </c>
      <c r="AM18" s="13">
        <v>16</v>
      </c>
      <c r="AN18" s="5">
        <v>2</v>
      </c>
      <c r="AO18" s="23">
        <f t="shared" si="6"/>
        <v>32</v>
      </c>
      <c r="AP18" s="13">
        <v>16</v>
      </c>
      <c r="AQ18" s="5">
        <v>2</v>
      </c>
      <c r="AR18" s="23">
        <f t="shared" si="7"/>
        <v>32</v>
      </c>
      <c r="AS18" s="13"/>
      <c r="AT18" s="5"/>
      <c r="AU18" s="23"/>
      <c r="AV18" s="13">
        <v>8</v>
      </c>
      <c r="AW18" s="5">
        <v>2</v>
      </c>
      <c r="AX18" s="23">
        <f t="shared" si="8"/>
        <v>16</v>
      </c>
      <c r="AY18" s="13">
        <v>16</v>
      </c>
      <c r="AZ18" s="5">
        <v>2</v>
      </c>
      <c r="BA18" s="23">
        <f t="shared" si="9"/>
        <v>32</v>
      </c>
      <c r="BB18" s="13">
        <f t="shared" si="11"/>
        <v>288</v>
      </c>
      <c r="BC18" s="5">
        <f t="shared" si="12"/>
        <v>0</v>
      </c>
      <c r="BD18" s="28">
        <f t="shared" si="13"/>
        <v>32</v>
      </c>
      <c r="BE18" s="23">
        <f t="shared" si="14"/>
        <v>320</v>
      </c>
    </row>
    <row r="19" spans="1:57" ht="25.5" x14ac:dyDescent="0.25">
      <c r="A19" s="13">
        <v>50717</v>
      </c>
      <c r="B19" s="7" t="s">
        <v>156</v>
      </c>
      <c r="C19" s="3"/>
      <c r="D19" s="32">
        <v>3.1120000000000001</v>
      </c>
      <c r="E19" s="19">
        <v>3.984</v>
      </c>
      <c r="F19" s="36">
        <v>2.782</v>
      </c>
      <c r="G19" s="11" t="s">
        <v>158</v>
      </c>
      <c r="H19" s="3" t="s">
        <v>34</v>
      </c>
      <c r="I19" s="31">
        <v>3.94</v>
      </c>
      <c r="J19" s="8" t="s">
        <v>35</v>
      </c>
      <c r="K19" s="3"/>
      <c r="L19" s="3" t="s">
        <v>35</v>
      </c>
      <c r="M19" s="3">
        <v>507</v>
      </c>
      <c r="N19" s="6" t="s">
        <v>204</v>
      </c>
      <c r="O19" s="13">
        <v>16</v>
      </c>
      <c r="P19" s="5">
        <v>2</v>
      </c>
      <c r="Q19" s="23">
        <f t="shared" si="10"/>
        <v>32</v>
      </c>
      <c r="R19" s="13">
        <v>16</v>
      </c>
      <c r="S19" s="5">
        <v>2</v>
      </c>
      <c r="T19" s="23">
        <f t="shared" si="0"/>
        <v>32</v>
      </c>
      <c r="U19" s="13">
        <v>16</v>
      </c>
      <c r="V19" s="5">
        <v>2</v>
      </c>
      <c r="W19" s="23">
        <f t="shared" si="1"/>
        <v>32</v>
      </c>
      <c r="X19" s="15"/>
      <c r="Y19" s="5"/>
      <c r="Z19" s="23"/>
      <c r="AA19" s="13">
        <v>8</v>
      </c>
      <c r="AB19" s="5">
        <v>2</v>
      </c>
      <c r="AC19" s="23">
        <f t="shared" si="2"/>
        <v>16</v>
      </c>
      <c r="AD19" s="13">
        <v>16</v>
      </c>
      <c r="AE19" s="5">
        <v>2</v>
      </c>
      <c r="AF19" s="23">
        <f t="shared" si="3"/>
        <v>32</v>
      </c>
      <c r="AG19" s="13">
        <v>16</v>
      </c>
      <c r="AH19" s="5">
        <v>2</v>
      </c>
      <c r="AI19" s="23">
        <f t="shared" si="4"/>
        <v>32</v>
      </c>
      <c r="AJ19" s="13">
        <v>16</v>
      </c>
      <c r="AK19" s="5">
        <v>2</v>
      </c>
      <c r="AL19" s="23">
        <f t="shared" si="5"/>
        <v>32</v>
      </c>
      <c r="AM19" s="13">
        <v>16</v>
      </c>
      <c r="AN19" s="5">
        <v>2</v>
      </c>
      <c r="AO19" s="23">
        <f t="shared" si="6"/>
        <v>32</v>
      </c>
      <c r="AP19" s="13">
        <v>16</v>
      </c>
      <c r="AQ19" s="5">
        <v>2</v>
      </c>
      <c r="AR19" s="23">
        <f t="shared" si="7"/>
        <v>32</v>
      </c>
      <c r="AS19" s="13"/>
      <c r="AT19" s="5"/>
      <c r="AU19" s="23"/>
      <c r="AV19" s="13">
        <v>8</v>
      </c>
      <c r="AW19" s="5">
        <v>2</v>
      </c>
      <c r="AX19" s="23">
        <f t="shared" si="8"/>
        <v>16</v>
      </c>
      <c r="AY19" s="13">
        <v>16</v>
      </c>
      <c r="AZ19" s="5">
        <v>2</v>
      </c>
      <c r="BA19" s="23">
        <f t="shared" si="9"/>
        <v>32</v>
      </c>
      <c r="BB19" s="13">
        <f t="shared" si="11"/>
        <v>288</v>
      </c>
      <c r="BC19" s="5">
        <f t="shared" si="12"/>
        <v>0</v>
      </c>
      <c r="BD19" s="28">
        <f t="shared" si="13"/>
        <v>32</v>
      </c>
      <c r="BE19" s="23">
        <f t="shared" si="14"/>
        <v>320</v>
      </c>
    </row>
    <row r="20" spans="1:57" x14ac:dyDescent="0.25">
      <c r="A20" s="1">
        <v>50711</v>
      </c>
      <c r="B20" s="9" t="s">
        <v>147</v>
      </c>
      <c r="C20" s="3"/>
      <c r="D20" s="32">
        <v>168.63399999999999</v>
      </c>
      <c r="E20" s="19">
        <v>169.26400000000001</v>
      </c>
      <c r="F20" s="19">
        <v>0.63000000000002387</v>
      </c>
      <c r="G20" s="11" t="s">
        <v>262</v>
      </c>
      <c r="H20" s="3" t="s">
        <v>34</v>
      </c>
      <c r="I20" s="19">
        <v>169</v>
      </c>
      <c r="J20" s="8" t="s">
        <v>35</v>
      </c>
      <c r="K20" s="3"/>
      <c r="L20" s="3" t="s">
        <v>35</v>
      </c>
      <c r="M20" s="3">
        <v>507</v>
      </c>
      <c r="N20" s="6" t="s">
        <v>204</v>
      </c>
      <c r="O20" s="13">
        <v>16</v>
      </c>
      <c r="P20" s="5">
        <v>4</v>
      </c>
      <c r="Q20" s="23">
        <f t="shared" si="10"/>
        <v>64</v>
      </c>
      <c r="R20" s="13">
        <v>16</v>
      </c>
      <c r="S20" s="5">
        <v>4</v>
      </c>
      <c r="T20" s="23">
        <f t="shared" si="0"/>
        <v>64</v>
      </c>
      <c r="U20" s="13">
        <v>16</v>
      </c>
      <c r="V20" s="5">
        <v>4</v>
      </c>
      <c r="W20" s="23">
        <f t="shared" si="1"/>
        <v>64</v>
      </c>
      <c r="X20" s="15"/>
      <c r="Y20" s="5"/>
      <c r="Z20" s="23"/>
      <c r="AA20" s="13">
        <v>8</v>
      </c>
      <c r="AB20" s="5">
        <v>2</v>
      </c>
      <c r="AC20" s="23">
        <f t="shared" si="2"/>
        <v>16</v>
      </c>
      <c r="AD20" s="13">
        <v>16</v>
      </c>
      <c r="AE20" s="5">
        <v>4</v>
      </c>
      <c r="AF20" s="23">
        <f t="shared" si="3"/>
        <v>64</v>
      </c>
      <c r="AG20" s="13">
        <v>16</v>
      </c>
      <c r="AH20" s="5">
        <v>4</v>
      </c>
      <c r="AI20" s="23">
        <f t="shared" si="4"/>
        <v>64</v>
      </c>
      <c r="AJ20" s="13">
        <v>16</v>
      </c>
      <c r="AK20" s="5">
        <v>4</v>
      </c>
      <c r="AL20" s="23">
        <f t="shared" si="5"/>
        <v>64</v>
      </c>
      <c r="AM20" s="13">
        <v>16</v>
      </c>
      <c r="AN20" s="5">
        <v>4</v>
      </c>
      <c r="AO20" s="23">
        <f t="shared" si="6"/>
        <v>64</v>
      </c>
      <c r="AP20" s="13">
        <v>16</v>
      </c>
      <c r="AQ20" s="5">
        <v>4</v>
      </c>
      <c r="AR20" s="23">
        <f t="shared" si="7"/>
        <v>64</v>
      </c>
      <c r="AS20" s="13"/>
      <c r="AT20" s="5"/>
      <c r="AU20" s="23"/>
      <c r="AV20" s="13">
        <v>8</v>
      </c>
      <c r="AW20" s="5">
        <v>2</v>
      </c>
      <c r="AX20" s="23">
        <f t="shared" si="8"/>
        <v>16</v>
      </c>
      <c r="AY20" s="13">
        <v>16</v>
      </c>
      <c r="AZ20" s="5">
        <v>4</v>
      </c>
      <c r="BA20" s="23">
        <f t="shared" si="9"/>
        <v>64</v>
      </c>
      <c r="BB20" s="13">
        <f t="shared" si="11"/>
        <v>576</v>
      </c>
      <c r="BC20" s="5">
        <f t="shared" si="12"/>
        <v>0</v>
      </c>
      <c r="BD20" s="28">
        <f t="shared" si="13"/>
        <v>32</v>
      </c>
      <c r="BE20" s="23">
        <f t="shared" si="14"/>
        <v>608</v>
      </c>
    </row>
    <row r="21" spans="1:57" x14ac:dyDescent="0.25">
      <c r="A21" s="3">
        <v>50705</v>
      </c>
      <c r="B21" s="10" t="s">
        <v>147</v>
      </c>
      <c r="C21" s="3"/>
      <c r="D21" s="19">
        <v>169.26400000000001</v>
      </c>
      <c r="E21" s="19">
        <v>191.50399999999999</v>
      </c>
      <c r="F21" s="19">
        <v>22.239999999999981</v>
      </c>
      <c r="G21" s="11" t="s">
        <v>159</v>
      </c>
      <c r="H21" s="3" t="s">
        <v>86</v>
      </c>
      <c r="I21" s="19">
        <v>175.6</v>
      </c>
      <c r="J21" s="8" t="s">
        <v>160</v>
      </c>
      <c r="K21" s="3"/>
      <c r="L21" s="3" t="s">
        <v>35</v>
      </c>
      <c r="M21" s="3">
        <v>507</v>
      </c>
      <c r="N21" s="6" t="s">
        <v>204</v>
      </c>
      <c r="O21" s="13"/>
      <c r="P21" s="5"/>
      <c r="Q21" s="23"/>
      <c r="R21" s="13">
        <v>16</v>
      </c>
      <c r="S21" s="5">
        <v>2</v>
      </c>
      <c r="T21" s="23">
        <f t="shared" si="0"/>
        <v>32</v>
      </c>
      <c r="U21" s="13"/>
      <c r="V21" s="5"/>
      <c r="W21" s="23"/>
      <c r="X21" s="15"/>
      <c r="Y21" s="5"/>
      <c r="Z21" s="23"/>
      <c r="AA21" s="13"/>
      <c r="AB21" s="5"/>
      <c r="AC21" s="23"/>
      <c r="AD21" s="13">
        <v>16</v>
      </c>
      <c r="AE21" s="5">
        <v>2</v>
      </c>
      <c r="AF21" s="23">
        <f t="shared" si="3"/>
        <v>32</v>
      </c>
      <c r="AG21" s="13">
        <v>16</v>
      </c>
      <c r="AH21" s="5">
        <v>2</v>
      </c>
      <c r="AI21" s="23">
        <f t="shared" si="4"/>
        <v>32</v>
      </c>
      <c r="AJ21" s="13"/>
      <c r="AK21" s="5"/>
      <c r="AL21" s="23"/>
      <c r="AM21" s="13"/>
      <c r="AN21" s="5"/>
      <c r="AO21" s="23"/>
      <c r="AP21" s="13">
        <v>16</v>
      </c>
      <c r="AQ21" s="5">
        <v>2</v>
      </c>
      <c r="AR21" s="23">
        <f t="shared" si="7"/>
        <v>32</v>
      </c>
      <c r="AS21" s="13"/>
      <c r="AT21" s="5"/>
      <c r="AU21" s="23"/>
      <c r="AV21" s="13">
        <v>8</v>
      </c>
      <c r="AW21" s="5">
        <v>2</v>
      </c>
      <c r="AX21" s="23">
        <f t="shared" si="8"/>
        <v>16</v>
      </c>
      <c r="AY21" s="13">
        <v>16</v>
      </c>
      <c r="AZ21" s="5">
        <v>2</v>
      </c>
      <c r="BA21" s="23">
        <f t="shared" si="9"/>
        <v>32</v>
      </c>
      <c r="BB21" s="13">
        <f t="shared" si="11"/>
        <v>160</v>
      </c>
      <c r="BC21" s="5">
        <f t="shared" si="12"/>
        <v>0</v>
      </c>
      <c r="BD21" s="28">
        <f t="shared" si="13"/>
        <v>16</v>
      </c>
      <c r="BE21" s="23">
        <f t="shared" si="14"/>
        <v>176</v>
      </c>
    </row>
    <row r="22" spans="1:57" x14ac:dyDescent="0.25">
      <c r="A22" s="1">
        <v>50706</v>
      </c>
      <c r="B22" s="9" t="s">
        <v>182</v>
      </c>
      <c r="C22" s="3"/>
      <c r="D22" s="32">
        <v>0</v>
      </c>
      <c r="E22" s="19">
        <v>18.68</v>
      </c>
      <c r="F22" s="19">
        <v>18.68</v>
      </c>
      <c r="G22" s="11" t="s">
        <v>183</v>
      </c>
      <c r="H22" s="3" t="s">
        <v>34</v>
      </c>
      <c r="I22" s="19">
        <v>2.5</v>
      </c>
      <c r="J22" s="8" t="s">
        <v>35</v>
      </c>
      <c r="K22" s="3"/>
      <c r="L22" s="3" t="s">
        <v>35</v>
      </c>
      <c r="M22" s="3">
        <v>507</v>
      </c>
      <c r="N22" s="6" t="s">
        <v>204</v>
      </c>
      <c r="O22" s="13">
        <v>16</v>
      </c>
      <c r="P22" s="5">
        <v>2</v>
      </c>
      <c r="Q22" s="23">
        <f t="shared" ref="Q22:Q23" si="15">O22*P22</f>
        <v>32</v>
      </c>
      <c r="R22" s="13">
        <v>16</v>
      </c>
      <c r="S22" s="5">
        <v>2</v>
      </c>
      <c r="T22" s="23">
        <f t="shared" si="0"/>
        <v>32</v>
      </c>
      <c r="U22" s="13">
        <v>16</v>
      </c>
      <c r="V22" s="5">
        <v>2</v>
      </c>
      <c r="W22" s="23">
        <f t="shared" ref="W22:W23" si="16">U22*V22</f>
        <v>32</v>
      </c>
      <c r="X22" s="15"/>
      <c r="Y22" s="5"/>
      <c r="Z22" s="23"/>
      <c r="AA22" s="13">
        <v>8</v>
      </c>
      <c r="AB22" s="5">
        <v>2</v>
      </c>
      <c r="AC22" s="23">
        <f t="shared" ref="AC22:AC23" si="17">AA22*AB22</f>
        <v>16</v>
      </c>
      <c r="AD22" s="13">
        <v>16</v>
      </c>
      <c r="AE22" s="5">
        <v>2</v>
      </c>
      <c r="AF22" s="23">
        <f t="shared" si="3"/>
        <v>32</v>
      </c>
      <c r="AG22" s="13">
        <v>16</v>
      </c>
      <c r="AH22" s="5">
        <v>2</v>
      </c>
      <c r="AI22" s="23">
        <f t="shared" si="4"/>
        <v>32</v>
      </c>
      <c r="AJ22" s="13">
        <v>16</v>
      </c>
      <c r="AK22" s="5">
        <v>2</v>
      </c>
      <c r="AL22" s="23">
        <f t="shared" ref="AL22:AL23" si="18">AJ22*AK22</f>
        <v>32</v>
      </c>
      <c r="AM22" s="13">
        <v>16</v>
      </c>
      <c r="AN22" s="5">
        <v>2</v>
      </c>
      <c r="AO22" s="23">
        <f t="shared" ref="AO22:AO23" si="19">AM22*AN22</f>
        <v>32</v>
      </c>
      <c r="AP22" s="13">
        <v>16</v>
      </c>
      <c r="AQ22" s="5">
        <v>2</v>
      </c>
      <c r="AR22" s="23">
        <f t="shared" si="7"/>
        <v>32</v>
      </c>
      <c r="AS22" s="13"/>
      <c r="AT22" s="5"/>
      <c r="AU22" s="23"/>
      <c r="AV22" s="13">
        <v>8</v>
      </c>
      <c r="AW22" s="5">
        <v>2</v>
      </c>
      <c r="AX22" s="23">
        <f t="shared" si="8"/>
        <v>16</v>
      </c>
      <c r="AY22" s="13">
        <v>16</v>
      </c>
      <c r="AZ22" s="5">
        <v>2</v>
      </c>
      <c r="BA22" s="23">
        <f t="shared" si="9"/>
        <v>32</v>
      </c>
      <c r="BB22" s="13">
        <f t="shared" si="11"/>
        <v>288</v>
      </c>
      <c r="BC22" s="5">
        <f t="shared" si="12"/>
        <v>0</v>
      </c>
      <c r="BD22" s="28">
        <f t="shared" si="13"/>
        <v>32</v>
      </c>
      <c r="BE22" s="23">
        <f t="shared" si="14"/>
        <v>320</v>
      </c>
    </row>
    <row r="23" spans="1:57" x14ac:dyDescent="0.25">
      <c r="A23" s="1">
        <v>50707</v>
      </c>
      <c r="B23" s="9" t="s">
        <v>182</v>
      </c>
      <c r="C23" s="3"/>
      <c r="D23" s="32">
        <v>18.68</v>
      </c>
      <c r="E23" s="19">
        <v>21.385999999999999</v>
      </c>
      <c r="F23" s="19">
        <v>2.706</v>
      </c>
      <c r="G23" s="11" t="s">
        <v>184</v>
      </c>
      <c r="H23" s="3" t="s">
        <v>34</v>
      </c>
      <c r="I23" s="19">
        <v>20.6</v>
      </c>
      <c r="J23" s="8" t="s">
        <v>185</v>
      </c>
      <c r="K23" s="3"/>
      <c r="L23" s="3" t="s">
        <v>35</v>
      </c>
      <c r="M23" s="3">
        <v>507</v>
      </c>
      <c r="N23" s="6" t="s">
        <v>204</v>
      </c>
      <c r="O23" s="13">
        <v>16</v>
      </c>
      <c r="P23" s="5">
        <v>2</v>
      </c>
      <c r="Q23" s="23">
        <f t="shared" si="15"/>
        <v>32</v>
      </c>
      <c r="R23" s="13">
        <v>16</v>
      </c>
      <c r="S23" s="5">
        <v>2</v>
      </c>
      <c r="T23" s="23">
        <f t="shared" si="0"/>
        <v>32</v>
      </c>
      <c r="U23" s="13">
        <v>16</v>
      </c>
      <c r="V23" s="5">
        <v>2</v>
      </c>
      <c r="W23" s="23">
        <f t="shared" si="16"/>
        <v>32</v>
      </c>
      <c r="X23" s="15"/>
      <c r="Y23" s="5"/>
      <c r="Z23" s="23"/>
      <c r="AA23" s="13">
        <v>8</v>
      </c>
      <c r="AB23" s="5">
        <v>2</v>
      </c>
      <c r="AC23" s="23">
        <f t="shared" si="17"/>
        <v>16</v>
      </c>
      <c r="AD23" s="13">
        <v>16</v>
      </c>
      <c r="AE23" s="5">
        <v>2</v>
      </c>
      <c r="AF23" s="23">
        <f t="shared" si="3"/>
        <v>32</v>
      </c>
      <c r="AG23" s="13">
        <v>16</v>
      </c>
      <c r="AH23" s="5">
        <v>2</v>
      </c>
      <c r="AI23" s="23">
        <f t="shared" si="4"/>
        <v>32</v>
      </c>
      <c r="AJ23" s="13">
        <v>16</v>
      </c>
      <c r="AK23" s="5">
        <v>2</v>
      </c>
      <c r="AL23" s="23">
        <f t="shared" si="18"/>
        <v>32</v>
      </c>
      <c r="AM23" s="13">
        <v>16</v>
      </c>
      <c r="AN23" s="5">
        <v>2</v>
      </c>
      <c r="AO23" s="23">
        <f t="shared" si="19"/>
        <v>32</v>
      </c>
      <c r="AP23" s="13">
        <v>16</v>
      </c>
      <c r="AQ23" s="5">
        <v>2</v>
      </c>
      <c r="AR23" s="23">
        <f t="shared" si="7"/>
        <v>32</v>
      </c>
      <c r="AS23" s="13"/>
      <c r="AT23" s="5"/>
      <c r="AU23" s="23"/>
      <c r="AV23" s="13">
        <v>8</v>
      </c>
      <c r="AW23" s="5">
        <v>2</v>
      </c>
      <c r="AX23" s="23">
        <f t="shared" si="8"/>
        <v>16</v>
      </c>
      <c r="AY23" s="13">
        <v>16</v>
      </c>
      <c r="AZ23" s="5">
        <v>2</v>
      </c>
      <c r="BA23" s="23">
        <f t="shared" si="9"/>
        <v>32</v>
      </c>
      <c r="BB23" s="13">
        <f t="shared" si="11"/>
        <v>288</v>
      </c>
      <c r="BC23" s="5">
        <f t="shared" si="12"/>
        <v>0</v>
      </c>
      <c r="BD23" s="28">
        <f t="shared" si="13"/>
        <v>32</v>
      </c>
      <c r="BE23" s="23">
        <f t="shared" si="14"/>
        <v>320</v>
      </c>
    </row>
    <row r="24" spans="1:57" x14ac:dyDescent="0.25">
      <c r="A24" s="1">
        <v>50708</v>
      </c>
      <c r="B24" s="9" t="s">
        <v>182</v>
      </c>
      <c r="C24" s="3"/>
      <c r="D24" s="19">
        <v>21.385999999999999</v>
      </c>
      <c r="E24" s="19">
        <v>29.844999999999999</v>
      </c>
      <c r="F24" s="19">
        <v>8.4589999999999996</v>
      </c>
      <c r="G24" s="11" t="s">
        <v>186</v>
      </c>
      <c r="H24" s="3" t="s">
        <v>86</v>
      </c>
      <c r="I24" s="19">
        <v>25.8</v>
      </c>
      <c r="J24" s="8" t="s">
        <v>187</v>
      </c>
      <c r="K24" s="3"/>
      <c r="L24" s="3" t="s">
        <v>35</v>
      </c>
      <c r="M24" s="3">
        <v>507</v>
      </c>
      <c r="N24" s="6" t="s">
        <v>204</v>
      </c>
      <c r="O24" s="13"/>
      <c r="P24" s="5"/>
      <c r="Q24" s="23"/>
      <c r="R24" s="13">
        <v>16</v>
      </c>
      <c r="S24" s="5">
        <v>2</v>
      </c>
      <c r="T24" s="23">
        <f t="shared" si="0"/>
        <v>32</v>
      </c>
      <c r="U24" s="13"/>
      <c r="V24" s="5"/>
      <c r="W24" s="23"/>
      <c r="X24" s="15"/>
      <c r="Y24" s="5"/>
      <c r="Z24" s="23"/>
      <c r="AA24" s="13"/>
      <c r="AB24" s="5"/>
      <c r="AC24" s="23"/>
      <c r="AD24" s="13">
        <v>16</v>
      </c>
      <c r="AE24" s="5">
        <v>2</v>
      </c>
      <c r="AF24" s="23">
        <f t="shared" si="3"/>
        <v>32</v>
      </c>
      <c r="AG24" s="13">
        <v>16</v>
      </c>
      <c r="AH24" s="5">
        <v>2</v>
      </c>
      <c r="AI24" s="23">
        <f t="shared" si="4"/>
        <v>32</v>
      </c>
      <c r="AJ24" s="13"/>
      <c r="AK24" s="5"/>
      <c r="AL24" s="23"/>
      <c r="AM24" s="13"/>
      <c r="AN24" s="5"/>
      <c r="AO24" s="23"/>
      <c r="AP24" s="13">
        <v>16</v>
      </c>
      <c r="AQ24" s="5">
        <v>2</v>
      </c>
      <c r="AR24" s="23">
        <f t="shared" si="7"/>
        <v>32</v>
      </c>
      <c r="AS24" s="13"/>
      <c r="AT24" s="5"/>
      <c r="AU24" s="23"/>
      <c r="AV24" s="13">
        <v>8</v>
      </c>
      <c r="AW24" s="5">
        <v>2</v>
      </c>
      <c r="AX24" s="23">
        <f t="shared" si="8"/>
        <v>16</v>
      </c>
      <c r="AY24" s="13">
        <v>16</v>
      </c>
      <c r="AZ24" s="5">
        <v>2</v>
      </c>
      <c r="BA24" s="23">
        <f t="shared" si="9"/>
        <v>32</v>
      </c>
      <c r="BB24" s="13">
        <f t="shared" si="11"/>
        <v>160</v>
      </c>
      <c r="BC24" s="5">
        <f t="shared" si="12"/>
        <v>0</v>
      </c>
      <c r="BD24" s="28">
        <f t="shared" si="13"/>
        <v>16</v>
      </c>
      <c r="BE24" s="23">
        <f t="shared" si="14"/>
        <v>176</v>
      </c>
    </row>
    <row r="25" spans="1:57" ht="15.75" thickBot="1" x14ac:dyDescent="0.3">
      <c r="A25" s="1">
        <v>50709</v>
      </c>
      <c r="B25" s="9" t="s">
        <v>182</v>
      </c>
      <c r="C25" s="3"/>
      <c r="D25" s="19">
        <v>29.844999999999999</v>
      </c>
      <c r="E25" s="19">
        <v>52.927999999999997</v>
      </c>
      <c r="F25" s="19">
        <v>23.082999999999998</v>
      </c>
      <c r="G25" s="11" t="s">
        <v>188</v>
      </c>
      <c r="H25" s="3" t="s">
        <v>86</v>
      </c>
      <c r="I25" s="19">
        <v>48.914999999999999</v>
      </c>
      <c r="J25" s="8" t="s">
        <v>189</v>
      </c>
      <c r="K25" s="3"/>
      <c r="L25" s="3" t="s">
        <v>35</v>
      </c>
      <c r="M25" s="3">
        <v>507</v>
      </c>
      <c r="N25" s="6" t="s">
        <v>204</v>
      </c>
      <c r="O25" s="13"/>
      <c r="P25" s="5"/>
      <c r="Q25" s="23"/>
      <c r="R25" s="13">
        <v>16</v>
      </c>
      <c r="S25" s="5">
        <v>2</v>
      </c>
      <c r="T25" s="23">
        <f t="shared" si="0"/>
        <v>32</v>
      </c>
      <c r="U25" s="13"/>
      <c r="V25" s="5"/>
      <c r="W25" s="23"/>
      <c r="X25" s="15"/>
      <c r="Y25" s="5"/>
      <c r="Z25" s="23"/>
      <c r="AA25" s="13"/>
      <c r="AB25" s="5"/>
      <c r="AC25" s="23"/>
      <c r="AD25" s="13">
        <v>16</v>
      </c>
      <c r="AE25" s="5">
        <v>2</v>
      </c>
      <c r="AF25" s="23">
        <f t="shared" si="3"/>
        <v>32</v>
      </c>
      <c r="AG25" s="13">
        <v>16</v>
      </c>
      <c r="AH25" s="5">
        <v>2</v>
      </c>
      <c r="AI25" s="23">
        <f t="shared" si="4"/>
        <v>32</v>
      </c>
      <c r="AJ25" s="13"/>
      <c r="AK25" s="5"/>
      <c r="AL25" s="23"/>
      <c r="AM25" s="13"/>
      <c r="AN25" s="5"/>
      <c r="AO25" s="23"/>
      <c r="AP25" s="13">
        <v>16</v>
      </c>
      <c r="AQ25" s="5">
        <v>2</v>
      </c>
      <c r="AR25" s="23">
        <f t="shared" si="7"/>
        <v>32</v>
      </c>
      <c r="AS25" s="13"/>
      <c r="AT25" s="5"/>
      <c r="AU25" s="23"/>
      <c r="AV25" s="13">
        <v>8</v>
      </c>
      <c r="AW25" s="5">
        <v>2</v>
      </c>
      <c r="AX25" s="23">
        <f t="shared" si="8"/>
        <v>16</v>
      </c>
      <c r="AY25" s="13">
        <v>16</v>
      </c>
      <c r="AZ25" s="5">
        <v>2</v>
      </c>
      <c r="BA25" s="23">
        <f t="shared" si="9"/>
        <v>32</v>
      </c>
      <c r="BB25" s="13">
        <f t="shared" si="11"/>
        <v>160</v>
      </c>
      <c r="BC25" s="5">
        <f t="shared" si="12"/>
        <v>0</v>
      </c>
      <c r="BD25" s="28">
        <f t="shared" si="13"/>
        <v>16</v>
      </c>
      <c r="BE25" s="23">
        <f t="shared" si="14"/>
        <v>176</v>
      </c>
    </row>
    <row r="26" spans="1:57" ht="15.75" thickBot="1" x14ac:dyDescent="0.3"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46" t="s">
        <v>227</v>
      </c>
      <c r="BB26" s="47">
        <f>SUM(BB13:BB25)</f>
        <v>4224</v>
      </c>
      <c r="BC26" s="47">
        <f>SUM(BC13:BC25)</f>
        <v>48</v>
      </c>
      <c r="BD26" s="47">
        <f>SUM(BD13:BD25)</f>
        <v>400</v>
      </c>
      <c r="BE26" s="48">
        <f>SUM(BE13:BE25)</f>
        <v>4672</v>
      </c>
    </row>
  </sheetData>
  <autoFilter ref="A12:BE26"/>
  <mergeCells count="86">
    <mergeCell ref="BD9:BD11"/>
    <mergeCell ref="BE9:BE11"/>
    <mergeCell ref="AX9:AX11"/>
    <mergeCell ref="AY9:AY11"/>
    <mergeCell ref="AZ9:AZ11"/>
    <mergeCell ref="BA9:BA11"/>
    <mergeCell ref="BB9:BB11"/>
    <mergeCell ref="AT9:AT11"/>
    <mergeCell ref="AU9:AU11"/>
    <mergeCell ref="AV9:AV11"/>
    <mergeCell ref="AW9:AW11"/>
    <mergeCell ref="BC9:BC11"/>
    <mergeCell ref="AO9:AO11"/>
    <mergeCell ref="AP9:AP11"/>
    <mergeCell ref="AQ9:AQ11"/>
    <mergeCell ref="AR9:AR11"/>
    <mergeCell ref="AS9:AS11"/>
    <mergeCell ref="AJ9:AJ11"/>
    <mergeCell ref="AK9:AK11"/>
    <mergeCell ref="AL9:AL11"/>
    <mergeCell ref="AM9:AM11"/>
    <mergeCell ref="AN9:AN11"/>
    <mergeCell ref="AE9:AE11"/>
    <mergeCell ref="AF9:AF11"/>
    <mergeCell ref="AG9:AG11"/>
    <mergeCell ref="AH9:AH11"/>
    <mergeCell ref="AI9:AI11"/>
    <mergeCell ref="Z9:Z11"/>
    <mergeCell ref="AA9:AA11"/>
    <mergeCell ref="AB9:AB11"/>
    <mergeCell ref="AC9:AC11"/>
    <mergeCell ref="AD9:AD11"/>
    <mergeCell ref="AY7:BA7"/>
    <mergeCell ref="BB7:BE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AG7:AI7"/>
    <mergeCell ref="AV7:AX7"/>
    <mergeCell ref="O7:Q7"/>
    <mergeCell ref="R7:T7"/>
    <mergeCell ref="U7:Z7"/>
    <mergeCell ref="AA7:AC7"/>
    <mergeCell ref="AD7:AF7"/>
    <mergeCell ref="I8:I11"/>
    <mergeCell ref="J8:J11"/>
    <mergeCell ref="AJ7:AL7"/>
    <mergeCell ref="AM7:AO7"/>
    <mergeCell ref="AP7:AU7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D9:D11"/>
    <mergeCell ref="E9:E11"/>
    <mergeCell ref="N7:N11"/>
    <mergeCell ref="A7:A11"/>
    <mergeCell ref="B7:C7"/>
    <mergeCell ref="D7:G7"/>
    <mergeCell ref="H7:J7"/>
    <mergeCell ref="K7:K11"/>
    <mergeCell ref="L7:L11"/>
    <mergeCell ref="B8:B11"/>
    <mergeCell ref="C8:C11"/>
    <mergeCell ref="D8:E8"/>
    <mergeCell ref="F8:F11"/>
    <mergeCell ref="M7:M11"/>
    <mergeCell ref="G8:G11"/>
    <mergeCell ref="H8:H11"/>
  </mergeCells>
  <conditionalFormatting sqref="A7:A25 B12:BE1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"/>
  <sheetViews>
    <sheetView workbookViewId="0">
      <selection activeCell="J16" sqref="J16"/>
    </sheetView>
  </sheetViews>
  <sheetFormatPr defaultRowHeight="12.75" x14ac:dyDescent="0.2"/>
  <cols>
    <col min="1" max="1" width="12.7109375" style="59" bestFit="1" customWidth="1"/>
    <col min="2" max="2" width="20.28515625" style="59" bestFit="1" customWidth="1"/>
    <col min="3" max="3" width="13" style="59" bestFit="1" customWidth="1"/>
    <col min="4" max="6" width="9.28515625" style="59" bestFit="1" customWidth="1"/>
    <col min="7" max="7" width="10" style="59" bestFit="1" customWidth="1"/>
    <col min="8" max="16384" width="9.140625" style="59"/>
  </cols>
  <sheetData>
    <row r="4" spans="1:9" ht="15" customHeight="1" thickBot="1" x14ac:dyDescent="0.25"/>
    <row r="5" spans="1:9" ht="66" customHeight="1" x14ac:dyDescent="0.2">
      <c r="A5" s="128" t="s">
        <v>243</v>
      </c>
      <c r="B5" s="126" t="s">
        <v>244</v>
      </c>
      <c r="C5" s="130" t="s">
        <v>317</v>
      </c>
      <c r="D5" s="103" t="s">
        <v>245</v>
      </c>
      <c r="E5" s="104"/>
      <c r="F5" s="104"/>
      <c r="G5" s="106"/>
      <c r="H5" s="124" t="s">
        <v>321</v>
      </c>
      <c r="I5" s="124" t="s">
        <v>322</v>
      </c>
    </row>
    <row r="6" spans="1:9" ht="118.5" thickBot="1" x14ac:dyDescent="0.25">
      <c r="A6" s="129"/>
      <c r="B6" s="127"/>
      <c r="C6" s="131"/>
      <c r="D6" s="83" t="s">
        <v>313</v>
      </c>
      <c r="E6" s="73" t="s">
        <v>314</v>
      </c>
      <c r="F6" s="73" t="s">
        <v>316</v>
      </c>
      <c r="G6" s="74" t="s">
        <v>312</v>
      </c>
      <c r="H6" s="125"/>
      <c r="I6" s="125"/>
    </row>
    <row r="7" spans="1:9" x14ac:dyDescent="0.2">
      <c r="A7" s="71" t="s">
        <v>231</v>
      </c>
      <c r="B7" s="72" t="s">
        <v>237</v>
      </c>
      <c r="C7" s="75">
        <v>502</v>
      </c>
      <c r="D7" s="79">
        <f>'Rejon Augustów'!BB34</f>
        <v>7248</v>
      </c>
      <c r="E7" s="80">
        <f>'Rejon Augustów'!BC34</f>
        <v>48</v>
      </c>
      <c r="F7" s="80">
        <f>'Rejon Augustów'!BD34</f>
        <v>704</v>
      </c>
      <c r="G7" s="81">
        <f>SUM(D7:F7)</f>
        <v>8000</v>
      </c>
      <c r="H7" s="84">
        <f>G7*$D$16</f>
        <v>201840</v>
      </c>
      <c r="I7" s="84">
        <f>H7*1.23</f>
        <v>248263.19999999998</v>
      </c>
    </row>
    <row r="8" spans="1:9" x14ac:dyDescent="0.2">
      <c r="A8" s="60" t="s">
        <v>232</v>
      </c>
      <c r="B8" s="61" t="s">
        <v>238</v>
      </c>
      <c r="C8" s="76">
        <v>503</v>
      </c>
      <c r="D8" s="60">
        <f>'Rejon Białystok'!BB31</f>
        <v>5856</v>
      </c>
      <c r="E8" s="62">
        <f>'Rejon Białystok'!BC31</f>
        <v>88</v>
      </c>
      <c r="F8" s="62">
        <f>'Rejon Białystok'!BD31</f>
        <v>592</v>
      </c>
      <c r="G8" s="63">
        <f t="shared" ref="G8:G12" si="0">SUM(D8:F8)</f>
        <v>6536</v>
      </c>
      <c r="H8" s="85">
        <f t="shared" ref="H8:H12" si="1">G8*$D$16</f>
        <v>164903.28</v>
      </c>
      <c r="I8" s="85">
        <f t="shared" ref="I8:I12" si="2">H8*1.23</f>
        <v>202831.0344</v>
      </c>
    </row>
    <row r="9" spans="1:9" x14ac:dyDescent="0.2">
      <c r="A9" s="60" t="s">
        <v>233</v>
      </c>
      <c r="B9" s="61" t="s">
        <v>239</v>
      </c>
      <c r="C9" s="76">
        <v>504</v>
      </c>
      <c r="D9" s="60">
        <f>'Rejon Bielsk Podlaski'!BB27</f>
        <v>3504</v>
      </c>
      <c r="E9" s="62">
        <f>'Rejon Bielsk Podlaski'!BC27</f>
        <v>80</v>
      </c>
      <c r="F9" s="62">
        <f>'Rejon Bielsk Podlaski'!BD27</f>
        <v>368</v>
      </c>
      <c r="G9" s="63">
        <f t="shared" si="0"/>
        <v>3952</v>
      </c>
      <c r="H9" s="85">
        <f t="shared" si="1"/>
        <v>99708.96</v>
      </c>
      <c r="I9" s="85">
        <f t="shared" si="2"/>
        <v>122642.02080000001</v>
      </c>
    </row>
    <row r="10" spans="1:9" x14ac:dyDescent="0.2">
      <c r="A10" s="60" t="s">
        <v>234</v>
      </c>
      <c r="B10" s="61" t="s">
        <v>242</v>
      </c>
      <c r="C10" s="76">
        <v>505</v>
      </c>
      <c r="D10" s="60">
        <f>'Rejon Łomża'!BB24</f>
        <v>3168</v>
      </c>
      <c r="E10" s="62">
        <f>'Rejon Łomża'!BC24</f>
        <v>48</v>
      </c>
      <c r="F10" s="62">
        <f>'Rejon Łomża'!BD24</f>
        <v>304</v>
      </c>
      <c r="G10" s="63">
        <f t="shared" si="0"/>
        <v>3520</v>
      </c>
      <c r="H10" s="85">
        <f t="shared" si="1"/>
        <v>88809.600000000006</v>
      </c>
      <c r="I10" s="85">
        <f t="shared" si="2"/>
        <v>109235.808</v>
      </c>
    </row>
    <row r="11" spans="1:9" x14ac:dyDescent="0.2">
      <c r="A11" s="60" t="s">
        <v>235</v>
      </c>
      <c r="B11" s="61" t="s">
        <v>240</v>
      </c>
      <c r="C11" s="76">
        <v>506</v>
      </c>
      <c r="D11" s="60">
        <f>'Rejon Suwałki'!BB23</f>
        <v>2272</v>
      </c>
      <c r="E11" s="62">
        <f>'Rejon Suwałki'!BC23</f>
        <v>64</v>
      </c>
      <c r="F11" s="62">
        <f>'Rejon Suwałki'!BD23</f>
        <v>272</v>
      </c>
      <c r="G11" s="63">
        <f t="shared" si="0"/>
        <v>2608</v>
      </c>
      <c r="H11" s="85">
        <f t="shared" si="1"/>
        <v>65799.839999999997</v>
      </c>
      <c r="I11" s="85">
        <f t="shared" si="2"/>
        <v>80933.803199999995</v>
      </c>
    </row>
    <row r="12" spans="1:9" ht="13.5" thickBot="1" x14ac:dyDescent="0.25">
      <c r="A12" s="64" t="s">
        <v>236</v>
      </c>
      <c r="B12" s="65" t="s">
        <v>241</v>
      </c>
      <c r="C12" s="77">
        <v>507</v>
      </c>
      <c r="D12" s="64">
        <f>'Rejon Zambrów'!BB26</f>
        <v>4224</v>
      </c>
      <c r="E12" s="66">
        <f>'Rejon Zambrów'!BC26</f>
        <v>48</v>
      </c>
      <c r="F12" s="66">
        <f>'Rejon Zambrów'!BD26</f>
        <v>400</v>
      </c>
      <c r="G12" s="67">
        <f t="shared" si="0"/>
        <v>4672</v>
      </c>
      <c r="H12" s="86">
        <f t="shared" si="1"/>
        <v>117874.56</v>
      </c>
      <c r="I12" s="86">
        <f t="shared" si="2"/>
        <v>144985.70879999999</v>
      </c>
    </row>
    <row r="13" spans="1:9" ht="13.5" thickBot="1" x14ac:dyDescent="0.25">
      <c r="A13" s="68"/>
      <c r="B13" s="68"/>
      <c r="C13" s="78" t="s">
        <v>227</v>
      </c>
      <c r="D13" s="82">
        <f t="shared" ref="D13:G13" si="3">SUM(D7:D12)</f>
        <v>26272</v>
      </c>
      <c r="E13" s="69">
        <f t="shared" si="3"/>
        <v>376</v>
      </c>
      <c r="F13" s="69">
        <f t="shared" si="3"/>
        <v>2640</v>
      </c>
      <c r="G13" s="70">
        <f t="shared" si="3"/>
        <v>29288</v>
      </c>
      <c r="H13" s="87">
        <f>SUM(H7:H12)</f>
        <v>738936.24</v>
      </c>
      <c r="I13" s="87">
        <f>SUM(I7:I12)</f>
        <v>908891.57519999996</v>
      </c>
    </row>
    <row r="16" spans="1:9" x14ac:dyDescent="0.2">
      <c r="A16" s="59" t="s">
        <v>323</v>
      </c>
      <c r="D16" s="88">
        <v>25.23</v>
      </c>
      <c r="E16" s="59" t="s">
        <v>324</v>
      </c>
    </row>
  </sheetData>
  <mergeCells count="6">
    <mergeCell ref="I5:I6"/>
    <mergeCell ref="B5:B6"/>
    <mergeCell ref="A5:A6"/>
    <mergeCell ref="D5:G5"/>
    <mergeCell ref="C5:C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Rejon Augustów</vt:lpstr>
      <vt:lpstr>Rejon Białystok</vt:lpstr>
      <vt:lpstr>Rejon Bielsk Podlaski</vt:lpstr>
      <vt:lpstr>Rejon Łomża</vt:lpstr>
      <vt:lpstr>Rejon Suwałki</vt:lpstr>
      <vt:lpstr>Rejon Zambrów</vt:lpstr>
      <vt:lpstr>Zestawienie ogólne rbh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Franciszkiewicz</dc:creator>
  <cp:lastModifiedBy>Janusz Franciszkiewicz</cp:lastModifiedBy>
  <cp:lastPrinted>2014-10-09T10:17:30Z</cp:lastPrinted>
  <dcterms:created xsi:type="dcterms:W3CDTF">2014-10-03T10:30:06Z</dcterms:created>
  <dcterms:modified xsi:type="dcterms:W3CDTF">2015-01-15T14:13:16Z</dcterms:modified>
</cp:coreProperties>
</file>