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GRUPY\I1_Z1_D7_D3_T1\Z-6 2020 - PRZETARGI - ROBOTY\DK 32 Wolsztyn Rondo\Kosztorys Ofertowy\"/>
    </mc:Choice>
  </mc:AlternateContent>
  <bookViews>
    <workbookView xWindow="12585" yWindow="-15" windowWidth="12660" windowHeight="12495" tabRatio="934"/>
  </bookViews>
  <sheets>
    <sheet name="ZZK" sheetId="62" r:id="rId1"/>
    <sheet name="1. DK32 Żeromskiego" sheetId="57" r:id="rId2"/>
    <sheet name="2. DW305 Fabryczna" sheetId="58" r:id="rId3"/>
    <sheet name="3. DP3831P Gajewskich" sheetId="59" r:id="rId4"/>
    <sheet name="4. Dr. wewnętrzna" sheetId="60" r:id="rId5"/>
    <sheet name="5. Miejsca postojowe" sheetId="61" r:id="rId6"/>
    <sheet name="6. Chodnik Dworcowa" sheetId="64" r:id="rId7"/>
    <sheet name="7. Kanalizacja deszczowa" sheetId="63" r:id="rId8"/>
    <sheet name="8. Kan. deszczowa Żeromskiego" sheetId="65" r:id="rId9"/>
    <sheet name="9. Wodociąg i kan. sanitarna" sheetId="68" r:id="rId10"/>
    <sheet name="10. Przebudowa gazociągu nc" sheetId="66" r:id="rId11"/>
    <sheet name="11. B.elektryczna - oświetlenie" sheetId="71" r:id="rId12"/>
    <sheet name="12. Br. elektryczna - kolizje" sheetId="70" r:id="rId13"/>
    <sheet name="13. Usunięcie kolizji teletechn" sheetId="67" r:id="rId14"/>
    <sheet name="14.  Zabezpieczenie robót " sheetId="72" r:id="rId15"/>
  </sheets>
  <definedNames>
    <definedName name="_xlnm.Print_Area" localSheetId="1">'1. DK32 Żeromskiego'!$A$1:$G$173</definedName>
    <definedName name="_xlnm.Print_Area" localSheetId="10">'10. Przebudowa gazociągu nc'!$A$1:$G$46</definedName>
    <definedName name="_xlnm.Print_Area" localSheetId="11">'11. B.elektryczna - oświetlenie'!$A$1:$G$82</definedName>
    <definedName name="_xlnm.Print_Area" localSheetId="12">'12. Br. elektryczna - kolizje'!$A$1:$G$37</definedName>
    <definedName name="_xlnm.Print_Area" localSheetId="13">'13. Usunięcie kolizji teletechn'!$A$1:$G$212</definedName>
    <definedName name="_xlnm.Print_Area" localSheetId="2">'2. DW305 Fabryczna'!$A$1:$G$113</definedName>
    <definedName name="_xlnm.Print_Area" localSheetId="3">'3. DP3831P Gajewskich'!$A$1:$G$100</definedName>
    <definedName name="_xlnm.Print_Area" localSheetId="4">'4. Dr. wewnętrzna'!$A$1:$H$82</definedName>
    <definedName name="_xlnm.Print_Area" localSheetId="5">'5. Miejsca postojowe'!$A$1:$G$106</definedName>
    <definedName name="_xlnm.Print_Area" localSheetId="6">'6. Chodnik Dworcowa'!$A$1:$G$41</definedName>
    <definedName name="_xlnm.Print_Area" localSheetId="7">'7. Kanalizacja deszczowa'!$A$1:$G$47</definedName>
    <definedName name="_xlnm.Print_Area" localSheetId="8">'8. Kan. deszczowa Żeromskiego'!$A$1:$G$31</definedName>
    <definedName name="_xlnm.Print_Area" localSheetId="9">'9. Wodociąg i kan. sanitarna'!$A$1:$G$124</definedName>
    <definedName name="OLE_LINK1" localSheetId="1">'1. DK32 Żeromskiego'!#REF!</definedName>
    <definedName name="OLE_LINK1" localSheetId="10">'10. Przebudowa gazociągu nc'!#REF!</definedName>
    <definedName name="OLE_LINK1" localSheetId="11">'11. B.elektryczna - oświetlenie'!#REF!</definedName>
    <definedName name="OLE_LINK1" localSheetId="12">'12. Br. elektryczna - kolizje'!#REF!</definedName>
    <definedName name="OLE_LINK1" localSheetId="13">'13. Usunięcie kolizji teletechn'!#REF!</definedName>
    <definedName name="OLE_LINK1" localSheetId="2">'2. DW305 Fabryczna'!#REF!</definedName>
    <definedName name="OLE_LINK1" localSheetId="3">'3. DP3831P Gajewskich'!#REF!</definedName>
    <definedName name="OLE_LINK1" localSheetId="4">'4. Dr. wewnętrzna'!#REF!</definedName>
    <definedName name="OLE_LINK1" localSheetId="5">'5. Miejsca postojowe'!#REF!</definedName>
    <definedName name="OLE_LINK1" localSheetId="6">'6. Chodnik Dworcowa'!#REF!</definedName>
    <definedName name="OLE_LINK1" localSheetId="7">'7. Kanalizacja deszczowa'!#REF!</definedName>
    <definedName name="OLE_LINK1" localSheetId="8">'8. Kan. deszczowa Żeromskiego'!#REF!</definedName>
    <definedName name="OLE_LINK1" localSheetId="9">'9. Wodociąg i kan. sanitarna'!#REF!</definedName>
    <definedName name="_xlnm.Print_Titles" localSheetId="1">'1. DK32 Żeromskiego'!$9:$12</definedName>
    <definedName name="_xlnm.Print_Titles" localSheetId="10">'10. Przebudowa gazociągu nc'!$8:$10</definedName>
    <definedName name="_xlnm.Print_Titles" localSheetId="11">'11. B.elektryczna - oświetlenie'!$8:$10</definedName>
    <definedName name="_xlnm.Print_Titles" localSheetId="12">'12. Br. elektryczna - kolizje'!$8:$10</definedName>
    <definedName name="_xlnm.Print_Titles" localSheetId="13">'13. Usunięcie kolizji teletechn'!$8:$10</definedName>
    <definedName name="_xlnm.Print_Titles" localSheetId="2">'2. DW305 Fabryczna'!$9:$12</definedName>
    <definedName name="_xlnm.Print_Titles" localSheetId="3">'3. DP3831P Gajewskich'!$9:$12</definedName>
    <definedName name="_xlnm.Print_Titles" localSheetId="4">'4. Dr. wewnętrzna'!$9:$12</definedName>
    <definedName name="_xlnm.Print_Titles" localSheetId="5">'5. Miejsca postojowe'!$9:$12</definedName>
    <definedName name="_xlnm.Print_Titles" localSheetId="6">'6. Chodnik Dworcowa'!$9:$12</definedName>
    <definedName name="_xlnm.Print_Titles" localSheetId="7">'7. Kanalizacja deszczowa'!$8:$10</definedName>
    <definedName name="_xlnm.Print_Titles" localSheetId="8">'8. Kan. deszczowa Żeromskiego'!$8:$10</definedName>
    <definedName name="_xlnm.Print_Titles" localSheetId="9">'9. Wodociąg i kan. sanitarna'!$8:$10</definedName>
    <definedName name="Z_73DC6000_0648_11D2_B1B2_444553540000_.wvu.Cols" localSheetId="1" hidden="1">'1. DK32 Żeromskiego'!#REF!</definedName>
    <definedName name="Z_73DC6000_0648_11D2_B1B2_444553540000_.wvu.Cols" localSheetId="10" hidden="1">'10. Przebudowa gazociągu nc'!#REF!</definedName>
    <definedName name="Z_73DC6000_0648_11D2_B1B2_444553540000_.wvu.Cols" localSheetId="11" hidden="1">'11. B.elektryczna - oświetlenie'!#REF!</definedName>
    <definedName name="Z_73DC6000_0648_11D2_B1B2_444553540000_.wvu.Cols" localSheetId="12" hidden="1">'12. Br. elektryczna - kolizje'!#REF!</definedName>
    <definedName name="Z_73DC6000_0648_11D2_B1B2_444553540000_.wvu.Cols" localSheetId="13" hidden="1">'13. Usunięcie kolizji teletechn'!#REF!</definedName>
    <definedName name="Z_73DC6000_0648_11D2_B1B2_444553540000_.wvu.Cols" localSheetId="2" hidden="1">'2. DW305 Fabryczna'!#REF!</definedName>
    <definedName name="Z_73DC6000_0648_11D2_B1B2_444553540000_.wvu.Cols" localSheetId="3" hidden="1">'3. DP3831P Gajewskich'!#REF!</definedName>
    <definedName name="Z_73DC6000_0648_11D2_B1B2_444553540000_.wvu.Cols" localSheetId="4" hidden="1">'4. Dr. wewnętrzna'!#REF!</definedName>
    <definedName name="Z_73DC6000_0648_11D2_B1B2_444553540000_.wvu.Cols" localSheetId="5" hidden="1">'5. Miejsca postojowe'!#REF!</definedName>
    <definedName name="Z_73DC6000_0648_11D2_B1B2_444553540000_.wvu.Cols" localSheetId="6" hidden="1">'6. Chodnik Dworcowa'!#REF!</definedName>
    <definedName name="Z_73DC6000_0648_11D2_B1B2_444553540000_.wvu.Cols" localSheetId="7" hidden="1">'7. Kanalizacja deszczowa'!#REF!</definedName>
    <definedName name="Z_73DC6000_0648_11D2_B1B2_444553540000_.wvu.Cols" localSheetId="8" hidden="1">'8. Kan. deszczowa Żeromskiego'!#REF!</definedName>
    <definedName name="Z_73DC6000_0648_11D2_B1B2_444553540000_.wvu.Cols" localSheetId="9" hidden="1">'9. Wodociąg i kan. sanitarna'!#REF!</definedName>
    <definedName name="Z_73DC6000_0648_11D2_B1B2_444553540000_.wvu.PrintTitles" localSheetId="1" hidden="1">'1. DK32 Żeromskiego'!#REF!</definedName>
    <definedName name="Z_73DC6000_0648_11D2_B1B2_444553540000_.wvu.PrintTitles" localSheetId="10" hidden="1">'10. Przebudowa gazociągu nc'!#REF!</definedName>
    <definedName name="Z_73DC6000_0648_11D2_B1B2_444553540000_.wvu.PrintTitles" localSheetId="11" hidden="1">'11. B.elektryczna - oświetlenie'!#REF!</definedName>
    <definedName name="Z_73DC6000_0648_11D2_B1B2_444553540000_.wvu.PrintTitles" localSheetId="12" hidden="1">'12. Br. elektryczna - kolizje'!#REF!</definedName>
    <definedName name="Z_73DC6000_0648_11D2_B1B2_444553540000_.wvu.PrintTitles" localSheetId="13" hidden="1">'13. Usunięcie kolizji teletechn'!#REF!</definedName>
    <definedName name="Z_73DC6000_0648_11D2_B1B2_444553540000_.wvu.PrintTitles" localSheetId="2" hidden="1">'2. DW305 Fabryczna'!#REF!</definedName>
    <definedName name="Z_73DC6000_0648_11D2_B1B2_444553540000_.wvu.PrintTitles" localSheetId="3" hidden="1">'3. DP3831P Gajewskich'!#REF!</definedName>
    <definedName name="Z_73DC6000_0648_11D2_B1B2_444553540000_.wvu.PrintTitles" localSheetId="4" hidden="1">'4. Dr. wewnętrzna'!#REF!</definedName>
    <definedName name="Z_73DC6000_0648_11D2_B1B2_444553540000_.wvu.PrintTitles" localSheetId="5" hidden="1">'5. Miejsca postojowe'!#REF!</definedName>
    <definedName name="Z_73DC6000_0648_11D2_B1B2_444553540000_.wvu.PrintTitles" localSheetId="6" hidden="1">'6. Chodnik Dworcowa'!#REF!</definedName>
    <definedName name="Z_73DC6000_0648_11D2_B1B2_444553540000_.wvu.PrintTitles" localSheetId="7" hidden="1">'7. Kanalizacja deszczowa'!#REF!</definedName>
    <definedName name="Z_73DC6000_0648_11D2_B1B2_444553540000_.wvu.PrintTitles" localSheetId="8" hidden="1">'8. Kan. deszczowa Żeromskiego'!#REF!</definedName>
    <definedName name="Z_73DC6000_0648_11D2_B1B2_444553540000_.wvu.PrintTitles" localSheetId="9" hidden="1">'9. Wodociąg i kan. sanitarna'!#REF!</definedName>
    <definedName name="Z_81736BE1_8433_11D3_AC2F_444553540000_.wvu.PrintArea" localSheetId="1" hidden="1">'1. DK32 Żeromskiego'!$A$1:$G$158</definedName>
    <definedName name="Z_81736BE1_8433_11D3_AC2F_444553540000_.wvu.PrintArea" localSheetId="10" hidden="1">'10. Przebudowa gazociągu nc'!$A$1:$G$42</definedName>
    <definedName name="Z_81736BE1_8433_11D3_AC2F_444553540000_.wvu.PrintArea" localSheetId="11" hidden="1">'11. B.elektryczna - oświetlenie'!$A$1:$G$60</definedName>
    <definedName name="Z_81736BE1_8433_11D3_AC2F_444553540000_.wvu.PrintArea" localSheetId="12" hidden="1">'12. Br. elektryczna - kolizje'!$A$1:$G$33</definedName>
    <definedName name="Z_81736BE1_8433_11D3_AC2F_444553540000_.wvu.PrintArea" localSheetId="13" hidden="1">'13. Usunięcie kolizji teletechn'!$A$1:$G$208</definedName>
    <definedName name="Z_81736BE1_8433_11D3_AC2F_444553540000_.wvu.PrintArea" localSheetId="2" hidden="1">'2. DW305 Fabryczna'!$A$1:$G$105</definedName>
    <definedName name="Z_81736BE1_8433_11D3_AC2F_444553540000_.wvu.PrintArea" localSheetId="3" hidden="1">'3. DP3831P Gajewskich'!$A$1:$G$92</definedName>
    <definedName name="Z_81736BE1_8433_11D3_AC2F_444553540000_.wvu.PrintArea" localSheetId="4" hidden="1">'4. Dr. wewnętrzna'!$A$1:$G$75</definedName>
    <definedName name="Z_81736BE1_8433_11D3_AC2F_444553540000_.wvu.PrintArea" localSheetId="5" hidden="1">'5. Miejsca postojowe'!$A$1:$G$99</definedName>
    <definedName name="Z_81736BE1_8433_11D3_AC2F_444553540000_.wvu.PrintArea" localSheetId="6" hidden="1">'6. Chodnik Dworcowa'!$A$1:$G$35</definedName>
    <definedName name="Z_81736BE1_8433_11D3_AC2F_444553540000_.wvu.PrintArea" localSheetId="7" hidden="1">'7. Kanalizacja deszczowa'!$A$1:$G$43</definedName>
    <definedName name="Z_81736BE1_8433_11D3_AC2F_444553540000_.wvu.PrintArea" localSheetId="8" hidden="1">'8. Kan. deszczowa Żeromskiego'!$A$1:$G$27</definedName>
    <definedName name="Z_81736BE1_8433_11D3_AC2F_444553540000_.wvu.PrintArea" localSheetId="9" hidden="1">'9. Wodociąg i kan. sanitarna'!$A$1:$G$120</definedName>
    <definedName name="Z_81736BE1_8433_11D3_AC2F_444553540000_.wvu.PrintTitles" localSheetId="1" hidden="1">'1. DK32 Żeromskiego'!$9:$9</definedName>
    <definedName name="Z_81736BE1_8433_11D3_AC2F_444553540000_.wvu.PrintTitles" localSheetId="10" hidden="1">'10. Przebudowa gazociągu nc'!$8:$8</definedName>
    <definedName name="Z_81736BE1_8433_11D3_AC2F_444553540000_.wvu.PrintTitles" localSheetId="11" hidden="1">'11. B.elektryczna - oświetlenie'!$8:$8</definedName>
    <definedName name="Z_81736BE1_8433_11D3_AC2F_444553540000_.wvu.PrintTitles" localSheetId="12" hidden="1">'12. Br. elektryczna - kolizje'!$8:$8</definedName>
    <definedName name="Z_81736BE1_8433_11D3_AC2F_444553540000_.wvu.PrintTitles" localSheetId="13" hidden="1">'13. Usunięcie kolizji teletechn'!$8:$8</definedName>
    <definedName name="Z_81736BE1_8433_11D3_AC2F_444553540000_.wvu.PrintTitles" localSheetId="2" hidden="1">'2. DW305 Fabryczna'!$9:$9</definedName>
    <definedName name="Z_81736BE1_8433_11D3_AC2F_444553540000_.wvu.PrintTitles" localSheetId="3" hidden="1">'3. DP3831P Gajewskich'!$9:$9</definedName>
    <definedName name="Z_81736BE1_8433_11D3_AC2F_444553540000_.wvu.PrintTitles" localSheetId="4" hidden="1">'4. Dr. wewnętrzna'!$9:$9</definedName>
    <definedName name="Z_81736BE1_8433_11D3_AC2F_444553540000_.wvu.PrintTitles" localSheetId="5" hidden="1">'5. Miejsca postojowe'!$9:$9</definedName>
    <definedName name="Z_81736BE1_8433_11D3_AC2F_444553540000_.wvu.PrintTitles" localSheetId="6" hidden="1">'6. Chodnik Dworcowa'!$9:$9</definedName>
    <definedName name="Z_81736BE1_8433_11D3_AC2F_444553540000_.wvu.PrintTitles" localSheetId="7" hidden="1">'7. Kanalizacja deszczowa'!$8:$8</definedName>
    <definedName name="Z_81736BE1_8433_11D3_AC2F_444553540000_.wvu.PrintTitles" localSheetId="8" hidden="1">'8. Kan. deszczowa Żeromskiego'!$8:$8</definedName>
    <definedName name="Z_81736BE1_8433_11D3_AC2F_444553540000_.wvu.PrintTitles" localSheetId="9" hidden="1">'9. Wodociąg i kan. sanitarna'!$8:$8</definedName>
    <definedName name="Z_81736BE1_8433_11D3_AC2F_444553540000_.wvu.Rows" localSheetId="1" hidden="1">'1. DK32 Żeromskiego'!$1:$2</definedName>
    <definedName name="Z_81736BE1_8433_11D3_AC2F_444553540000_.wvu.Rows" localSheetId="10" hidden="1">'10. Przebudowa gazociągu nc'!$1:$2</definedName>
    <definedName name="Z_81736BE1_8433_11D3_AC2F_444553540000_.wvu.Rows" localSheetId="11" hidden="1">'11. B.elektryczna - oświetlenie'!$1:$2</definedName>
    <definedName name="Z_81736BE1_8433_11D3_AC2F_444553540000_.wvu.Rows" localSheetId="12" hidden="1">'12. Br. elektryczna - kolizje'!$1:$2</definedName>
    <definedName name="Z_81736BE1_8433_11D3_AC2F_444553540000_.wvu.Rows" localSheetId="13" hidden="1">'13. Usunięcie kolizji teletechn'!$1:$2</definedName>
    <definedName name="Z_81736BE1_8433_11D3_AC2F_444553540000_.wvu.Rows" localSheetId="2" hidden="1">'2. DW305 Fabryczna'!$1:$2</definedName>
    <definedName name="Z_81736BE1_8433_11D3_AC2F_444553540000_.wvu.Rows" localSheetId="3" hidden="1">'3. DP3831P Gajewskich'!$1:$2</definedName>
    <definedName name="Z_81736BE1_8433_11D3_AC2F_444553540000_.wvu.Rows" localSheetId="4" hidden="1">'4. Dr. wewnętrzna'!$1:$2</definedName>
    <definedName name="Z_81736BE1_8433_11D3_AC2F_444553540000_.wvu.Rows" localSheetId="5" hidden="1">'5. Miejsca postojowe'!$1:$2</definedName>
    <definedName name="Z_81736BE1_8433_11D3_AC2F_444553540000_.wvu.Rows" localSheetId="6" hidden="1">'6. Chodnik Dworcowa'!$1:$2</definedName>
    <definedName name="Z_81736BE1_8433_11D3_AC2F_444553540000_.wvu.Rows" localSheetId="7" hidden="1">'7. Kanalizacja deszczowa'!$1:$2</definedName>
    <definedName name="Z_81736BE1_8433_11D3_AC2F_444553540000_.wvu.Rows" localSheetId="8" hidden="1">'8. Kan. deszczowa Żeromskiego'!$1:$2</definedName>
    <definedName name="Z_81736BE1_8433_11D3_AC2F_444553540000_.wvu.Rows" localSheetId="9" hidden="1">'9. Wodociąg i kan. sanitarna'!$1:$2</definedName>
  </definedNames>
  <calcPr calcId="162913"/>
  <customWorkbookViews>
    <customWorkbookView name="Krzysztof Fidler - Widok osobisty" guid="{81736BE1-8433-11D3-AC2F-444553540000}" mergeInterval="0" personalView="1" maximized="1" windowWidth="1020" windowHeight="634" activeSheetId="24"/>
  </customWorkbookViews>
</workbook>
</file>

<file path=xl/calcChain.xml><?xml version="1.0" encoding="utf-8"?>
<calcChain xmlns="http://schemas.openxmlformats.org/spreadsheetml/2006/main">
  <c r="D22" i="62" l="1"/>
  <c r="D21" i="62"/>
  <c r="F14" i="72" l="1"/>
  <c r="G102" i="67"/>
  <c r="G78" i="71" l="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6" i="71"/>
  <c r="G45" i="71"/>
  <c r="G44" i="71"/>
  <c r="G43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19" i="71"/>
  <c r="G18" i="71"/>
  <c r="G17" i="71"/>
  <c r="G16" i="71"/>
  <c r="G15" i="71"/>
  <c r="G14" i="71"/>
  <c r="A15" i="71"/>
  <c r="A16" i="71" s="1"/>
  <c r="A17" i="71" s="1"/>
  <c r="A18" i="71" s="1"/>
  <c r="A19" i="71" s="1"/>
  <c r="A21" i="71" s="1"/>
  <c r="A22" i="71" s="1"/>
  <c r="A23" i="71" s="1"/>
  <c r="A24" i="71" s="1"/>
  <c r="A25" i="71" s="1"/>
  <c r="A26" i="71" s="1"/>
  <c r="A27" i="71" s="1"/>
  <c r="A28" i="71" s="1"/>
  <c r="A29" i="71" s="1"/>
  <c r="A30" i="71" s="1"/>
  <c r="A31" i="71" s="1"/>
  <c r="A32" i="71" s="1"/>
  <c r="A33" i="71" s="1"/>
  <c r="A34" i="71" s="1"/>
  <c r="A35" i="71" s="1"/>
  <c r="A36" i="71" s="1"/>
  <c r="A37" i="71" s="1"/>
  <c r="A38" i="71" s="1"/>
  <c r="A39" i="71" s="1"/>
  <c r="A40" i="71" s="1"/>
  <c r="A41" i="71" s="1"/>
  <c r="A43" i="71" s="1"/>
  <c r="A44" i="71" s="1"/>
  <c r="A45" i="71" s="1"/>
  <c r="A46" i="71" s="1"/>
  <c r="A48" i="71" s="1"/>
  <c r="A49" i="71" s="1"/>
  <c r="A50" i="71" s="1"/>
  <c r="A51" i="71" s="1"/>
  <c r="A52" i="71" s="1"/>
  <c r="A53" i="71" s="1"/>
  <c r="A54" i="71" s="1"/>
  <c r="A55" i="71" s="1"/>
  <c r="A56" i="71" s="1"/>
  <c r="A57" i="71" s="1"/>
  <c r="A58" i="71" s="1"/>
  <c r="A59" i="71" s="1"/>
  <c r="A60" i="71" s="1"/>
  <c r="A62" i="71" s="1"/>
  <c r="A63" i="71" s="1"/>
  <c r="A64" i="71" s="1"/>
  <c r="A65" i="71" s="1"/>
  <c r="A66" i="71" s="1"/>
  <c r="A67" i="71" s="1"/>
  <c r="A68" i="71" s="1"/>
  <c r="A69" i="71" s="1"/>
  <c r="A70" i="71" s="1"/>
  <c r="A71" i="71" s="1"/>
  <c r="A72" i="71" s="1"/>
  <c r="A73" i="71" s="1"/>
  <c r="A74" i="71" s="1"/>
  <c r="A75" i="71" s="1"/>
  <c r="A76" i="71" s="1"/>
  <c r="A77" i="71" s="1"/>
  <c r="A78" i="71" s="1"/>
  <c r="G33" i="70"/>
  <c r="G32" i="70"/>
  <c r="G30" i="70"/>
  <c r="G29" i="70"/>
  <c r="G28" i="70"/>
  <c r="G27" i="70"/>
  <c r="G26" i="70"/>
  <c r="G25" i="70"/>
  <c r="G24" i="70"/>
  <c r="G23" i="70"/>
  <c r="G22" i="70"/>
  <c r="G21" i="70"/>
  <c r="G20" i="70"/>
  <c r="G19" i="70"/>
  <c r="G17" i="70"/>
  <c r="G16" i="70"/>
  <c r="G15" i="70"/>
  <c r="G14" i="70"/>
  <c r="A15" i="70"/>
  <c r="A16" i="70"/>
  <c r="A17" i="70"/>
  <c r="A19" i="70"/>
  <c r="A20" i="70" s="1"/>
  <c r="A21" i="70" s="1"/>
  <c r="A22" i="70" s="1"/>
  <c r="A23" i="70" s="1"/>
  <c r="A24" i="70" s="1"/>
  <c r="A25" i="70" s="1"/>
  <c r="A26" i="70" s="1"/>
  <c r="A27" i="70" s="1"/>
  <c r="A28" i="70" s="1"/>
  <c r="A29" i="70" s="1"/>
  <c r="A30" i="70" s="1"/>
  <c r="A32" i="70" s="1"/>
  <c r="A33" i="70" s="1"/>
  <c r="G79" i="71" l="1"/>
  <c r="D18" i="62" s="1"/>
  <c r="G34" i="70"/>
  <c r="D19" i="62" s="1"/>
  <c r="G113" i="68"/>
  <c r="D16" i="62"/>
  <c r="G121" i="68"/>
  <c r="G39" i="68"/>
  <c r="G40" i="68"/>
  <c r="G41" i="68"/>
  <c r="G42" i="68"/>
  <c r="G43" i="68"/>
  <c r="G44" i="68"/>
  <c r="G45" i="68"/>
  <c r="G46" i="68"/>
  <c r="G47" i="68"/>
  <c r="G48" i="68"/>
  <c r="G49" i="68"/>
  <c r="G50" i="68"/>
  <c r="G51" i="68"/>
  <c r="G52" i="68"/>
  <c r="G53" i="68"/>
  <c r="G54" i="68"/>
  <c r="G55" i="68"/>
  <c r="G56" i="68"/>
  <c r="G57" i="68"/>
  <c r="G58" i="68"/>
  <c r="G59" i="68"/>
  <c r="G60" i="68"/>
  <c r="G61" i="68"/>
  <c r="G62" i="68"/>
  <c r="G63" i="68"/>
  <c r="G64" i="68"/>
  <c r="G65" i="68"/>
  <c r="G66" i="68"/>
  <c r="G67" i="68"/>
  <c r="G68" i="68"/>
  <c r="G69" i="68"/>
  <c r="G70" i="68"/>
  <c r="G71" i="68"/>
  <c r="G72" i="68"/>
  <c r="G73" i="68"/>
  <c r="G74" i="68"/>
  <c r="G75" i="68"/>
  <c r="G76" i="68"/>
  <c r="G77" i="68"/>
  <c r="G78" i="68"/>
  <c r="G79" i="68"/>
  <c r="G80" i="68"/>
  <c r="G81" i="68"/>
  <c r="G82" i="68"/>
  <c r="G83" i="68"/>
  <c r="G84" i="68"/>
  <c r="G85" i="68"/>
  <c r="G86" i="68"/>
  <c r="G87" i="68"/>
  <c r="G88" i="68"/>
  <c r="G89" i="68"/>
  <c r="G90" i="68"/>
  <c r="G91" i="68"/>
  <c r="G92" i="68"/>
  <c r="G93" i="68"/>
  <c r="G94" i="68"/>
  <c r="G95" i="68"/>
  <c r="G96" i="68"/>
  <c r="G97" i="68"/>
  <c r="G99" i="68"/>
  <c r="G100" i="68"/>
  <c r="G101" i="68"/>
  <c r="G102" i="68"/>
  <c r="G103" i="68"/>
  <c r="G104" i="68"/>
  <c r="G105" i="68"/>
  <c r="G106" i="68"/>
  <c r="G107" i="68"/>
  <c r="G108" i="68"/>
  <c r="G109" i="68"/>
  <c r="G110" i="68"/>
  <c r="G111" i="68"/>
  <c r="G112" i="68"/>
  <c r="G114" i="68"/>
  <c r="G115" i="68"/>
  <c r="G116" i="68"/>
  <c r="G117" i="68"/>
  <c r="G118" i="68"/>
  <c r="G119" i="68"/>
  <c r="G120" i="68"/>
  <c r="A119" i="68"/>
  <c r="A120" i="68"/>
  <c r="A101" i="68"/>
  <c r="A102" i="68"/>
  <c r="A103" i="68"/>
  <c r="A104" i="68"/>
  <c r="A105" i="68" s="1"/>
  <c r="A106" i="68" s="1"/>
  <c r="A107" i="68" s="1"/>
  <c r="A108" i="68" s="1"/>
  <c r="A109" i="68" s="1"/>
  <c r="A110" i="68" s="1"/>
  <c r="A111" i="68" s="1"/>
  <c r="A112" i="68" s="1"/>
  <c r="A113" i="68" s="1"/>
  <c r="A114" i="68" s="1"/>
  <c r="A115" i="68" s="1"/>
  <c r="A116" i="68" s="1"/>
  <c r="A117" i="68" s="1"/>
  <c r="A118" i="68" s="1"/>
  <c r="A100" i="68"/>
  <c r="A99" i="68"/>
  <c r="A93" i="68"/>
  <c r="A94" i="68" s="1"/>
  <c r="A95" i="68" s="1"/>
  <c r="A96" i="68" s="1"/>
  <c r="A97" i="68" s="1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A15" i="68"/>
  <c r="A16" i="68" s="1"/>
  <c r="A17" i="68" s="1"/>
  <c r="A18" i="68" s="1"/>
  <c r="A19" i="68" s="1"/>
  <c r="A20" i="68" s="1"/>
  <c r="A21" i="68" s="1"/>
  <c r="A22" i="68" s="1"/>
  <c r="A23" i="68" s="1"/>
  <c r="A24" i="68" s="1"/>
  <c r="A25" i="68" s="1"/>
  <c r="A26" i="68" s="1"/>
  <c r="A27" i="68" s="1"/>
  <c r="A28" i="68" s="1"/>
  <c r="A29" i="68" s="1"/>
  <c r="A30" i="68" s="1"/>
  <c r="A31" i="68" s="1"/>
  <c r="A32" i="68" s="1"/>
  <c r="A33" i="68" s="1"/>
  <c r="A34" i="68" s="1"/>
  <c r="A35" i="68" s="1"/>
  <c r="A36" i="68" s="1"/>
  <c r="A37" i="68" s="1"/>
  <c r="A38" i="68" s="1"/>
  <c r="A39" i="68" s="1"/>
  <c r="A40" i="68" s="1"/>
  <c r="A41" i="68" s="1"/>
  <c r="A42" i="68" s="1"/>
  <c r="A43" i="68" s="1"/>
  <c r="A44" i="68" s="1"/>
  <c r="A45" i="68" s="1"/>
  <c r="A46" i="68" s="1"/>
  <c r="A47" i="68" s="1"/>
  <c r="A48" i="68" s="1"/>
  <c r="A49" i="68" s="1"/>
  <c r="A50" i="68" s="1"/>
  <c r="A51" i="68" s="1"/>
  <c r="A52" i="68" s="1"/>
  <c r="A53" i="68" s="1"/>
  <c r="A54" i="68" s="1"/>
  <c r="A55" i="68" s="1"/>
  <c r="A56" i="68" s="1"/>
  <c r="A57" i="68" s="1"/>
  <c r="A58" i="68" s="1"/>
  <c r="A59" i="68" s="1"/>
  <c r="A60" i="68" s="1"/>
  <c r="A61" i="68" s="1"/>
  <c r="A62" i="68" s="1"/>
  <c r="A63" i="68" s="1"/>
  <c r="A64" i="68" s="1"/>
  <c r="A65" i="68" s="1"/>
  <c r="A66" i="68" s="1"/>
  <c r="A67" i="68" s="1"/>
  <c r="A68" i="68" s="1"/>
  <c r="A69" i="68" s="1"/>
  <c r="A70" i="68" s="1"/>
  <c r="A71" i="68" s="1"/>
  <c r="A72" i="68" s="1"/>
  <c r="A73" i="68" s="1"/>
  <c r="A74" i="68" s="1"/>
  <c r="A75" i="68" s="1"/>
  <c r="A76" i="68" s="1"/>
  <c r="A77" i="68" s="1"/>
  <c r="A78" i="68" s="1"/>
  <c r="A79" i="68" s="1"/>
  <c r="A80" i="68" s="1"/>
  <c r="A81" i="68" s="1"/>
  <c r="A82" i="68" s="1"/>
  <c r="A83" i="68" s="1"/>
  <c r="A84" i="68" s="1"/>
  <c r="A85" i="68" s="1"/>
  <c r="A86" i="68" s="1"/>
  <c r="A87" i="68" s="1"/>
  <c r="A88" i="68" s="1"/>
  <c r="A89" i="68" s="1"/>
  <c r="A90" i="68" s="1"/>
  <c r="A91" i="68" s="1"/>
  <c r="A92" i="68" s="1"/>
  <c r="G14" i="68"/>
  <c r="A179" i="67" l="1"/>
  <c r="A168" i="67"/>
  <c r="A29" i="67"/>
  <c r="A30" i="67" s="1"/>
  <c r="A31" i="67" s="1"/>
  <c r="A32" i="67" s="1"/>
  <c r="A33" i="67" s="1"/>
  <c r="A34" i="67" s="1"/>
  <c r="A35" i="67" s="1"/>
  <c r="A36" i="67" s="1"/>
  <c r="A37" i="67" s="1"/>
  <c r="A38" i="67" s="1"/>
  <c r="A39" i="67" s="1"/>
  <c r="A40" i="67" s="1"/>
  <c r="A41" i="67" s="1"/>
  <c r="A42" i="67" s="1"/>
  <c r="A43" i="67" s="1"/>
  <c r="A44" i="67" s="1"/>
  <c r="A45" i="67" s="1"/>
  <c r="A46" i="67" s="1"/>
  <c r="A47" i="67" s="1"/>
  <c r="A48" i="67" s="1"/>
  <c r="A49" i="67" s="1"/>
  <c r="A50" i="67" s="1"/>
  <c r="A51" i="67" s="1"/>
  <c r="A52" i="67" s="1"/>
  <c r="A53" i="67" s="1"/>
  <c r="A54" i="67" s="1"/>
  <c r="A55" i="67" s="1"/>
  <c r="A56" i="67" s="1"/>
  <c r="A57" i="67" s="1"/>
  <c r="A58" i="67" s="1"/>
  <c r="A27" i="67"/>
  <c r="A16" i="67"/>
  <c r="A17" i="67"/>
  <c r="A18" i="67" s="1"/>
  <c r="A19" i="67" s="1"/>
  <c r="A20" i="67" s="1"/>
  <c r="A21" i="67" s="1"/>
  <c r="A22" i="67" s="1"/>
  <c r="A23" i="67" s="1"/>
  <c r="A24" i="67" s="1"/>
  <c r="A25" i="67" s="1"/>
  <c r="G166" i="67"/>
  <c r="G165" i="67"/>
  <c r="G164" i="67"/>
  <c r="G163" i="67"/>
  <c r="G162" i="67"/>
  <c r="G161" i="67"/>
  <c r="G160" i="67"/>
  <c r="G159" i="67"/>
  <c r="G158" i="67"/>
  <c r="G157" i="67"/>
  <c r="G156" i="67"/>
  <c r="G155" i="67"/>
  <c r="G154" i="67"/>
  <c r="G153" i="67"/>
  <c r="G152" i="67"/>
  <c r="G151" i="67"/>
  <c r="G150" i="67"/>
  <c r="G149" i="67"/>
  <c r="G208" i="67"/>
  <c r="G207" i="67"/>
  <c r="G206" i="67"/>
  <c r="G205" i="67"/>
  <c r="G204" i="67"/>
  <c r="G203" i="67"/>
  <c r="G202" i="67"/>
  <c r="G201" i="67"/>
  <c r="G200" i="67"/>
  <c r="G199" i="67"/>
  <c r="G197" i="67"/>
  <c r="G195" i="67"/>
  <c r="G194" i="67"/>
  <c r="G193" i="67"/>
  <c r="G192" i="67"/>
  <c r="G189" i="67"/>
  <c r="G188" i="67"/>
  <c r="G187" i="67"/>
  <c r="G186" i="67"/>
  <c r="G185" i="67"/>
  <c r="G184" i="67"/>
  <c r="G183" i="67"/>
  <c r="G182" i="67"/>
  <c r="G181" i="67"/>
  <c r="G180" i="67"/>
  <c r="G179" i="67"/>
  <c r="G177" i="67"/>
  <c r="G176" i="67"/>
  <c r="G175" i="67"/>
  <c r="G174" i="67"/>
  <c r="G173" i="67"/>
  <c r="G172" i="67"/>
  <c r="G171" i="67"/>
  <c r="G170" i="67"/>
  <c r="G169" i="67"/>
  <c r="G168" i="67"/>
  <c r="G147" i="67"/>
  <c r="G146" i="67"/>
  <c r="G145" i="67"/>
  <c r="G144" i="67"/>
  <c r="G143" i="67"/>
  <c r="G142" i="67"/>
  <c r="G141" i="67"/>
  <c r="G140" i="67"/>
  <c r="G139" i="67"/>
  <c r="G138" i="67"/>
  <c r="G136" i="67"/>
  <c r="G135" i="67"/>
  <c r="G134" i="67"/>
  <c r="G133" i="67"/>
  <c r="G132" i="67"/>
  <c r="G131" i="67"/>
  <c r="G130" i="67"/>
  <c r="G129" i="67"/>
  <c r="G128" i="67"/>
  <c r="G127" i="67"/>
  <c r="G126" i="67"/>
  <c r="G125" i="67"/>
  <c r="G124" i="67"/>
  <c r="G122" i="67"/>
  <c r="G121" i="67"/>
  <c r="G120" i="67"/>
  <c r="G119" i="67"/>
  <c r="G118" i="67"/>
  <c r="G117" i="67"/>
  <c r="G116" i="67"/>
  <c r="G114" i="67"/>
  <c r="G113" i="67"/>
  <c r="G112" i="67"/>
  <c r="G111" i="67"/>
  <c r="G110" i="67"/>
  <c r="G109" i="67"/>
  <c r="G108" i="67"/>
  <c r="G107" i="67"/>
  <c r="G106" i="67"/>
  <c r="G105" i="67"/>
  <c r="G104" i="67"/>
  <c r="G103" i="67"/>
  <c r="G101" i="67"/>
  <c r="G100" i="67"/>
  <c r="G99" i="67"/>
  <c r="G98" i="67"/>
  <c r="G97" i="67"/>
  <c r="G96" i="67"/>
  <c r="G95" i="67"/>
  <c r="G94" i="67"/>
  <c r="G93" i="67"/>
  <c r="G92" i="67"/>
  <c r="G91" i="67"/>
  <c r="G90" i="67"/>
  <c r="G89" i="67"/>
  <c r="G88" i="67"/>
  <c r="G87" i="67"/>
  <c r="G86" i="67"/>
  <c r="G85" i="67"/>
  <c r="G84" i="67"/>
  <c r="G82" i="67"/>
  <c r="G81" i="67"/>
  <c r="G80" i="67"/>
  <c r="G79" i="67"/>
  <c r="G78" i="67"/>
  <c r="G73" i="67" l="1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21" i="67" l="1"/>
  <c r="G22" i="67"/>
  <c r="G23" i="67"/>
  <c r="G24" i="67"/>
  <c r="G25" i="67"/>
  <c r="A15" i="67"/>
  <c r="A28" i="67" s="1"/>
  <c r="G77" i="67"/>
  <c r="G76" i="67"/>
  <c r="G75" i="67"/>
  <c r="G74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0" i="67"/>
  <c r="G19" i="67"/>
  <c r="G18" i="67"/>
  <c r="G17" i="67"/>
  <c r="G16" i="67"/>
  <c r="G15" i="67"/>
  <c r="G14" i="67"/>
  <c r="G41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0" i="66"/>
  <c r="G19" i="66"/>
  <c r="G18" i="66"/>
  <c r="G17" i="66"/>
  <c r="G16" i="66"/>
  <c r="G42" i="66"/>
  <c r="G40" i="66"/>
  <c r="G39" i="66"/>
  <c r="G38" i="66"/>
  <c r="G37" i="66"/>
  <c r="G22" i="66"/>
  <c r="G15" i="66"/>
  <c r="A15" i="66"/>
  <c r="G14" i="66"/>
  <c r="G24" i="65"/>
  <c r="G27" i="65"/>
  <c r="G26" i="65"/>
  <c r="G25" i="65"/>
  <c r="G23" i="65"/>
  <c r="G22" i="65"/>
  <c r="G21" i="65"/>
  <c r="G20" i="65"/>
  <c r="G19" i="65"/>
  <c r="G18" i="65"/>
  <c r="G16" i="65"/>
  <c r="A16" i="65"/>
  <c r="A19" i="65" s="1"/>
  <c r="A20" i="65" s="1"/>
  <c r="A21" i="65" s="1"/>
  <c r="A22" i="65" s="1"/>
  <c r="A23" i="65" s="1"/>
  <c r="A24" i="65" s="1"/>
  <c r="A25" i="65" s="1"/>
  <c r="A26" i="65" s="1"/>
  <c r="A27" i="65" s="1"/>
  <c r="G15" i="65"/>
  <c r="I39" i="64"/>
  <c r="G38" i="64"/>
  <c r="J38" i="64" s="1"/>
  <c r="G37" i="64"/>
  <c r="J37" i="64" s="1"/>
  <c r="G34" i="64"/>
  <c r="G33" i="64"/>
  <c r="G32" i="64"/>
  <c r="G28" i="64"/>
  <c r="J28" i="64" s="1"/>
  <c r="G25" i="64"/>
  <c r="G23" i="64"/>
  <c r="G20" i="64"/>
  <c r="G17" i="64"/>
  <c r="G16" i="64"/>
  <c r="G15" i="64"/>
  <c r="G209" i="67" l="1"/>
  <c r="D20" i="62" s="1"/>
  <c r="G39" i="64"/>
  <c r="D13" i="62" s="1"/>
  <c r="A60" i="67"/>
  <c r="A61" i="67" s="1"/>
  <c r="A62" i="67" s="1"/>
  <c r="A63" i="67" s="1"/>
  <c r="A64" i="67" s="1"/>
  <c r="A65" i="67" s="1"/>
  <c r="A66" i="67" s="1"/>
  <c r="A67" i="67" s="1"/>
  <c r="A68" i="67" s="1"/>
  <c r="A69" i="67" s="1"/>
  <c r="A70" i="67" s="1"/>
  <c r="A71" i="67" s="1"/>
  <c r="A72" i="67" s="1"/>
  <c r="A73" i="67" s="1"/>
  <c r="A74" i="67" s="1"/>
  <c r="A75" i="67" s="1"/>
  <c r="A76" i="67" s="1"/>
  <c r="A77" i="67" s="1"/>
  <c r="A78" i="67" s="1"/>
  <c r="A79" i="67" s="1"/>
  <c r="A80" i="67" s="1"/>
  <c r="A81" i="67" s="1"/>
  <c r="A82" i="67" s="1"/>
  <c r="G43" i="66"/>
  <c r="D17" i="62" s="1"/>
  <c r="G28" i="65"/>
  <c r="D15" i="62" s="1"/>
  <c r="J39" i="64"/>
  <c r="G43" i="63"/>
  <c r="G42" i="63"/>
  <c r="G41" i="63"/>
  <c r="G39" i="63"/>
  <c r="G38" i="63"/>
  <c r="G37" i="63"/>
  <c r="G36" i="63"/>
  <c r="G35" i="63"/>
  <c r="G34" i="63"/>
  <c r="G33" i="63"/>
  <c r="G32" i="63"/>
  <c r="G31" i="63"/>
  <c r="G30" i="63"/>
  <c r="G29" i="63"/>
  <c r="G28" i="63"/>
  <c r="G27" i="63"/>
  <c r="G26" i="63"/>
  <c r="G25" i="63"/>
  <c r="G24" i="63"/>
  <c r="G23" i="63"/>
  <c r="G22" i="63"/>
  <c r="G21" i="63"/>
  <c r="G20" i="63"/>
  <c r="G19" i="63"/>
  <c r="G18" i="63"/>
  <c r="G17" i="63"/>
  <c r="A17" i="63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1" i="63" s="1"/>
  <c r="A42" i="63" s="1"/>
  <c r="A43" i="63" s="1"/>
  <c r="G16" i="63"/>
  <c r="A16" i="63"/>
  <c r="G15" i="63"/>
  <c r="A84" i="67" l="1"/>
  <c r="A85" i="67" s="1"/>
  <c r="A86" i="67" s="1"/>
  <c r="A87" i="67" s="1"/>
  <c r="A88" i="67" s="1"/>
  <c r="A89" i="67" s="1"/>
  <c r="A90" i="67" s="1"/>
  <c r="A91" i="67" s="1"/>
  <c r="A92" i="67" s="1"/>
  <c r="A93" i="67" s="1"/>
  <c r="A94" i="67" s="1"/>
  <c r="A95" i="67" s="1"/>
  <c r="A96" i="67" s="1"/>
  <c r="A97" i="67" s="1"/>
  <c r="A98" i="67" s="1"/>
  <c r="A99" i="67" s="1"/>
  <c r="A100" i="67" s="1"/>
  <c r="A101" i="67" s="1"/>
  <c r="A102" i="67" s="1"/>
  <c r="A103" i="67" s="1"/>
  <c r="A104" i="67" s="1"/>
  <c r="A105" i="67" s="1"/>
  <c r="A106" i="67" s="1"/>
  <c r="A107" i="67" s="1"/>
  <c r="A108" i="67" s="1"/>
  <c r="A109" i="67" s="1"/>
  <c r="A110" i="67" s="1"/>
  <c r="A111" i="67" s="1"/>
  <c r="A112" i="67" s="1"/>
  <c r="A113" i="67" s="1"/>
  <c r="A114" i="67" s="1"/>
  <c r="A116" i="67" s="1"/>
  <c r="A117" i="67" s="1"/>
  <c r="A118" i="67" s="1"/>
  <c r="A119" i="67" s="1"/>
  <c r="A120" i="67" s="1"/>
  <c r="A121" i="67" s="1"/>
  <c r="A122" i="67" s="1"/>
  <c r="A124" i="67" s="1"/>
  <c r="A125" i="67" s="1"/>
  <c r="A126" i="67" s="1"/>
  <c r="A127" i="67" s="1"/>
  <c r="A128" i="67" s="1"/>
  <c r="A129" i="67" s="1"/>
  <c r="A130" i="67" s="1"/>
  <c r="A131" i="67" s="1"/>
  <c r="A132" i="67" s="1"/>
  <c r="A133" i="67" s="1"/>
  <c r="A134" i="67" s="1"/>
  <c r="A135" i="67" s="1"/>
  <c r="A136" i="67" s="1"/>
  <c r="G44" i="63"/>
  <c r="D14" i="62" s="1"/>
  <c r="A138" i="67" l="1"/>
  <c r="A139" i="67" s="1"/>
  <c r="A140" i="67" s="1"/>
  <c r="A141" i="67" s="1"/>
  <c r="A142" i="67" s="1"/>
  <c r="A143" i="67" s="1"/>
  <c r="A144" i="67" s="1"/>
  <c r="A145" i="67" s="1"/>
  <c r="A146" i="67" s="1"/>
  <c r="A147" i="67" s="1"/>
  <c r="E97" i="57"/>
  <c r="E71" i="58"/>
  <c r="E61" i="59"/>
  <c r="G61" i="59" s="1"/>
  <c r="I61" i="59" s="1"/>
  <c r="G71" i="58"/>
  <c r="I71" i="58" s="1"/>
  <c r="G97" i="57"/>
  <c r="A149" i="67" l="1"/>
  <c r="A150" i="67" s="1"/>
  <c r="A151" i="67" s="1"/>
  <c r="A152" i="67" s="1"/>
  <c r="A153" i="67" s="1"/>
  <c r="A154" i="67" s="1"/>
  <c r="A155" i="67" s="1"/>
  <c r="A156" i="67" s="1"/>
  <c r="A157" i="67" s="1"/>
  <c r="A158" i="67" s="1"/>
  <c r="A159" i="67" s="1"/>
  <c r="A160" i="67" s="1"/>
  <c r="A161" i="67" s="1"/>
  <c r="A162" i="67" s="1"/>
  <c r="A163" i="67" s="1"/>
  <c r="G120" i="57"/>
  <c r="G71" i="60"/>
  <c r="G84" i="59"/>
  <c r="G96" i="58"/>
  <c r="G103" i="61"/>
  <c r="G101" i="61"/>
  <c r="G99" i="61"/>
  <c r="G97" i="61"/>
  <c r="G96" i="61"/>
  <c r="G95" i="61"/>
  <c r="G92" i="61"/>
  <c r="G91" i="61"/>
  <c r="G90" i="61"/>
  <c r="G89" i="61"/>
  <c r="G88" i="61"/>
  <c r="G86" i="61"/>
  <c r="G85" i="61"/>
  <c r="G84" i="61"/>
  <c r="G83" i="61"/>
  <c r="G82" i="61"/>
  <c r="G81" i="61"/>
  <c r="G78" i="61"/>
  <c r="E78" i="61"/>
  <c r="G77" i="61"/>
  <c r="G76" i="61"/>
  <c r="G72" i="61"/>
  <c r="G71" i="61"/>
  <c r="G69" i="61"/>
  <c r="G67" i="61"/>
  <c r="G65" i="61"/>
  <c r="G62" i="61"/>
  <c r="G60" i="61"/>
  <c r="G59" i="61"/>
  <c r="G57" i="61"/>
  <c r="G56" i="61"/>
  <c r="G54" i="61"/>
  <c r="G53" i="61"/>
  <c r="G52" i="61"/>
  <c r="G51" i="61"/>
  <c r="G49" i="61"/>
  <c r="G46" i="61"/>
  <c r="G44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4" i="61"/>
  <c r="G23" i="61"/>
  <c r="C23" i="61"/>
  <c r="G21" i="61"/>
  <c r="G20" i="61"/>
  <c r="G19" i="61"/>
  <c r="A19" i="61"/>
  <c r="A20" i="61" s="1"/>
  <c r="A21" i="61" s="1"/>
  <c r="A23" i="61" s="1"/>
  <c r="A24" i="61" s="1"/>
  <c r="A26" i="61" s="1"/>
  <c r="A27" i="61" s="1"/>
  <c r="A28" i="61" s="1"/>
  <c r="A29" i="61" s="1"/>
  <c r="A30" i="61" s="1"/>
  <c r="A31" i="61" s="1"/>
  <c r="A32" i="61" s="1"/>
  <c r="A33" i="61" s="1"/>
  <c r="A34" i="61" s="1"/>
  <c r="A35" i="61" s="1"/>
  <c r="A36" i="61" s="1"/>
  <c r="A37" i="61" s="1"/>
  <c r="A38" i="61" s="1"/>
  <c r="A39" i="61" s="1"/>
  <c r="A40" i="61" s="1"/>
  <c r="A41" i="61" s="1"/>
  <c r="A44" i="61" s="1"/>
  <c r="A46" i="61" s="1"/>
  <c r="A49" i="61" s="1"/>
  <c r="A51" i="61" s="1"/>
  <c r="A52" i="61" s="1"/>
  <c r="A53" i="61" s="1"/>
  <c r="A54" i="61" s="1"/>
  <c r="A56" i="61" s="1"/>
  <c r="A57" i="61" s="1"/>
  <c r="A59" i="61" s="1"/>
  <c r="A60" i="61" s="1"/>
  <c r="A62" i="61" s="1"/>
  <c r="A65" i="61" s="1"/>
  <c r="A67" i="61" s="1"/>
  <c r="A69" i="61" s="1"/>
  <c r="A71" i="61" s="1"/>
  <c r="A72" i="61" s="1"/>
  <c r="A76" i="61" s="1"/>
  <c r="A77" i="61" s="1"/>
  <c r="A78" i="61" s="1"/>
  <c r="A82" i="61" s="1"/>
  <c r="A83" i="61" s="1"/>
  <c r="A84" i="61" s="1"/>
  <c r="A85" i="61" s="1"/>
  <c r="A86" i="61" s="1"/>
  <c r="A89" i="61" s="1"/>
  <c r="A90" i="61" s="1"/>
  <c r="A91" i="61" s="1"/>
  <c r="A92" i="61" s="1"/>
  <c r="A95" i="61" s="1"/>
  <c r="A96" i="61" s="1"/>
  <c r="A97" i="61" s="1"/>
  <c r="A99" i="61" s="1"/>
  <c r="A101" i="61" s="1"/>
  <c r="A103" i="61" s="1"/>
  <c r="G18" i="61"/>
  <c r="A18" i="61"/>
  <c r="G15" i="61"/>
  <c r="E90" i="57"/>
  <c r="G90" i="57" s="1"/>
  <c r="G84" i="57"/>
  <c r="G54" i="60"/>
  <c r="G79" i="60"/>
  <c r="G77" i="60"/>
  <c r="G75" i="60"/>
  <c r="G74" i="60"/>
  <c r="G70" i="60"/>
  <c r="G69" i="60"/>
  <c r="G68" i="60"/>
  <c r="E65" i="60"/>
  <c r="G65" i="60" s="1"/>
  <c r="G64" i="60"/>
  <c r="G63" i="60"/>
  <c r="G59" i="60"/>
  <c r="G58" i="60"/>
  <c r="G56" i="60"/>
  <c r="G49" i="60"/>
  <c r="G48" i="60"/>
  <c r="G46" i="60"/>
  <c r="G45" i="60"/>
  <c r="G43" i="60"/>
  <c r="G42" i="60"/>
  <c r="G41" i="60"/>
  <c r="G40" i="60"/>
  <c r="G38" i="60"/>
  <c r="G35" i="60"/>
  <c r="G33" i="60"/>
  <c r="G30" i="60"/>
  <c r="G29" i="60"/>
  <c r="G28" i="60"/>
  <c r="G27" i="60"/>
  <c r="G26" i="60"/>
  <c r="G25" i="60"/>
  <c r="G24" i="60"/>
  <c r="G23" i="60"/>
  <c r="G22" i="60"/>
  <c r="G21" i="60"/>
  <c r="G20" i="60"/>
  <c r="G18" i="60"/>
  <c r="G17" i="60"/>
  <c r="C17" i="60"/>
  <c r="A17" i="60"/>
  <c r="A18" i="60" s="1"/>
  <c r="A20" i="60" s="1"/>
  <c r="A21" i="60" s="1"/>
  <c r="A22" i="60" s="1"/>
  <c r="A23" i="60" s="1"/>
  <c r="A24" i="60" s="1"/>
  <c r="A25" i="60" s="1"/>
  <c r="A26" i="60" s="1"/>
  <c r="A27" i="60" s="1"/>
  <c r="A28" i="60" s="1"/>
  <c r="A29" i="60" s="1"/>
  <c r="A30" i="60" s="1"/>
  <c r="A33" i="60" s="1"/>
  <c r="A35" i="60" s="1"/>
  <c r="A38" i="60" s="1"/>
  <c r="A40" i="60" s="1"/>
  <c r="A41" i="60" s="1"/>
  <c r="A42" i="60" s="1"/>
  <c r="A43" i="60" s="1"/>
  <c r="A45" i="60" s="1"/>
  <c r="A46" i="60" s="1"/>
  <c r="A48" i="60" s="1"/>
  <c r="A49" i="60" s="1"/>
  <c r="A51" i="60" s="1"/>
  <c r="A56" i="60" s="1"/>
  <c r="A58" i="60" s="1"/>
  <c r="A59" i="60" s="1"/>
  <c r="A63" i="60" s="1"/>
  <c r="A64" i="60" s="1"/>
  <c r="A65" i="60" s="1"/>
  <c r="A69" i="60" s="1"/>
  <c r="A70" i="60" s="1"/>
  <c r="A74" i="60" s="1"/>
  <c r="A75" i="60" s="1"/>
  <c r="A77" i="60" s="1"/>
  <c r="A79" i="60" s="1"/>
  <c r="G15" i="60"/>
  <c r="G97" i="59"/>
  <c r="G95" i="59"/>
  <c r="G94" i="59"/>
  <c r="G92" i="59"/>
  <c r="G91" i="59"/>
  <c r="G88" i="59"/>
  <c r="G87" i="59"/>
  <c r="G86" i="59"/>
  <c r="G83" i="59"/>
  <c r="G82" i="59"/>
  <c r="G81" i="59"/>
  <c r="G78" i="59"/>
  <c r="G77" i="59"/>
  <c r="G76" i="59"/>
  <c r="G72" i="59"/>
  <c r="G71" i="59"/>
  <c r="G69" i="59"/>
  <c r="G68" i="59"/>
  <c r="G66" i="59"/>
  <c r="G64" i="59"/>
  <c r="G59" i="59"/>
  <c r="G57" i="59"/>
  <c r="G55" i="59"/>
  <c r="G54" i="59"/>
  <c r="G53" i="59"/>
  <c r="G51" i="59"/>
  <c r="G50" i="59"/>
  <c r="G48" i="59"/>
  <c r="G47" i="59"/>
  <c r="G46" i="59"/>
  <c r="G45" i="59"/>
  <c r="G43" i="59"/>
  <c r="G40" i="59"/>
  <c r="G38" i="59"/>
  <c r="G35" i="59"/>
  <c r="G34" i="59"/>
  <c r="G33" i="59"/>
  <c r="G32" i="59"/>
  <c r="G31" i="59"/>
  <c r="G30" i="59"/>
  <c r="G29" i="59"/>
  <c r="G28" i="59"/>
  <c r="G27" i="59"/>
  <c r="G26" i="59"/>
  <c r="G25" i="59"/>
  <c r="G23" i="59"/>
  <c r="G22" i="59"/>
  <c r="G20" i="59"/>
  <c r="G19" i="59"/>
  <c r="G18" i="59"/>
  <c r="A18" i="59"/>
  <c r="A19" i="59" s="1"/>
  <c r="A20" i="59" s="1"/>
  <c r="A22" i="59" s="1"/>
  <c r="A23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8" i="59" s="1"/>
  <c r="A40" i="59" s="1"/>
  <c r="A43" i="59" s="1"/>
  <c r="A45" i="59" s="1"/>
  <c r="A46" i="59" s="1"/>
  <c r="A47" i="59" s="1"/>
  <c r="A48" i="59" s="1"/>
  <c r="A50" i="59" s="1"/>
  <c r="A51" i="59" s="1"/>
  <c r="A53" i="59" s="1"/>
  <c r="A54" i="59" s="1"/>
  <c r="A57" i="59" s="1"/>
  <c r="A59" i="59" s="1"/>
  <c r="A64" i="59" s="1"/>
  <c r="A66" i="59" s="1"/>
  <c r="A68" i="59" s="1"/>
  <c r="A69" i="59" s="1"/>
  <c r="A71" i="59" s="1"/>
  <c r="A72" i="59" s="1"/>
  <c r="A76" i="59" s="1"/>
  <c r="A77" i="59" s="1"/>
  <c r="A78" i="59" s="1"/>
  <c r="A82" i="59" s="1"/>
  <c r="A83" i="59" s="1"/>
  <c r="A87" i="59" s="1"/>
  <c r="A88" i="59" s="1"/>
  <c r="A91" i="59" s="1"/>
  <c r="A92" i="59" s="1"/>
  <c r="A94" i="59" s="1"/>
  <c r="A95" i="59" s="1"/>
  <c r="A97" i="59" s="1"/>
  <c r="G15" i="59"/>
  <c r="G110" i="58"/>
  <c r="G108" i="58"/>
  <c r="G106" i="58"/>
  <c r="G105" i="58"/>
  <c r="G104" i="58"/>
  <c r="G101" i="58"/>
  <c r="G100" i="58"/>
  <c r="G99" i="58"/>
  <c r="G98" i="58"/>
  <c r="G95" i="58"/>
  <c r="G94" i="58"/>
  <c r="G93" i="58"/>
  <c r="G92" i="58"/>
  <c r="G89" i="58"/>
  <c r="G88" i="58"/>
  <c r="G87" i="58"/>
  <c r="G83" i="58"/>
  <c r="G82" i="58"/>
  <c r="G81" i="58"/>
  <c r="G79" i="58"/>
  <c r="G77" i="58"/>
  <c r="G76" i="58"/>
  <c r="G74" i="58"/>
  <c r="G69" i="58"/>
  <c r="G68" i="58"/>
  <c r="G67" i="58"/>
  <c r="G65" i="58"/>
  <c r="G64" i="58"/>
  <c r="G63" i="58"/>
  <c r="G61" i="58"/>
  <c r="G59" i="58"/>
  <c r="G58" i="58"/>
  <c r="G57" i="58"/>
  <c r="G56" i="58"/>
  <c r="G54" i="58"/>
  <c r="G51" i="58"/>
  <c r="G50" i="58"/>
  <c r="G48" i="58"/>
  <c r="G45" i="58"/>
  <c r="G44" i="58"/>
  <c r="G43" i="58"/>
  <c r="G42" i="58"/>
  <c r="G41" i="58"/>
  <c r="G40" i="58"/>
  <c r="G39" i="58"/>
  <c r="G38" i="58"/>
  <c r="G37" i="58"/>
  <c r="G36" i="58"/>
  <c r="G35" i="58"/>
  <c r="G34" i="58"/>
  <c r="G33" i="58"/>
  <c r="G32" i="58"/>
  <c r="G31" i="58"/>
  <c r="G30" i="58"/>
  <c r="G29" i="58"/>
  <c r="G28" i="58"/>
  <c r="G27" i="58"/>
  <c r="G25" i="58"/>
  <c r="G24" i="58"/>
  <c r="C24" i="58"/>
  <c r="G22" i="58"/>
  <c r="G21" i="58"/>
  <c r="G20" i="58"/>
  <c r="G19" i="58"/>
  <c r="A19" i="58"/>
  <c r="A20" i="58" s="1"/>
  <c r="A21" i="58" s="1"/>
  <c r="A22" i="58" s="1"/>
  <c r="A24" i="58" s="1"/>
  <c r="A25" i="58" s="1"/>
  <c r="A27" i="58" s="1"/>
  <c r="A28" i="58" s="1"/>
  <c r="A29" i="58" s="1"/>
  <c r="A30" i="58" s="1"/>
  <c r="A31" i="58" s="1"/>
  <c r="A32" i="58" s="1"/>
  <c r="A33" i="58" s="1"/>
  <c r="A34" i="58" s="1"/>
  <c r="A35" i="58" s="1"/>
  <c r="A36" i="58" s="1"/>
  <c r="A37" i="58" s="1"/>
  <c r="A38" i="58" s="1"/>
  <c r="A39" i="58" s="1"/>
  <c r="A40" i="58" s="1"/>
  <c r="A41" i="58" s="1"/>
  <c r="A42" i="58" s="1"/>
  <c r="A43" i="58" s="1"/>
  <c r="A44" i="58" s="1"/>
  <c r="A45" i="58" s="1"/>
  <c r="A48" i="58" s="1"/>
  <c r="A50" i="58" s="1"/>
  <c r="A51" i="58" s="1"/>
  <c r="A54" i="58" s="1"/>
  <c r="A56" i="58" s="1"/>
  <c r="A57" i="58" s="1"/>
  <c r="A58" i="58" s="1"/>
  <c r="A59" i="58" s="1"/>
  <c r="A61" i="58" s="1"/>
  <c r="A63" i="58" s="1"/>
  <c r="A64" i="58" s="1"/>
  <c r="A67" i="58" s="1"/>
  <c r="A69" i="58" s="1"/>
  <c r="A74" i="58" s="1"/>
  <c r="G18" i="58"/>
  <c r="A18" i="58"/>
  <c r="G15" i="58"/>
  <c r="E86" i="57"/>
  <c r="G86" i="57" s="1"/>
  <c r="G70" i="57"/>
  <c r="G170" i="57"/>
  <c r="G167" i="57"/>
  <c r="G166" i="57"/>
  <c r="G164" i="57"/>
  <c r="G161" i="57"/>
  <c r="G160" i="57"/>
  <c r="G159" i="57"/>
  <c r="G158" i="57"/>
  <c r="G156" i="57"/>
  <c r="G155" i="57"/>
  <c r="G154" i="57"/>
  <c r="G153" i="57"/>
  <c r="G150" i="57"/>
  <c r="G148" i="57"/>
  <c r="G147" i="57"/>
  <c r="G145" i="57"/>
  <c r="G144" i="57"/>
  <c r="G143" i="57"/>
  <c r="G142" i="57"/>
  <c r="G141" i="57"/>
  <c r="G140" i="57"/>
  <c r="G139" i="57"/>
  <c r="G138" i="57"/>
  <c r="G135" i="57"/>
  <c r="G134" i="57"/>
  <c r="G133" i="57"/>
  <c r="G132" i="57"/>
  <c r="G131" i="57"/>
  <c r="G130" i="57"/>
  <c r="G126" i="57"/>
  <c r="G125" i="57"/>
  <c r="G124" i="57"/>
  <c r="G118" i="57"/>
  <c r="G117" i="57"/>
  <c r="G116" i="57"/>
  <c r="G115" i="57"/>
  <c r="G113" i="57"/>
  <c r="G111" i="57"/>
  <c r="G110" i="57"/>
  <c r="G108" i="57"/>
  <c r="G107" i="57"/>
  <c r="G105" i="57"/>
  <c r="G104" i="57"/>
  <c r="G102" i="57"/>
  <c r="G100" i="57"/>
  <c r="G95" i="57"/>
  <c r="G93" i="57"/>
  <c r="G88" i="57"/>
  <c r="G85" i="57"/>
  <c r="G82" i="57"/>
  <c r="G81" i="57"/>
  <c r="G79" i="57"/>
  <c r="G78" i="57"/>
  <c r="G77" i="57"/>
  <c r="G76" i="57"/>
  <c r="G74" i="57"/>
  <c r="G71" i="57"/>
  <c r="G68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9" i="57"/>
  <c r="G28" i="57"/>
  <c r="G27" i="57"/>
  <c r="G25" i="57"/>
  <c r="G24" i="57"/>
  <c r="G22" i="57"/>
  <c r="G21" i="57"/>
  <c r="G20" i="57"/>
  <c r="G19" i="57"/>
  <c r="G18" i="57"/>
  <c r="G15" i="57"/>
  <c r="G137" i="57"/>
  <c r="G129" i="57"/>
  <c r="E163" i="57"/>
  <c r="G163" i="57" s="1"/>
  <c r="C24" i="57"/>
  <c r="A18" i="57"/>
  <c r="A19" i="57" s="1"/>
  <c r="A20" i="57" s="1"/>
  <c r="A21" i="57" s="1"/>
  <c r="A22" i="57" s="1"/>
  <c r="A24" i="57" s="1"/>
  <c r="A25" i="57" s="1"/>
  <c r="A27" i="57" s="1"/>
  <c r="A28" i="57" s="1"/>
  <c r="A29" i="57" s="1"/>
  <c r="A30" i="57" s="1"/>
  <c r="A31" i="57" s="1"/>
  <c r="A32" i="57" s="1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60" i="57" s="1"/>
  <c r="A61" i="57" s="1"/>
  <c r="A164" i="67" l="1"/>
  <c r="A165" i="67" s="1"/>
  <c r="A166" i="67" s="1"/>
  <c r="A169" i="67" s="1"/>
  <c r="A170" i="67" s="1"/>
  <c r="A171" i="67" s="1"/>
  <c r="A172" i="67" s="1"/>
  <c r="A173" i="67" s="1"/>
  <c r="A174" i="67" s="1"/>
  <c r="A175" i="67" s="1"/>
  <c r="A176" i="67" s="1"/>
  <c r="A177" i="67" s="1"/>
  <c r="A180" i="67" s="1"/>
  <c r="A181" i="67" s="1"/>
  <c r="A182" i="67" s="1"/>
  <c r="A183" i="67" s="1"/>
  <c r="A184" i="67" s="1"/>
  <c r="A185" i="67" s="1"/>
  <c r="A186" i="67" s="1"/>
  <c r="A187" i="67" s="1"/>
  <c r="A188" i="67" s="1"/>
  <c r="A189" i="67" s="1"/>
  <c r="A54" i="60"/>
  <c r="A71" i="60"/>
  <c r="G104" i="61"/>
  <c r="D12" i="62" s="1"/>
  <c r="G111" i="58"/>
  <c r="D9" i="62" s="1"/>
  <c r="A58" i="57"/>
  <c r="A59" i="57" s="1"/>
  <c r="A62" i="57"/>
  <c r="A63" i="57" s="1"/>
  <c r="A64" i="57" s="1"/>
  <c r="A65" i="57" s="1"/>
  <c r="A68" i="57" s="1"/>
  <c r="A70" i="57" s="1"/>
  <c r="A71" i="57" s="1"/>
  <c r="A74" i="57" s="1"/>
  <c r="A76" i="57" s="1"/>
  <c r="A77" i="57" s="1"/>
  <c r="A78" i="57" s="1"/>
  <c r="A79" i="57" s="1"/>
  <c r="A81" i="57" s="1"/>
  <c r="G171" i="57"/>
  <c r="D8" i="62" s="1"/>
  <c r="G80" i="60"/>
  <c r="D11" i="62" s="1"/>
  <c r="G98" i="59"/>
  <c r="D10" i="62" s="1"/>
  <c r="A79" i="58"/>
  <c r="A81" i="58" s="1"/>
  <c r="A82" i="58" s="1"/>
  <c r="A83" i="58" s="1"/>
  <c r="A87" i="58" s="1"/>
  <c r="A88" i="58" s="1"/>
  <c r="A89" i="58" s="1"/>
  <c r="A93" i="58" s="1"/>
  <c r="A94" i="58" s="1"/>
  <c r="A95" i="58" s="1"/>
  <c r="A99" i="58" s="1"/>
  <c r="A100" i="58" s="1"/>
  <c r="A101" i="58" s="1"/>
  <c r="A104" i="58" s="1"/>
  <c r="A105" i="58" s="1"/>
  <c r="A106" i="58" s="1"/>
  <c r="A108" i="58" s="1"/>
  <c r="A110" i="58" s="1"/>
  <c r="A76" i="58"/>
  <c r="A77" i="58" s="1"/>
  <c r="D23" i="62" l="1"/>
  <c r="D24" i="62" s="1"/>
  <c r="A192" i="67"/>
  <c r="A193" i="67" s="1"/>
  <c r="A194" i="67" s="1"/>
  <c r="A195" i="67" s="1"/>
  <c r="A82" i="57"/>
  <c r="A85" i="57" s="1"/>
  <c r="A88" i="57" s="1"/>
  <c r="A90" i="57" s="1"/>
  <c r="A92" i="57" s="1"/>
  <c r="A93" i="57" s="1"/>
  <c r="A95" i="57" s="1"/>
  <c r="A100" i="57" s="1"/>
  <c r="A102" i="57" s="1"/>
  <c r="A104" i="57" s="1"/>
  <c r="A105" i="57" s="1"/>
  <c r="A107" i="57" s="1"/>
  <c r="A108" i="57" s="1"/>
  <c r="A110" i="57" s="1"/>
  <c r="A111" i="57" s="1"/>
  <c r="A113" i="57" s="1"/>
  <c r="A115" i="57" s="1"/>
  <c r="A116" i="57" s="1"/>
  <c r="A117" i="57" s="1"/>
  <c r="A118" i="57" s="1"/>
  <c r="A84" i="57"/>
  <c r="A197" i="67" l="1"/>
  <c r="A199" i="67" s="1"/>
  <c r="A200" i="67" s="1"/>
  <c r="A201" i="67" s="1"/>
  <c r="A202" i="67" s="1"/>
  <c r="A203" i="67" s="1"/>
  <c r="A204" i="67" s="1"/>
  <c r="A205" i="67" s="1"/>
  <c r="A206" i="67" s="1"/>
  <c r="A207" i="67" s="1"/>
  <c r="A208" i="67" s="1"/>
  <c r="A124" i="57"/>
  <c r="A125" i="57" s="1"/>
  <c r="A126" i="57" s="1"/>
  <c r="A130" i="57" s="1"/>
  <c r="A131" i="57" s="1"/>
  <c r="A132" i="57" s="1"/>
  <c r="A133" i="57" s="1"/>
  <c r="A134" i="57" s="1"/>
  <c r="A135" i="57" s="1"/>
  <c r="A138" i="57" s="1"/>
  <c r="A139" i="57" s="1"/>
  <c r="A140" i="57" s="1"/>
  <c r="A141" i="57" s="1"/>
  <c r="A142" i="57" s="1"/>
  <c r="A143" i="57" s="1"/>
  <c r="A144" i="57" s="1"/>
  <c r="A145" i="57" s="1"/>
  <c r="A147" i="57" s="1"/>
  <c r="A148" i="57" s="1"/>
  <c r="A150" i="57" s="1"/>
  <c r="A153" i="57" s="1"/>
  <c r="A154" i="57" s="1"/>
  <c r="A155" i="57" s="1"/>
  <c r="A156" i="57" s="1"/>
  <c r="A158" i="57" s="1"/>
  <c r="A159" i="57" s="1"/>
  <c r="A160" i="57" s="1"/>
  <c r="A161" i="57" s="1"/>
  <c r="A163" i="57" s="1"/>
  <c r="A164" i="57" s="1"/>
  <c r="A166" i="57" s="1"/>
  <c r="A167" i="57" s="1"/>
  <c r="A170" i="57" s="1"/>
</calcChain>
</file>

<file path=xl/comments1.xml><?xml version="1.0" encoding="utf-8"?>
<comments xmlns="http://schemas.openxmlformats.org/spreadsheetml/2006/main">
  <authors>
    <author>Hausa Dawid</author>
  </authors>
  <commentList>
    <comment ref="E86" authorId="0" shapeId="0">
      <text>
        <r>
          <rPr>
            <b/>
            <sz val="9"/>
            <color indexed="81"/>
            <rFont val="Tahoma"/>
            <family val="2"/>
            <charset val="238"/>
          </rPr>
          <t>Hausa Dawid:</t>
        </r>
        <r>
          <rPr>
            <sz val="9"/>
            <color indexed="81"/>
            <rFont val="Tahoma"/>
            <family val="2"/>
            <charset val="238"/>
          </rPr>
          <t xml:space="preserve">
poz. 54
poz. 57
</t>
        </r>
      </text>
    </comment>
  </commentList>
</comments>
</file>

<file path=xl/comments2.xml><?xml version="1.0" encoding="utf-8"?>
<comments xmlns="http://schemas.openxmlformats.org/spreadsheetml/2006/main">
  <authors>
    <author>Hausa Dawid</author>
  </authors>
  <commentList>
    <comment ref="E65" authorId="0" shapeId="0">
      <text>
        <r>
          <rPr>
            <b/>
            <sz val="9"/>
            <color indexed="81"/>
            <rFont val="Tahoma"/>
            <family val="2"/>
            <charset val="238"/>
          </rPr>
          <t>Hausa Dawid:</t>
        </r>
        <r>
          <rPr>
            <sz val="9"/>
            <color indexed="81"/>
            <rFont val="Tahoma"/>
            <family val="2"/>
            <charset val="238"/>
          </rPr>
          <t xml:space="preserve">
poz. 36</t>
        </r>
      </text>
    </comment>
  </commentList>
</comments>
</file>

<file path=xl/comments3.xml><?xml version="1.0" encoding="utf-8"?>
<comments xmlns="http://schemas.openxmlformats.org/spreadsheetml/2006/main">
  <authors>
    <author>Hausa Dawid</author>
  </authors>
  <commentList>
    <comment ref="E50" authorId="0" shapeId="0">
      <text>
        <r>
          <rPr>
            <b/>
            <sz val="9"/>
            <color indexed="81"/>
            <rFont val="Tahoma"/>
            <family val="2"/>
            <charset val="238"/>
          </rPr>
          <t>Hausa Dawid:</t>
        </r>
        <r>
          <rPr>
            <sz val="9"/>
            <color indexed="81"/>
            <rFont val="Tahoma"/>
            <family val="2"/>
            <charset val="238"/>
          </rPr>
          <t xml:space="preserve">
poz. 28a</t>
        </r>
      </text>
    </comment>
    <comment ref="E55" authorId="0" shapeId="0">
      <text>
        <r>
          <rPr>
            <b/>
            <sz val="9"/>
            <color indexed="81"/>
            <rFont val="Tahoma"/>
            <family val="2"/>
            <charset val="238"/>
          </rPr>
          <t>Hausa Dawid:</t>
        </r>
        <r>
          <rPr>
            <sz val="9"/>
            <color indexed="81"/>
            <rFont val="Tahoma"/>
            <family val="2"/>
            <charset val="238"/>
          </rPr>
          <t xml:space="preserve">
31,50x(2,00+1,50)=110,00m2</t>
        </r>
      </text>
    </comment>
    <comment ref="E57" authorId="0" shapeId="0">
      <text>
        <r>
          <rPr>
            <b/>
            <sz val="9"/>
            <color indexed="81"/>
            <rFont val="Tahoma"/>
            <family val="2"/>
            <charset val="238"/>
          </rPr>
          <t>Hausa Dawid:</t>
        </r>
        <r>
          <rPr>
            <sz val="9"/>
            <color indexed="81"/>
            <rFont val="Tahoma"/>
            <family val="2"/>
            <charset val="238"/>
          </rPr>
          <t xml:space="preserve">
poz. 25</t>
        </r>
      </text>
    </comment>
    <comment ref="E64" authorId="0" shapeId="0">
      <text>
        <r>
          <rPr>
            <b/>
            <sz val="9"/>
            <color indexed="81"/>
            <rFont val="Tahoma"/>
            <family val="2"/>
            <charset val="238"/>
          </rPr>
          <t>Hausa Dawid:</t>
        </r>
        <r>
          <rPr>
            <sz val="9"/>
            <color indexed="81"/>
            <rFont val="Tahoma"/>
            <family val="2"/>
            <charset val="238"/>
          </rPr>
          <t xml:space="preserve">
190-40+110</t>
        </r>
      </text>
    </comment>
  </commentList>
</comments>
</file>

<file path=xl/comments4.xml><?xml version="1.0" encoding="utf-8"?>
<comments xmlns="http://schemas.openxmlformats.org/spreadsheetml/2006/main">
  <authors>
    <author>Hausa Dawid</author>
  </authors>
  <commentList>
    <comment ref="E54" authorId="0" shapeId="0">
      <text>
        <r>
          <rPr>
            <b/>
            <sz val="9"/>
            <color indexed="81"/>
            <rFont val="Tahoma"/>
            <family val="2"/>
            <charset val="238"/>
          </rPr>
          <t>Hausa Dawid:</t>
        </r>
        <r>
          <rPr>
            <sz val="9"/>
            <color indexed="81"/>
            <rFont val="Tahoma"/>
            <family val="2"/>
            <charset val="238"/>
          </rPr>
          <t xml:space="preserve">
190-40+110</t>
        </r>
      </text>
    </comment>
  </commentList>
</comments>
</file>

<file path=xl/sharedStrings.xml><?xml version="1.0" encoding="utf-8"?>
<sst xmlns="http://schemas.openxmlformats.org/spreadsheetml/2006/main" count="3304" uniqueCount="799">
  <si>
    <t>D.09.01.01.</t>
  </si>
  <si>
    <t>Zieleń drogowa</t>
  </si>
  <si>
    <t>10.1</t>
  </si>
  <si>
    <t>D.09.00.00.</t>
  </si>
  <si>
    <t>4.7</t>
  </si>
  <si>
    <t>2.2</t>
  </si>
  <si>
    <t>2.5</t>
  </si>
  <si>
    <t>2.14</t>
  </si>
  <si>
    <t>2.4</t>
  </si>
  <si>
    <t>2.6</t>
  </si>
  <si>
    <t>2.7</t>
  </si>
  <si>
    <t>2.8</t>
  </si>
  <si>
    <t>2.9</t>
  </si>
  <si>
    <t>2.10</t>
  </si>
  <si>
    <t>- demontaż istniejącej barierki łańcuchowej</t>
  </si>
  <si>
    <t>2.11</t>
  </si>
  <si>
    <t>2.12</t>
  </si>
  <si>
    <t>D.08.03.01.</t>
  </si>
  <si>
    <t>Obrzeża betonowe</t>
  </si>
  <si>
    <t>D.08.01.01.</t>
  </si>
  <si>
    <t>Krawężniki betonowe</t>
  </si>
  <si>
    <t>Oznakowanie pionowe</t>
  </si>
  <si>
    <t>D.07.02.01.</t>
  </si>
  <si>
    <t>D.08.00.00.</t>
  </si>
  <si>
    <t>ELEMENTY ULIC</t>
  </si>
  <si>
    <t>ROBOTY DROGOWE</t>
  </si>
  <si>
    <t>D.07.00.00</t>
  </si>
  <si>
    <t>Wyszczególnienie elementów rozliczeniowych</t>
  </si>
  <si>
    <t>Ilość</t>
  </si>
  <si>
    <t>Wartość</t>
  </si>
  <si>
    <r>
      <t>m</t>
    </r>
    <r>
      <rPr>
        <vertAlign val="superscript"/>
        <sz val="10"/>
        <rFont val="Times New Roman CE"/>
        <family val="1"/>
        <charset val="238"/>
      </rPr>
      <t>3</t>
    </r>
  </si>
  <si>
    <r>
      <t>m</t>
    </r>
    <r>
      <rPr>
        <vertAlign val="superscript"/>
        <sz val="10"/>
        <rFont val="Times New Roman CE"/>
        <family val="1"/>
        <charset val="238"/>
      </rPr>
      <t>2</t>
    </r>
  </si>
  <si>
    <t>szt.</t>
  </si>
  <si>
    <r>
      <t>m</t>
    </r>
    <r>
      <rPr>
        <vertAlign val="superscript"/>
        <sz val="10"/>
        <rFont val="Times New Roman CE"/>
        <family val="1"/>
        <charset val="238"/>
      </rPr>
      <t>2</t>
    </r>
    <r>
      <rPr>
        <b/>
        <sz val="10"/>
        <rFont val="Arial CE"/>
      </rPr>
      <t/>
    </r>
  </si>
  <si>
    <t>m</t>
  </si>
  <si>
    <t>D.01.00.00.</t>
  </si>
  <si>
    <t>ROBOTY PRZYGOTOWAWCZE</t>
  </si>
  <si>
    <t>* Ceny jednostkowe należy podawać bez VAT.</t>
  </si>
  <si>
    <t>Nr</t>
  </si>
  <si>
    <t>Jednostka</t>
  </si>
  <si>
    <t>Lp.</t>
  </si>
  <si>
    <t>Nazwa</t>
  </si>
  <si>
    <t>URZĄDZENIA BEZPIECZEŃSTWA RUCHU</t>
  </si>
  <si>
    <t>km</t>
  </si>
  <si>
    <t>x</t>
  </si>
  <si>
    <t>D.01.01.01.</t>
  </si>
  <si>
    <t>Odtworzenie trasy i punktów wysokościowych</t>
  </si>
  <si>
    <t>Mg</t>
  </si>
  <si>
    <t>D.01.02.04.</t>
  </si>
  <si>
    <t>Rozbiórki elementów dróg i ulic</t>
  </si>
  <si>
    <r>
      <t>m</t>
    </r>
    <r>
      <rPr>
        <vertAlign val="superscript"/>
        <sz val="10"/>
        <rFont val="Times New Roman CE"/>
        <family val="1"/>
        <charset val="238"/>
      </rPr>
      <t>3</t>
    </r>
    <r>
      <rPr>
        <b/>
        <sz val="10"/>
        <rFont val="Arial CE"/>
      </rPr>
      <t/>
    </r>
  </si>
  <si>
    <t>D.04.00.00.</t>
  </si>
  <si>
    <t>PODBUDOWY</t>
  </si>
  <si>
    <t>D.04.03.01.</t>
  </si>
  <si>
    <t>Oczyszczenie i skropienie warstw konstrukcyjnych</t>
  </si>
  <si>
    <t>D.05.00.00.</t>
  </si>
  <si>
    <t>NAWIERZCHNIE</t>
  </si>
  <si>
    <t>D.05.03.05/a</t>
  </si>
  <si>
    <t>Nawierzchnia z betonu asfaltowego - warstwa wiążąca</t>
  </si>
  <si>
    <t>OGÓŁEM</t>
  </si>
  <si>
    <t>- skropienie warstw niebitumicznych</t>
  </si>
  <si>
    <t>- oczyszczenie podbudowy nawierzchni niebitumicznej</t>
  </si>
  <si>
    <t>- skropienie warstw bitumicznych</t>
  </si>
  <si>
    <t>- oczyszczenie warstw bitumicznych</t>
  </si>
  <si>
    <t>Cena</t>
  </si>
  <si>
    <t>jednostkowa</t>
  </si>
  <si>
    <t>Specyfikacji</t>
  </si>
  <si>
    <t>Technicznej</t>
  </si>
  <si>
    <t>D.04.07.01.</t>
  </si>
  <si>
    <t>Podbudowa z betonu asfaltowego</t>
  </si>
  <si>
    <t>D.05.03.13.</t>
  </si>
  <si>
    <t>Nawierzchnia z mieszanki grysowo-mastyksowej (typu SMA)  - warstwa ścieralna</t>
  </si>
  <si>
    <t>D.07.01.01.</t>
  </si>
  <si>
    <t>Oznakowanie poziome</t>
  </si>
  <si>
    <t>D.04.01.01.</t>
  </si>
  <si>
    <t>Koryto wraz z profilowaniem i zagęszczeniem podłoża</t>
  </si>
  <si>
    <t>- roboty pomiarowe dla potrzeb przebudowy wiaduktu w terenie równinnym</t>
  </si>
  <si>
    <t>D.06.01.01.</t>
  </si>
  <si>
    <t>Umocnienie skarp i rowów przez humusowanie, obsianie trawą, darniowanie</t>
  </si>
  <si>
    <t>- obsianie trawą zahumusowanych powierzchni,</t>
  </si>
  <si>
    <t>D.06.00.00.</t>
  </si>
  <si>
    <t>ROBOTY WYKOŃCZENIOWE</t>
  </si>
  <si>
    <t>- humusowanie skarp, poboczy warstwą grubości 10 cm</t>
  </si>
  <si>
    <t>zł*)</t>
  </si>
  <si>
    <t>- wywiezienie gruzu (destruktu - nawierzchni) z terenu rozbiórki (z transportem na składowisko Wykonawcy z mech. załadunkiem i rozładunkiem)</t>
  </si>
  <si>
    <t>D.05.03.23.</t>
  </si>
  <si>
    <t>Nawierzchnia z kostki brukowej betonowej</t>
  </si>
  <si>
    <t>INNE ROBOTY</t>
  </si>
  <si>
    <t>- słupki pionowe znaków drogowych z rur stalowych  o średnicy 70 mm</t>
  </si>
  <si>
    <r>
      <t>- tablice znaków drogowych - ostrzegawczych, nakazu, zakazu i informacyjne o powierzchni około 0,3 m</t>
    </r>
    <r>
      <rPr>
        <vertAlign val="superscript"/>
        <sz val="10"/>
        <rFont val="Times New Roman CE"/>
        <family val="1"/>
        <charset val="238"/>
      </rPr>
      <t>2</t>
    </r>
  </si>
  <si>
    <t>• montaż oznakowania stałego</t>
  </si>
  <si>
    <t>- malowanie linii ręcznie (strzałki i inne symbole) na jezdni - grubowarstwowo</t>
  </si>
  <si>
    <t>- malowanie linii krawędziowych i segregacyjnych ciągłych na jezdni - grubowarstwowo</t>
  </si>
  <si>
    <t>D.02.00.00.</t>
  </si>
  <si>
    <t>ROBOTY ZIEMNE</t>
  </si>
  <si>
    <t>D.02.01.01.</t>
  </si>
  <si>
    <t>Wykonanie wykopów w gruntach kategorii I÷V</t>
  </si>
  <si>
    <t>D.02.03.01.</t>
  </si>
  <si>
    <t>Wykonanie nasypów</t>
  </si>
  <si>
    <t>- plantowanie (obrobienie na czysto) powierzchni skarp i korony nasypów</t>
  </si>
  <si>
    <t>D.04.04.02.</t>
  </si>
  <si>
    <t>- malowanie linii krawędziowych i segregacyjnych przerywanych na jezdni - grubowarstwowo</t>
  </si>
  <si>
    <t>- mechaniczne profilowanie i zagęszczenie podłoża - pod warstwy konstrukcyjne nawierzchni</t>
  </si>
  <si>
    <t>D.04.05.01.</t>
  </si>
  <si>
    <t>Podbudowa z gruntu lub kruszywa stabilizowanego cementem</t>
  </si>
  <si>
    <t>D.01.02.01.</t>
  </si>
  <si>
    <t>Usunięcie drzew lub krzaków</t>
  </si>
  <si>
    <t>- wycięcie i karczowanie drzew</t>
  </si>
  <si>
    <t>- transport dłużyc na składowisko Wykonawcy wraz z załadunkiem i rozładunkiem</t>
  </si>
  <si>
    <t>mp</t>
  </si>
  <si>
    <t>D.01.02.02.</t>
  </si>
  <si>
    <t>Zdjęcie warstwy humusu</t>
  </si>
  <si>
    <t>- transport nadmiaru humusu na składowisko Wykonawcy wraz z załadunkiem</t>
  </si>
  <si>
    <t>- wywiezienie gruzu z terenu rozbiórki (z transportem na składowisko Wykonawcy z mech. załadunkiem i rozładunkiem)</t>
  </si>
  <si>
    <t>• umocnienie skarp nasypów i wykopów</t>
  </si>
  <si>
    <t>• oznakowanie stałe</t>
  </si>
  <si>
    <t>1.1</t>
  </si>
  <si>
    <t>- usunięcie krzewów</t>
  </si>
  <si>
    <t>1.2</t>
  </si>
  <si>
    <t>1.3</t>
  </si>
  <si>
    <t>3.1</t>
  </si>
  <si>
    <t>3.5</t>
  </si>
  <si>
    <t>5.3</t>
  </si>
  <si>
    <t>5.4</t>
  </si>
  <si>
    <t>D.04.06.02.</t>
  </si>
  <si>
    <t>Podbudowa betonowa</t>
  </si>
  <si>
    <t>5.5</t>
  </si>
  <si>
    <t>5.8</t>
  </si>
  <si>
    <t>5.15</t>
  </si>
  <si>
    <t>6.1</t>
  </si>
  <si>
    <t>6.2</t>
  </si>
  <si>
    <t>7.1</t>
  </si>
  <si>
    <t>7.2</t>
  </si>
  <si>
    <t>6.4</t>
  </si>
  <si>
    <t>6.5</t>
  </si>
  <si>
    <t>6.6</t>
  </si>
  <si>
    <t>6.7</t>
  </si>
  <si>
    <t>6.3</t>
  </si>
  <si>
    <t>Nawierzchnia z kostki kamiennej</t>
  </si>
  <si>
    <t>D.07.06.02.</t>
  </si>
  <si>
    <t xml:space="preserve">Urządzenia zabezpieczające ruch pieszy </t>
  </si>
  <si>
    <t>9.1</t>
  </si>
  <si>
    <t>8.6</t>
  </si>
  <si>
    <t>8.5</t>
  </si>
  <si>
    <t>8.7</t>
  </si>
  <si>
    <t>8.2</t>
  </si>
  <si>
    <t>8.3</t>
  </si>
  <si>
    <t>8.4</t>
  </si>
  <si>
    <t>9.3</t>
  </si>
  <si>
    <t>9.5</t>
  </si>
  <si>
    <t>9.6</t>
  </si>
  <si>
    <t>D.08.01.02.</t>
  </si>
  <si>
    <t>Krawężniki kamienne</t>
  </si>
  <si>
    <t>D.08.05.02.</t>
  </si>
  <si>
    <t>Ściek uliczny - z kostki betonowej</t>
  </si>
  <si>
    <t>- rozebranie mechaniczne obrzeża betonowego 30×8 cm na podsypce piaskowej</t>
  </si>
  <si>
    <t>X</t>
  </si>
  <si>
    <t>2.15</t>
  </si>
  <si>
    <t>3.2, 3.4</t>
  </si>
  <si>
    <t>3.3</t>
  </si>
  <si>
    <t>- transport karpiny i gałęzi na składowisko Wykonawcy wraz z załadunkiem i rozładunkiem</t>
  </si>
  <si>
    <t>ha</t>
  </si>
  <si>
    <t>- rozebranie mechaniczne ław betonowych pod krawężniki betonowe</t>
  </si>
  <si>
    <t>- rozebranie pylonów U-5a</t>
  </si>
  <si>
    <t>D.05.03.11.</t>
  </si>
  <si>
    <t>Frezowanie nawierzchni bitumicznej na zimno</t>
  </si>
  <si>
    <t>D.05.03.01.</t>
  </si>
  <si>
    <t>- wykonanie mat guzikowych przy przejściach dla pieszych</t>
  </si>
  <si>
    <t xml:space="preserve">- o średnicy 26-35 cm </t>
  </si>
  <si>
    <t xml:space="preserve">- o średnicy 56-65 cm </t>
  </si>
  <si>
    <t>- rozebranie mechaniczne nawierzchni bitumicznej - grubości do 30 cm</t>
  </si>
  <si>
    <t>- rozebranie mechaniczne nawierzchni z betonu asfaltowego - grubości 5 cm</t>
  </si>
  <si>
    <t>- rozebranie mechaniczne podbudowy nawierzchni z kruszywa stabilizowanego mechanicznie, grubość warstwy 20 cm</t>
  </si>
  <si>
    <t>- rozebranie mechaniczne nawierzchni z kostki betonowej na podsypce cementowo-piaskowej, przy grubość kostki 8 cm</t>
  </si>
  <si>
    <t>- rozebranie mechaniczne nawierzchni chodników, z płyt betonowych 20×20×5 cm na podsypce piaskowej</t>
  </si>
  <si>
    <t>- rozebranie mechaniczne nawierzchni z "trylinki" grubości 12 cm</t>
  </si>
  <si>
    <t>- rozebranie mechaniczne krawężnika betonowego 20×30 cm na podsypce cementowo-piaskowej</t>
  </si>
  <si>
    <t>- rozebranie mechaniczne krawężnika betonowego trapezowego 20×30 cm na podsypce cementowo-piaskowej</t>
  </si>
  <si>
    <t>- rozebranie mechaniczne ław betonowych pod krawężniki betonowe trapezowe</t>
  </si>
  <si>
    <t>- rozebranie mechaniczne ław betonowych pod krawężniki kamienne trapezowe</t>
  </si>
  <si>
    <t>- rozebranie mechaniczne opornika betonowego 12x25 cm na podsypce piaskowej</t>
  </si>
  <si>
    <t>- rozebranie barier stalowych pojedyńczych</t>
  </si>
  <si>
    <t>- demontaż istniejącego oznakowania - słupki pionowe znaków drogowych z rur stalowych o średnicy 70 mm</t>
  </si>
  <si>
    <t>- demontaż kamer (fotokomórki)</t>
  </si>
  <si>
    <t xml:space="preserve">- demontaż szafki sterowniczej </t>
  </si>
  <si>
    <t>- demontaż sygnalizatorów świetlnych dużych (o ilości świateł 3)</t>
  </si>
  <si>
    <t>- demontaż sygnalizatorów świetlnych małych na przejściach dla pieszych (o ilości świateł 2)</t>
  </si>
  <si>
    <t>- demontaż konstrukcji bramowej</t>
  </si>
  <si>
    <t>- demontaż wysięgnika rurowego</t>
  </si>
  <si>
    <t>Podbudowa z kruszywa łamanego</t>
  </si>
  <si>
    <t>Nawierzchnia z betonu asfaltowego - warstwa ścieralna</t>
  </si>
  <si>
    <t>D.05.03.05/b</t>
  </si>
  <si>
    <t>mb</t>
  </si>
  <si>
    <t>- przymocowanie tablic znaków typu E,F</t>
  </si>
  <si>
    <t>- przymocowanie tablic znaków typu U-3a, U-4b</t>
  </si>
  <si>
    <t>- konstrukcje bramowe nad jezdnią o szerokości 8,0 m</t>
  </si>
  <si>
    <t>- konstrukcje wsporcze</t>
  </si>
  <si>
    <t>- słupki przeszkodowe U-5a</t>
  </si>
  <si>
    <t>- słupki blokujące U-12c</t>
  </si>
  <si>
    <t>D.07.06.01.</t>
  </si>
  <si>
    <t>Ogrodzenia dróg</t>
  </si>
  <si>
    <t>- ustawienie krawężników betonowych 20×30×100 cm na podsypce cementowo-piaskowej grubości 5 cm - DK</t>
  </si>
  <si>
    <t>- wykonanie ławy betonowej B15 z oporem (pod krawężnik bet. 20x30)</t>
  </si>
  <si>
    <t>- wykonanie ławy betonowej B15 z oporem (pod krawężnik ze ściekiem)</t>
  </si>
  <si>
    <t>- ustawienie oporników drogowych o wymiarach 12x25 cm na podsypce cementowo-piaskowej gr. 5 cm - przy pieszo-jezdni</t>
  </si>
  <si>
    <t>- ustawienie obrzeży betonowych 8×30cm na podsypce piaskowej - grubości 3 cm - chodnik+ścieżka rowerowa+obrzeże przy zjazdach</t>
  </si>
  <si>
    <t>- wykonanie ławy betonowej B15 z oporem (pod krawężnik kam. uliczny)</t>
  </si>
  <si>
    <t>- wykonanie ławy betonowej B15 z oporem (pod obrzeże na zjazdach)</t>
  </si>
  <si>
    <t>- przestawienie dużych tablic reklamowych na słupkach stalowych (po 2 słupki)</t>
  </si>
  <si>
    <t>- przestawienie dużych tablic reklamowych "bilbord"</t>
  </si>
  <si>
    <t>- przestawienie słupków pionowych z rur stalowych o średnicy 70 mm</t>
  </si>
  <si>
    <t>- rozebranie ogrodzenia murowanego (wys. 1,8m, szer. 20cm) na ławej betonowej (otynkowane, pomalowane i z opierzeniem metalowym) 12*1,8*0,25=5,4m^3</t>
  </si>
  <si>
    <t>- demontaż istniejącej bramy wjazdowej do posesji z segmentów stalowych oraz ogrodzenia z segmentów stalowych 8*1,8=14,4m^2</t>
  </si>
  <si>
    <t>- demontaż tablic znaków drogowych drogowskazowych</t>
  </si>
  <si>
    <t>- demontaż tablic znaków drogowych (zakazu, nakazu, ostrzegawczych, informacyjnych)</t>
  </si>
  <si>
    <t>kpl.</t>
  </si>
  <si>
    <t>- wywiezienie elementów stalowych z terenu rozbiórki (z transportem na składowisko Wykonawcy z mech. załadunkiem i rozładunkiem)</t>
  </si>
  <si>
    <t>- montaż bramy wjazdowej wraz z furtką 7,5x1,8=13,5m^2</t>
  </si>
  <si>
    <t>- odtworzenie ogrodzenia murowanego (wys. 1,8m, szer. 25cm), na ławie bet. Z tynkiem i opierzeniem 14x1,8x0,25=6,3m^3</t>
  </si>
  <si>
    <t>- formowanie nasypu o wysokości do 3,0 m wraz z zagęszczeniem z gruntu kategorii I-III z dokopu</t>
  </si>
  <si>
    <t>- ustawienie krawężników kamiennych trapezowych 20×35 cm na podsypce cementowo-piaskowej grubości 5 cm</t>
  </si>
  <si>
    <t>- wykonanie ławy betonowej B15 bez oporu (pod krawężnik trapezowy)</t>
  </si>
  <si>
    <t>- ustawienie krawężników kamiennych ulicznych 20×30 cm na podsypce cementowo-piaskowej grubości 5 cm</t>
  </si>
  <si>
    <t xml:space="preserve">- ułożenie ścieku przykrawężnikowego z kostki brukowej, betonowej 8/8/20 cm koloru szarego na podsypce cementowo-piaskowej grubości 3 cm (szerokość 2 rzędy na płask) </t>
  </si>
  <si>
    <t>- rozebranie ręczne nawierzchni bitumicznej - grubości do 10 cm wraz z przecięciem nawierzchni piłą - pod osadzenie krawężnika</t>
  </si>
  <si>
    <t>- rozebranie ręczne nawierzchni bitumicznej - grubości do 19 cm wraz z przecięciem nawierzchni piłą - pod osadzenie krawężnika</t>
  </si>
  <si>
    <t>- rozebranie mechaniczne podbudowy betonowej - grubości 10 cm - pieszo-jezdnia</t>
  </si>
  <si>
    <t>- rozebranie mechaniczne podbudowy betonowej - grubości 12 cm - pod kioskiem</t>
  </si>
  <si>
    <t>- rozebranie mechaniczne nawierzchni chodników, z płyt betonowych 25×25×5 cm na podsypce piaskowej</t>
  </si>
  <si>
    <t>- rozebranie mechaniczne krawężnika kamiennego trapezowego 20×30 cm na podsypce cementowo-piaskowej</t>
  </si>
  <si>
    <t xml:space="preserve">- mechaniczne wykonanie wykopów w gruntach kategorii III÷IV z załadunkiem i transportem gruntu (85m3) na składowisko Wykonawcy </t>
  </si>
  <si>
    <t>- formowanie nasypu o wysokości do 3,0 m wraz z zagęszczeniem z gruntu kategorii I-III z wykopu</t>
  </si>
  <si>
    <t>t</t>
  </si>
  <si>
    <t>- wykonanie nawierzchni na z kostki granitowej 15x15 i wysokości 17 cm na podsypce cementowo-piaskowej grubości 5 cm</t>
  </si>
  <si>
    <t>- frezowanie nawierzchni asfaltowej na zimno, z odwozem ścinki na składowisko Zamawiającego lub Wykonawcy (z załadunkiem i wyładunkiem) - głębokość frezowania do 6 cm</t>
  </si>
  <si>
    <t>- frezowanie nawierzchni asfaltowej na zimno, z odwozem ścinki na składowisko Zamawiającego lub Wykonawcy (z załadunkiem i wyładunkiem) - głębokość frezowania do 8 cm</t>
  </si>
  <si>
    <t xml:space="preserve">- oznakowanie w technologii wprasowywania w świeżo ułożoną warstwę ścieralną - wykonanie linii P-3b </t>
  </si>
  <si>
    <t>- układanie ścieku ulicznego z kostki kamiennej 15x15 o grubości: 17 cm, układanej na podsypce cementowo-piaskowej w dwóch rzędach</t>
  </si>
  <si>
    <t>- sadzenie krzewów liściastych form naturalnych na terenie płaskim w gruncie kat.III, bez zaprawiania dołów ziemią urodzajną, przy średnicy i głębokości dołów : 0,3 m wraz z pielęgnacją</t>
  </si>
  <si>
    <t>Część drogowa - droga krajowa nr 32 (ul. Żeromskiego)</t>
  </si>
  <si>
    <t>ROZBUDOWA SKRZYŻOWANIA DROGI KRAJOWEJ NR 32 Z  DROGĄ WOJEWÓDZKĄ   NR 305  I  UL. GAJEWSKICH W M. WOLSZTYN</t>
  </si>
  <si>
    <t>KOSZTORYS OFERTOWY</t>
  </si>
  <si>
    <t>- wykonanie podbudowy sasadniczej z mieszanki niezwiązanej C90/3 (0/31,5mm) grubości 20 cm</t>
  </si>
  <si>
    <t>56a</t>
  </si>
  <si>
    <t>- wykonanie podbudowy pomocniczej z kruszywa związanego cementem C5/6, grubości 20 cm</t>
  </si>
  <si>
    <t>- ułożenie warstwy wiążącej z betonu asfaltowego o wysokim module sztywności AC 16 W WMS 20/30 grubości 10 cm</t>
  </si>
  <si>
    <t>- ułożenie warstwy ścieralnej z mieszanki grysowo-mastyksowej SMA 11 PMB 45/80-65 grbości 4 cm</t>
  </si>
  <si>
    <t>- wykonanie podbudowy zasadniczej z betonu klasy C16/20, dylatowanej grubości po zagęszczeniu 30-31 cm wraz z pielęgnacją</t>
  </si>
  <si>
    <t>Część drogowa - droga wojewódzka nr 305 (ul.Fabryczna)</t>
  </si>
  <si>
    <t xml:space="preserve">- o średnicy 36-45 cm </t>
  </si>
  <si>
    <t xml:space="preserve">- o średnicy 46-55 cm </t>
  </si>
  <si>
    <t>- rozebranie mechaniczne nawierzchni bitumicznej - grubości do 20 cm</t>
  </si>
  <si>
    <t>- rozebranie mechaniczne podbudowy nawierzchni z kruszywa stabilizowanego mechanicznie, grubość warstwy 22 cm</t>
  </si>
  <si>
    <t>- rozebranie mechaniczne nawierzchni z kostki granitowej na podsypce cementowo-piaskowej, przy grubość kostki 8 cm</t>
  </si>
  <si>
    <t>- rozebranie mechaniczne nawierzchni z kostki betonowej typu "Domino" na podsypce cementowo-piaskowej, przy grubość kostki 8 cm</t>
  </si>
  <si>
    <t>- rozebranie mechaniczne nawierzchni chodników, z płyt betonowych 30×30×5 cm na podsypce cementowo-piaskowej</t>
  </si>
  <si>
    <t>- demontaż konstrukcji wsporczej</t>
  </si>
  <si>
    <t>- mechaniczne wykonanie wykopów w gruntach kategorii III÷IV z załadunkiem i transportem gruntu (68,1m3) na składowisko Wykonawcy</t>
  </si>
  <si>
    <t>- formowanie nasypu o wysokości do 3,0 m  wraz z zagęszczeniem z gruntu kategorii I-III z wykopu</t>
  </si>
  <si>
    <t>- formowanie nasypu o wysokości do 3,0 m  wraz z zagęszczeniem z gruntu kategorii I-III z dokopu</t>
  </si>
  <si>
    <t>38a</t>
  </si>
  <si>
    <t>- wykonanie podbudowy zasadniczej grubości 10 cm z betonu asfaltowego o wysokim module sztywności AC 16 P WMS 20/30 grubości 8 cm</t>
  </si>
  <si>
    <t>D.05.03.05C</t>
  </si>
  <si>
    <t>- ułożenie warstwy wiążącej z betonu asfaltowego o wysokim module sztywności AC 16 W WMS 20/30 grubości 8 cm</t>
  </si>
  <si>
    <t>- frezowanie nawierzchni asfaltowej na zimno, z odwozem ścinki na składowisko Zamawiającego lub Wykonawcy (z załadunkiem i wyładunkiem) - głębokość frezowania do 10 cm</t>
  </si>
  <si>
    <t>- frezowanie nawierzchni asfaltowej na zimno, z odwozem ścinki na składowisko Zamawiającego lub Wykonawcy (z załadunkiem i wyładunkiem) - głębokość frezowania do 5 cm</t>
  </si>
  <si>
    <t>- ustawienie krawężników kamiennych trapezowych 20×30×100 cm na podsypce cementowo-piaskowej grubości 5 cm - DK</t>
  </si>
  <si>
    <t>- ustawienie obrzeży betonowych 8×30cm na podsypce piaskowej - grubości 3 cm - chodnik+ścieżka rowerowa</t>
  </si>
  <si>
    <t>- ułożenie ścieku przykrawężnikowego z kostki brukowej, betonowej 14/14/17 cm koloru szarego na podsypce cementowo-piaskowej grubości 3 cm (szerokość 2 rzędy na płask)</t>
  </si>
  <si>
    <t>Część drogowa - droga powiatowa nr 3831 (ul. Gajewskich)</t>
  </si>
  <si>
    <t>- mechaniczne zdjęcie warstwy humusu grubości 20 cm z przemieszczeniem oraz spryzmowaniem tymczasowym</t>
  </si>
  <si>
    <t>- rozebranie mechaniczne nawierzchni chodników, z płyt betonowych 30×30×5 cm na podsypce piaskowej</t>
  </si>
  <si>
    <t>- mechaniczne wykonanie wykopów w gruntach kategorii III÷IV z załadunkiem i transportem gruntu (35,6m3) na składowisko Wykonawcy</t>
  </si>
  <si>
    <t>28a</t>
  </si>
  <si>
    <t>- wykonanie podbudowy zasadniczej z betonu asfaltowego AC 22P 35/50 grubości 8 cm - jezdnia</t>
  </si>
  <si>
    <t>D.05.03.05a</t>
  </si>
  <si>
    <t>- ułożenie warstwy wiążącej z betonu asfaltowego AC 16 W 35/50 grubości 6 cm</t>
  </si>
  <si>
    <t>D.05.03.11</t>
  </si>
  <si>
    <t>Frezowanie nawierzchni bitumicznych na zimno</t>
  </si>
  <si>
    <t>- frezowanie nawierzchni asfaltowej na zimno, z odwozem ścinki na składowisko Zamawiającego lub Wykonawcy (z załadunkiem i wyładunkiem) - głębokość frezowania do 4 cm</t>
  </si>
  <si>
    <t>- tablice znaków drogowych - drogowskaz jednoramienny</t>
  </si>
  <si>
    <t xml:space="preserve">- ustawienie krawężników betonowych 20×30×100 cm na podsypce cementowo-piaskowej grubości 5 cm </t>
  </si>
  <si>
    <t>- ustawienie obrzeży betonowych 8×30cm na podsypce piaskowej - grubości 3 cm - chodnik+obrzeże przy zjazdach</t>
  </si>
  <si>
    <t>- ułożenie ścieku przykrawężnikowego z kostki brukowej, betonowej 14/14/17 cm koloru szarego na podsypce cementowo-piaskowej grubości 3 cm</t>
  </si>
  <si>
    <t>- wykonanie podbudowy pomocniczej z kruszywa związanego cementem C3/4, grubości 20 cm</t>
  </si>
  <si>
    <t>Część drogowa - droga wewnętrzna (dojazd do Urzędu Skarbowego)</t>
  </si>
  <si>
    <t>- rozebranie mechaniczne nawierzchni z betonu asfaltowego - grubości 5 cm - parking</t>
  </si>
  <si>
    <t>- rozebranie mechaniczne nawierzchni z kostki betonowej typu "Uni Stone" na podsypce piaskowej, przy grubość kostki 6 cm</t>
  </si>
  <si>
    <t>- rozebranie mechaniczne nawierzchni chodników, z płyt betonowych 30×30×5 cm na podsypce piaskowej - chodnik</t>
  </si>
  <si>
    <t>- mechaniczne wykonanie wykopów w gruntach kategorii III÷IV z załadunkiem i transportem gruntu na składowisko Wykonawcy</t>
  </si>
  <si>
    <t>- ustawienie krawężników betonowych 20×30×100 cm na podsypce cementowo-piaskowej grubości 5 cm</t>
  </si>
  <si>
    <t>- ułożenie ścieku przykrawężnikowego z kostki brukowej, betonowej 8/8/20 cm koloru szarego na podsypce cementowo-piaskowej grubości 3 cm (szerokość 2 rzędy na płask)</t>
  </si>
  <si>
    <t>- wykonanie podbudowy pomocniczej z kruszywa związanego cementem C3/4, grubości 15 cm</t>
  </si>
  <si>
    <t>D.05.03.05b</t>
  </si>
  <si>
    <t>- ułożenie warstwy ścieralnej z betonu asfaltowego AC 11 S 50/70 grubości 5 cm</t>
  </si>
  <si>
    <t>- ułożenie warstwy ścieralnej z betonu asfaltowego AC 11 S 50/70 grubości 4 cm</t>
  </si>
  <si>
    <t>- ułożenie warstwy wiążącej z betonu asfaltowego AC 16 W 35/50 grubości 7 cm</t>
  </si>
  <si>
    <t>- '- wykonanie podbudowy pomocniczej z kruszywa związanego cementem C3/4, grubości 15 cm</t>
  </si>
  <si>
    <t>- '- wykonanie podbudowy pomocniczej z kruszywa związanego cementem C3/4, grubości 12 cm</t>
  </si>
  <si>
    <t>- wyrównanie istniejącej podbudowy betonem asfaltowym AC 16 W 35/50 grubość wg dokumentacji</t>
  </si>
  <si>
    <t>- wykonanie podbudowy pomocniczej z kruszywa związanego cementem C3/4, grubości 10 cm</t>
  </si>
  <si>
    <t>Część drogowa - budowa miejsc parkingowych</t>
  </si>
  <si>
    <t>- mechaniczne wykonanie wykopów w gruntach kategorii III÷IV z załadunkiem i transportem gruntu (378m3) na składowisko Wykonawcy</t>
  </si>
  <si>
    <t>- malowanie krawężnika żółtą farbą na długości przejścia dla pieszych 18x0,2=3,60m^2</t>
  </si>
  <si>
    <t>- przymocowanie tabliczek do znaków</t>
  </si>
  <si>
    <t>- ustawienie obrzeży betonowych 8×30cm na podsypce piaskowej - grubości 3 cm - chodnik</t>
  </si>
  <si>
    <t>- wykonanie podbudowy sasadniczej z mieszanki niezwiązanej C90/3 (0/31,5mm) grubości 15 cm</t>
  </si>
  <si>
    <t>- wykonanie podbudowy sasadniczej z mieszanki niezwiązanej C90/3 (0/31,5mm) grubości 15 cm - zjazdy indywidualne</t>
  </si>
  <si>
    <t>- ułożenie warstwy wiążącej z betonu asfaltowego AC 16 W 35/50 grubości 4 cm</t>
  </si>
  <si>
    <t>D.05.03.05A</t>
  </si>
  <si>
    <t xml:space="preserve">Nawierzchnia z betonu asfaltowego o wysokim module sztywności - warstwa wiążąca </t>
  </si>
  <si>
    <t>- ułożenie warstwy ścieralnej z mieszanki grysowo-mastyksowej SMA 11 PMB 45/80-65 grubości 4 cm</t>
  </si>
  <si>
    <t>- wykonanie podbudowy zasadniczej z betonu asfaltowego o wysokim module sztywności AC 16 P WMS 20/30 grubości 10 cm</t>
  </si>
  <si>
    <t>- wykonanie podbudowy zasadniczej z betonu asfaltowego AC 22 P 35/50 grubości 7 cm</t>
  </si>
  <si>
    <t>Podbudowa z betonu asfaltowego o wysokim module sztywności</t>
  </si>
  <si>
    <t>- oznakowanie tymczasowe cienkowarstwowe w kolorze żółtym</t>
  </si>
  <si>
    <t>- wykonanie płyt betonowych guzikowych (FON) 40x40 cm przy przejściach dla pieszych grubości 8 cm</t>
  </si>
  <si>
    <t>41a</t>
  </si>
  <si>
    <t>51a</t>
  </si>
  <si>
    <t>74a</t>
  </si>
  <si>
    <t>Nawierzchnia tymczasowa z płyt betonowych</t>
  </si>
  <si>
    <t>ZBIORCZE ZESTAWIENIE KOSZTÓW</t>
  </si>
  <si>
    <t>Element</t>
  </si>
  <si>
    <t>Podatek VAT 23%</t>
  </si>
  <si>
    <t>Wartość brutto</t>
  </si>
  <si>
    <t>Wartość łączna netto</t>
  </si>
  <si>
    <t>Wykonanie nawierzchni z płyt betonowych 100x300x15 cm wraz wykonaniem podbudowy, niezbędnych robót ziemnych, z utrzmaniem nawierzchni przez okres budowy oraz rozbiórką i doprowadzeniem do stanu pierwotnego terenu po zakończeniu budowy</t>
  </si>
  <si>
    <t>- montaż ogrodzeń segmentowy U-12a (RAL 1023) wraz z wykonaniem fundamentów</t>
  </si>
  <si>
    <t>Zabezpieczenie nawierzchni geokompozytem</t>
  </si>
  <si>
    <t>61a</t>
  </si>
  <si>
    <t>m2</t>
  </si>
  <si>
    <t>40a</t>
  </si>
  <si>
    <t>30a</t>
  </si>
  <si>
    <t>- ułożenie geokompozytu polipropylenowego wzmocnionego włuknem szklanym o właściwościach:
* Wytrzymałość na rozciąganie (wzdłuż/wszerz): 100/100 kN/m
* Wytrzymałość przy 2 %wydłużeniu: 90/90 kN/m
* Wydłużenie przy zerwaniu: 3 %
* Masa powierzchniowa: Min. 600 g/m2
Przed ułożeniem geokompozytu należy skropić podłoże ilością min. 1,1 kg/m2 asfaltem rezydualnym pochodzącym z  emulsji 69%.</t>
  </si>
  <si>
    <t>ROZBUDOWA SKRZYŻOWANIA DROGI KRAJOWEJ NR 32 
Z  DROGĄ WOJEWÓDZKĄ   NR 305  I  UL. GAJEWSKICH W M. WOLSZTYN</t>
  </si>
  <si>
    <t>ROZBUDOWA SKRZYŻOWANIA DROGI KRAJOWEJ NR 32 Z DROGĄ WOJEWÓDZKĄ          NR 305  I  UL. GAJEWSKICH W M. WOLSZTYN</t>
  </si>
  <si>
    <t>Kanalizacja deszczowa</t>
  </si>
  <si>
    <t>D.03.00.00.</t>
  </si>
  <si>
    <t>ODWODNIENIE KORPUSU DROGOWEGO</t>
  </si>
  <si>
    <t>D.03.02.01.</t>
  </si>
  <si>
    <t>• budowa kanalizacji</t>
  </si>
  <si>
    <t>- roboty ziemne - wykopy mechaniczne liniowe ze złożeniem gruntu na odkład tymczasowy</t>
  </si>
  <si>
    <t>- roboty ziemne - wykopy ręczne liniowe szerokości 0,8-1,5 m i głębokości do 3,0 m ze złożeniem gruntu na odkład tymczasowy</t>
  </si>
  <si>
    <t>- roboty ziemne - wykopy ręczne liniowe szerokości 1,6-2,5 m i głębokości do 3,0 m ze złożeniem gruntu na odkład tymczasowy</t>
  </si>
  <si>
    <t>- roboty ziemne - wykopy ręczne liniowe szerokości 1,6-2,5 m i głębokości do 6,0 m ze złożeniem gruntu na odkład tymczasowy</t>
  </si>
  <si>
    <t>- transport nadmiaru gruntu na składowisko Wykonawcy wraz z załadunkiem i rozładunkiem</t>
  </si>
  <si>
    <t>- pełne umocnienie ścian wykopów balami drewnianymi wraz z rozbiórką</t>
  </si>
  <si>
    <t>- ułożenie podłoża pod rury wodociągowe z piasku o grubości do 20 cm</t>
  </si>
  <si>
    <t>- wykonanie obsypki rur gazowych z piasku o grubości 20 cm ponad wierzch rury</t>
  </si>
  <si>
    <t>- roboty ziemne - zasypanie wykopów z zagęszczeniem mechanicznym gruntem z odkładu tymczasowego</t>
  </si>
  <si>
    <r>
      <t xml:space="preserve">- budowa kanału deszczowego średnicy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1000 mm z rur PE SN 8 kN/m</t>
    </r>
    <r>
      <rPr>
        <vertAlign val="superscript"/>
        <sz val="10"/>
        <rFont val="Times New Roman CE"/>
        <family val="1"/>
        <charset val="238"/>
      </rPr>
      <t>2</t>
    </r>
  </si>
  <si>
    <r>
      <t xml:space="preserve">- budowa kanału deszczowego średnicy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600 mm z rur PE SN 8 kN/m</t>
    </r>
    <r>
      <rPr>
        <vertAlign val="superscript"/>
        <sz val="10"/>
        <rFont val="Times New Roman CE"/>
        <family val="1"/>
        <charset val="238"/>
      </rPr>
      <t>2</t>
    </r>
  </si>
  <si>
    <r>
      <t xml:space="preserve">- budowa kanału deszczowego średnicy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400 mm z rur PE SN 8 kN/m</t>
    </r>
    <r>
      <rPr>
        <vertAlign val="superscript"/>
        <sz val="10"/>
        <rFont val="Times New Roman CE"/>
        <family val="1"/>
        <charset val="238"/>
      </rPr>
      <t>2</t>
    </r>
  </si>
  <si>
    <r>
      <t xml:space="preserve">- budowa kanału deszczowego średnicy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300 mm z rur PE SN 8 kN/m</t>
    </r>
    <r>
      <rPr>
        <vertAlign val="superscript"/>
        <sz val="10"/>
        <rFont val="Times New Roman CE"/>
        <family val="1"/>
        <charset val="238"/>
      </rPr>
      <t>2</t>
    </r>
  </si>
  <si>
    <r>
      <t xml:space="preserve">- budowa kanału deszczowego średnicy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200 mm z rur PE SN 8 kN/m</t>
    </r>
    <r>
      <rPr>
        <vertAlign val="superscript"/>
        <sz val="10"/>
        <rFont val="Times New Roman CE"/>
        <family val="1"/>
        <charset val="238"/>
      </rPr>
      <t>2</t>
    </r>
  </si>
  <si>
    <t>- próba wodna szczelności kanałów rurowych, z rur o średnicy 1000 mm</t>
  </si>
  <si>
    <t>próba</t>
  </si>
  <si>
    <t>- próba wodna szczelności kanałów rurowych, z rur o średnicy 600 mm</t>
  </si>
  <si>
    <t>- próba wodna szczelności kanałów rurowych, z rur o średnicy 400 mm</t>
  </si>
  <si>
    <t>- próba wodna szczelności kanałów rurowych, z rur o średnicy 300 mm</t>
  </si>
  <si>
    <t>- próba wodna szczelności kanałów rurowych, z rur o średnicy 200 mm</t>
  </si>
  <si>
    <r>
      <t>- budowa komory kanalizacyjnej z PE SN 8 kN/m</t>
    </r>
    <r>
      <rPr>
        <vertAlign val="superscript"/>
        <sz val="10"/>
        <rFont val="Times New Roman CE"/>
        <family val="1"/>
        <charset val="238"/>
      </rPr>
      <t>2</t>
    </r>
    <r>
      <rPr>
        <sz val="10"/>
        <rFont val="Times New Roman CE"/>
        <family val="1"/>
        <charset val="238"/>
      </rPr>
      <t xml:space="preserve"> o średnicy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2600 mm (komplet)</t>
    </r>
  </si>
  <si>
    <r>
      <t>- budowa studni rewizyjnej kanalizacyjnej z PE SN 8 kN/m</t>
    </r>
    <r>
      <rPr>
        <vertAlign val="superscript"/>
        <sz val="10"/>
        <rFont val="Times New Roman CE"/>
        <family val="1"/>
        <charset val="238"/>
      </rPr>
      <t>2</t>
    </r>
    <r>
      <rPr>
        <sz val="10"/>
        <rFont val="Times New Roman CE"/>
        <family val="1"/>
        <charset val="238"/>
      </rPr>
      <t xml:space="preserve"> o średnicy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1400 mm (komplet) na kolektorze 600 mm</t>
    </r>
  </si>
  <si>
    <r>
      <t>- budowa studni rewizyjnej kanalizacyjnej z PE SN 8 kN/m</t>
    </r>
    <r>
      <rPr>
        <vertAlign val="superscript"/>
        <sz val="10"/>
        <rFont val="Times New Roman CE"/>
        <family val="1"/>
        <charset val="238"/>
      </rPr>
      <t>2</t>
    </r>
    <r>
      <rPr>
        <sz val="10"/>
        <rFont val="Times New Roman CE"/>
        <family val="1"/>
        <charset val="238"/>
      </rPr>
      <t xml:space="preserve"> o średnicy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1200 mm (komplet) na kolektorze 400 mm</t>
    </r>
  </si>
  <si>
    <r>
      <t>- budowa studzienki wpustowej z PE SN 8 kN/m</t>
    </r>
    <r>
      <rPr>
        <vertAlign val="superscript"/>
        <sz val="10"/>
        <rFont val="Times New Roman CE"/>
        <family val="1"/>
        <charset val="238"/>
      </rPr>
      <t>2</t>
    </r>
    <r>
      <rPr>
        <sz val="10"/>
        <rFont val="Times New Roman CE"/>
        <family val="1"/>
        <charset val="238"/>
      </rPr>
      <t xml:space="preserve"> o średnicy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400 mm (komplet) na przykanaliku 200 mm</t>
    </r>
  </si>
  <si>
    <t>- budowa studni kanalizacyjnych ściekowych, ulicznych, betonowych z gotowych elementów, o średnicy 500 mm: z osadnikiem bez syfonu wraz ze wpustem ściekowym ulicznym klasy C 250 - wg KPED 02.14</t>
  </si>
  <si>
    <t>- regulacja pionowa istniejących studni kanalizacji deszczowej</t>
  </si>
  <si>
    <t>• likwidacja istniejącej kanalizacji</t>
  </si>
  <si>
    <t>- likwidacja kanalizacji deszczowej</t>
  </si>
  <si>
    <t>- likwidacja studzienki ściekowej ulicznej betonowej o średnicy 500 mm z wpustem</t>
  </si>
  <si>
    <t>- likwidacja studzienki kanalizacyjnej rewizyjnej betonowej o średnicy do 1500 mm</t>
  </si>
  <si>
    <t>Część drogowa - Chodnik od miejsc parkingowych do ulicy Dworcowej</t>
  </si>
  <si>
    <t>Rozbiórka elementów dróg i ulich</t>
  </si>
  <si>
    <t>- rozebranie naweirzchni chodników z płyt betonowych 50x50x7 cm na podsypce piaskowej</t>
  </si>
  <si>
    <t>- rozebranie obrzeża betonoweog 30x8 cm na podsypce piaskowej</t>
  </si>
  <si>
    <t>- wywiezienie gruzu z terenu rozbiórki (z transportem na skadowisko Wykonawcy z mech. załadunkiem i rozłądunkiem)</t>
  </si>
  <si>
    <t>- wykonanie podbudowy z kruszywa związanego cementem C3/4, grubości 10 cm</t>
  </si>
  <si>
    <t>- wykonanie ławy betonowej B15 z oporem (pod obrzeże)</t>
  </si>
  <si>
    <t>Przebudowa kanalizacji deszczowej w ul. Żeromskiego - odcinek Dist. - D1</t>
  </si>
  <si>
    <t>• roboty rozbiórkowe</t>
  </si>
  <si>
    <t>- rozebranie obrzeży betonowych</t>
  </si>
  <si>
    <t>- rozebranie nawierzchni chodnika</t>
  </si>
  <si>
    <t>• kanalizacja deszczowa</t>
  </si>
  <si>
    <t>- roboty pomiarowe</t>
  </si>
  <si>
    <t>- igłofiltry wpłukiwane w grunt bez obsypki gł. do 4,0 m</t>
  </si>
  <si>
    <t>- roboty ziemne pionowe mechaniczne na odkład kat. 3-4 z wymiana gruntu, zasypaniem i zagęszczaniem, w obudowie wykopu</t>
  </si>
  <si>
    <t>- pompowanie wody z igłofiltrów i wód opadowych</t>
  </si>
  <si>
    <t>- rurociąg tymczasowy</t>
  </si>
  <si>
    <t>- montaż konstr. rozp. 4,0 m podw. kabli energ/telekom lekkich</t>
  </si>
  <si>
    <t>- demontaż konstr. rozp. 4,0 m podw. kabli energ/telekom lekkich</t>
  </si>
  <si>
    <t>- kanał z rur kanalizacyjnych PEHD SN8 fi 800 w wykopie umocnionym</t>
  </si>
  <si>
    <t>- Próba szczelności kanałów rurowych</t>
  </si>
  <si>
    <t>- studnia rewizyjna fi 1500 w gruncie kategorii 1/2</t>
  </si>
  <si>
    <t>Przebudowa gazociągu n/c</t>
  </si>
  <si>
    <t>Droga krajowa nr 32 (ul. Żeromskiego)</t>
  </si>
  <si>
    <t>Droga wojewódzka nr 305 (ul. Fabryczna)</t>
  </si>
  <si>
    <t>Droga powiatowa nr 3831P (ul. Gajewskich)</t>
  </si>
  <si>
    <t>Droga wewnętrzna (dojazd do Urzędu Skarbowego)</t>
  </si>
  <si>
    <t>ROBOTY BRANŻOWE</t>
  </si>
  <si>
    <t>Przebudowa kolizji sieci gazowej n/c</t>
  </si>
  <si>
    <t>• Roboty przygotowawcze i ziemne oraz drogowe</t>
  </si>
  <si>
    <t>- Rozebranie nawierzchni z płyt betonowych grub 8 cm spoiny piaskowe</t>
  </si>
  <si>
    <t>- Roboty pomiarowe - trasa dróg w terenie równinnym</t>
  </si>
  <si>
    <t>- Rob ziemne pionowe mechan na odkład kat 1-2 z obsypką</t>
  </si>
  <si>
    <t>- Ręczne rozebranie podbudowy betonowej grub 15 cm</t>
  </si>
  <si>
    <t>- Podsypka z piasku zagęszczana ręcznie</t>
  </si>
  <si>
    <t>- Podbudowa betonowa</t>
  </si>
  <si>
    <t>- Chodnik z kostki betonowej 20x10x6cm pods piask spoin piaskiem</t>
  </si>
  <si>
    <t>metr</t>
  </si>
  <si>
    <t>• Roboty montażowe</t>
  </si>
  <si>
    <t>- Rurociąg gazowy z rur prostych HDPD SDR-17,6 fi 280</t>
  </si>
  <si>
    <t>- Łączenie metodą zgrzewania czołowego rur PE fi 280</t>
  </si>
  <si>
    <t>- Montaż konstrukcji rozpiętości 4,0 m podwieszeń kabli energetycznych i telekomunikacyjnych typ lekki</t>
  </si>
  <si>
    <t>- Demontaż konstrukcji rozpiętości 4,0 m podwieszeń kabli energetycznych i telekomunikacyjnych typ lekki</t>
  </si>
  <si>
    <t>- Montaż konstrukcji rozpiętości 4,0 m podwieszeń rurociągów i kanałów</t>
  </si>
  <si>
    <t>- Demontaż konstrukcji rozpiętości 4,0 m podwieszeń rurociągów i kanałów</t>
  </si>
  <si>
    <t>- Ustawienie na rurociągu PE zasuwy FIG 043 fi 250</t>
  </si>
  <si>
    <t>- Kształtka stalowa fi 250 - zaślepienie istniejącego gazociągu</t>
  </si>
  <si>
    <t>- Montaż kolana elektrooporowego 90°z PE fi 280</t>
  </si>
  <si>
    <t>- Montaż kolana elektrooporowego 45°z PE fi 280</t>
  </si>
  <si>
    <t>- Króciec kołnierzowy fi 150</t>
  </si>
  <si>
    <t>- Króciec kołnierzowy fi 250</t>
  </si>
  <si>
    <t>- Analogia:Elektromufa - przejście PE/stal Dn 63/50</t>
  </si>
  <si>
    <t>- Montaż kształtki elektrooporowej PE fi 63</t>
  </si>
  <si>
    <t>- Analogia:Kształtka siodłowa z nawiertką dn 280/63</t>
  </si>
  <si>
    <t>- Analogia:Elektromufa mosiądz/PE Dn63/50</t>
  </si>
  <si>
    <t>- Oznakowanie trasy gazociągu na słupku stalowym</t>
  </si>
  <si>
    <t>- Oznakowanie trasy gazociągu taśmą z tworzywa sztucznego</t>
  </si>
  <si>
    <t>- Montaż aparatury kontrolno-pomiarowej do prób gazociągu</t>
  </si>
  <si>
    <t>- Próba szczelności i wytrzymałości gazociągu</t>
  </si>
  <si>
    <t>- Kalkulacja własna: Nadzór i odbiór prac gazoniebezpiecznych</t>
  </si>
  <si>
    <t>szt</t>
  </si>
  <si>
    <t>kmpl</t>
  </si>
  <si>
    <t>Chodnik od miejsc parkingowych do ul. Dworcowej</t>
  </si>
  <si>
    <t xml:space="preserve">Przebudowa kanalizacji deszczowej </t>
  </si>
  <si>
    <t>Przebudowa kanalizacji deszczowej w ul. Żeromskiego</t>
  </si>
  <si>
    <t>Przebudowa sieci wodociągowej i kanalizacji sanitarnej</t>
  </si>
  <si>
    <t xml:space="preserve">Usunięcie kolizji teletechnicznych </t>
  </si>
  <si>
    <t>Miejsca postojowe</t>
  </si>
  <si>
    <t>Branża teletechniczna</t>
  </si>
  <si>
    <t>• Przebudowa kanalizacji</t>
  </si>
  <si>
    <t>- Studnia kablowa magistralna SK-6 prefabrykowana monolityczna w gruncie kategorii 3</t>
  </si>
  <si>
    <t>- Budowa gardeł dodatkowych SK-6 z bloczków w gruncie kategorii 3</t>
  </si>
  <si>
    <t>- Studnia kablowa prefabrykowana rozdzielcza SKR-2 w gruncie kategorii 3</t>
  </si>
  <si>
    <t>- Montaż pokrywy z listwami na ramie ciężkiej studni</t>
  </si>
  <si>
    <t>- Wykonanie przepustów pod drogami i torami, prostoliniowo, przeciskiem hydraulicznym, z powrotnym wci_x0007_ganiem rur (kategoria gruntu III-IV), długość do 10 m rura HDPE 110</t>
  </si>
  <si>
    <t>- Wykonanie przepustów pod drogami i torami, prostoliniowo, przeciskiem hydraulicznym, z powrotnym wci_x0007_ganiem rur (kategoria gruntu III-IV), długość ponad 10 m rura HDPE 110</t>
  </si>
  <si>
    <t>- Budowa kanalizacji kablowej pierwotnej z rur z tworzyw sztucznych w wykopie wykonanym mechanicznie w gruncie kategori III, 2 warstwyi 8 otworów w ciągu kanalizacji , 4 rury w warstwie</t>
  </si>
  <si>
    <t>- Budowa kanalizacji kablowej pierwotnej z rur z tworzyw sztucznych w wykopie wykonanym mechanicznie w gruncie kategori III, 1 warstwa i 4 otwory w ciągu kanalizacji , 4 rury w warstwie</t>
  </si>
  <si>
    <t>- Budowa kanalizacji kablowej pierwotnej z rur z tworzyw sztucznych w wykopie wykonanym mechanicznie w gruncie kategori III, 1 warstwa i 3 otwory w ciągu kanalizacji ,3 rury w warstwie</t>
  </si>
  <si>
    <t>- Budowa kanalizacji kablowej pierwotnej z rur z tworzyw sztucznych w wykopie wykonanym mechanicznie w gruncie kategori III, 1 warstwa i 2 otwory w ciągu kanalizacji ,2 rury w warstwie</t>
  </si>
  <si>
    <t>- Montaż szaf kablowych z cokołem na studniach szafkowych, szafa metalowa o znamionowej liczbie par 1600</t>
  </si>
  <si>
    <t>- Montaż uziomów szpilkowych miedzianych, metoda udarowa, grunt kategorii II, głębokość 3m</t>
  </si>
  <si>
    <t>• Przebudowa kabli magistralnych</t>
  </si>
  <si>
    <t>- Wciąganie mechaniczne kabla XzTKMXpw 250x4x0,5 do kanalizacji kablowej, otwór wolny</t>
  </si>
  <si>
    <t>- Wciąganie mechaniczne kabla XzTKMXpw 200x4x0,5 do kanalizacji kablowej, otwór wolny</t>
  </si>
  <si>
    <t>- Wciąganie mechaniczne kabla do 30-50 mm2 do kanalizacji kablowej, otwór wolny</t>
  </si>
  <si>
    <t>- Wciąganie mechaniczne kabla XzTKMXpw 50x4x0,5 do kanalizacji kablowej, otwór wolny</t>
  </si>
  <si>
    <t>- Wciąganie ręczne kabla   XzTKMXpw 50x4x0,5 do kanalizacji kablowej otwór częściowo zajęty</t>
  </si>
  <si>
    <t>- Wciąganie ręczne kabla   XzTKMXpw 25x4x0,5 do kanalizacji kablowej otwór częściowo zajęty</t>
  </si>
  <si>
    <t>- Montaż zespołów łączówek szczelinowych jednostronnych, niezabezpieczonych uszczelnionych i nieuszczelnionych o 100 parach zacisków w zespole.</t>
  </si>
  <si>
    <t>- Montaż zespołów łączówek szczelinowych jednostronnych, niezabezpieczonych uszczelnionych i nieuszczelnionych o 50 parach zacisków w zespole.</t>
  </si>
  <si>
    <t>- Złącze odgałęŸne wspornikowe w kanalizacji na kablach o powłokach termoplastycznych - 500 par</t>
  </si>
  <si>
    <t>- Złącze odgałęŸne wspornikowe w kanalizacji na kablach o powłokach termoplastycznych - 200 par</t>
  </si>
  <si>
    <t>- Złącze odgałęŸne wspornikowe w kanalizacji na kablach o powłokach termoplastycznych - 100 par</t>
  </si>
  <si>
    <t>- Złącze równoległe wspornikowe w kanalizacji na kablach o powłokach termoplastycznych - 500 par</t>
  </si>
  <si>
    <t>- Złącze równoległe wspornikowe w kanalizacji na kablach o powłokach termoplastycznych - 200 par</t>
  </si>
  <si>
    <t>- Złącze równoległe wspornikowe w kanalizacji na kablach o powłokach termoplastycznych - 100 par</t>
  </si>
  <si>
    <t>- Złącze równoległe wspornikowe w kanalizacji na kablach o powłokach termoplastycznych - 50 par</t>
  </si>
  <si>
    <t>- Badanie szczelności kabla o powłoce ołowianej nieopancerzonej na składowisku fi 50 mm</t>
  </si>
  <si>
    <t>- Badanie szczelności kabla o powłoce ołowianej nieopancerzonej na składowisku fi 30 mm</t>
  </si>
  <si>
    <t>- Pomiary koñcowe prądem stałym kabla o liczbie 500 par</t>
  </si>
  <si>
    <t>- Pomiary koñcowe prądem stałym kabla o liczbie 400 par</t>
  </si>
  <si>
    <t>- Pomiary koñcowe prądem stałym kabla o liczbie 200 par</t>
  </si>
  <si>
    <t>- Pomiary koñcowe prądem stałym kabla o liczbie 100 par</t>
  </si>
  <si>
    <t>- Pomiary koñcowe prądem stałym kabla o liczbie 50 par</t>
  </si>
  <si>
    <t>- Pomiar tłumienności skutecznej kabla o liczbie 500 par</t>
  </si>
  <si>
    <t>- Pomiar tłumienności skutecznej kabla o liczbie 400 par</t>
  </si>
  <si>
    <t>- Pomiar tłumienności skutecznej kabla o liczbie 200 par</t>
  </si>
  <si>
    <t>- Pomiar tłumienności skutecznej kabla o liczbie 100 par</t>
  </si>
  <si>
    <t>- Pomiar tłumienności skutecznej kabla o liczbie 50 par</t>
  </si>
  <si>
    <t>- Pomiar tłumienności zbliżno i zdalnoprzenikowej kabla o liczbie 500 par</t>
  </si>
  <si>
    <t>- Pomiar tłumienności zbliżno i zdalnoprzenikowej kabla o liczbie 400 par</t>
  </si>
  <si>
    <t>- Pomiar tłumienności zbliżno i zdalnoprzenikowej kabla o liczbie 200 par</t>
  </si>
  <si>
    <t>- Pomiar tłumienności zbliżno i zdalnoprzenikowej kabla o liczbie 100 par</t>
  </si>
  <si>
    <t>- Pomiar tłumienności zbliżno i zdalnoprzenikowej kabla o liczbie 50 par</t>
  </si>
  <si>
    <t>• Przebudowa kabli rozdzielczych</t>
  </si>
  <si>
    <t>- Montaż zespołów łączówek szczelinowych jednostronnych, niezabezpieczonych uszczelnionych i nieuszczelnionych o 10 parach zacisków w zespole.</t>
  </si>
  <si>
    <t>- Wciąganie mechaniczne kabla XzTKMXpw 25x4x0,5 do kanalizacji kablowej, otwór wolny</t>
  </si>
  <si>
    <t>- Wciąganie ręczne kabla   XzTKMXpw 15x4x0,5 do kanalizacji kablowej otwór częściowo zajęty</t>
  </si>
  <si>
    <t>- Wciąganie ręczne kabla   XzTKMXpw 10x4x0,5 do kanalizacji kablowej otwór częściowo zajęty</t>
  </si>
  <si>
    <t>- Wciąganie ręczne kabla   XzTKMXpw 5x4x0,5 do kanalizacji kablowej otwór częściowo zajęty</t>
  </si>
  <si>
    <t>- Złącze odgałęŸne wspornikowe w kanalizacji na kablach o powłokach termoplastycznych - 30 par</t>
  </si>
  <si>
    <t>- Złącze równoległe wspornikowe w kanalizacji na kablach o powłokach termoplastycznych - 20 par</t>
  </si>
  <si>
    <t>- Złącze równoległe wspornikowe w kanalizacji na kablach o powłokach termoplastycznych - 10 par</t>
  </si>
  <si>
    <t>- Dodatkowe wyprowadzenie ze złączy odgałęŸnych wspornikowych w kanalizacji na kablach o powłokach termoplastycznych - 10 par</t>
  </si>
  <si>
    <t>- Pomiary koñcowe prądem stałym kabla o liczbie 30 par</t>
  </si>
  <si>
    <t>- Pomiary koñcowe prądem stałym kabla o liczbie 20 par</t>
  </si>
  <si>
    <t>- Pomiary koñcowe prądem stałym kabla o liczbie 10 par</t>
  </si>
  <si>
    <t>- Wciąganie mechaniczne kabla XzTKMXpw 100x4x0,5 do kanalizacji kablowej, otwór wolny</t>
  </si>
  <si>
    <t>- Wciąganie ręczne kabla  wypełnionego w powłoce termoplastycznej do kanalizacji kablowej otwór częściowo zajęty</t>
  </si>
  <si>
    <t>- Wciąganie ręczne kabla   XzTKMXpw 15x4x0,8 do kanalizacji kablowej otwór częściowo zajęty</t>
  </si>
  <si>
    <t>- Wciąganie ręczne kabla   XzTKMXpw 10x4x0,8 do kanalizacji kablowej otwór częściowo zajęty</t>
  </si>
  <si>
    <t>- Wciąganie ręczne kabla   XzTKMXpw 2x2x0,5 do kanalizacji kablowej otwór częściowo zajęty</t>
  </si>
  <si>
    <t>- Układanie ręczne kabla   XzTKMXpw 25x4x0,6 w rowie kablowym w gruncie kategorii 1-2</t>
  </si>
  <si>
    <t>- Złącze równoległe wspornikowe typu kanałowego na kablach o powłokach termoplastycznych - 50 par</t>
  </si>
  <si>
    <t>- Złącze równoległe wspornikowe w kanalizacji na kablach o powłokach termoplastycznych - 30 par</t>
  </si>
  <si>
    <t>• Przebudowa kabli abonenckich</t>
  </si>
  <si>
    <t>- Układanie kabli  XzTKMXpw 2x2x0,5 n.t. mocowanie paskami lub klamerkami</t>
  </si>
  <si>
    <t>- Układanie 1-go kabla XzTKMXpw 2x2x0,5 w rowie kablowym w gruncie kategorii 1-2</t>
  </si>
  <si>
    <t>- Montaż złączy w kanlizacji lub napowietrznych rura termokurczliwa</t>
  </si>
  <si>
    <t>- Montaż uchwytów do kołków w cegle pod przewody kabelkowe</t>
  </si>
  <si>
    <t>- Montaż stelaży dla zapasów kabli światłowodowych w studni</t>
  </si>
  <si>
    <t>- Wyciąganie 1-go kabla fi do 30 z kanalizacji kablowej</t>
  </si>
  <si>
    <t>- Wyciąganie kanalizacji wtórnej z kanalizacji kablowej</t>
  </si>
  <si>
    <t>- Wciąganie 1-ej rury HDPE fi 32 w zwojach ręcznie otwór wolny</t>
  </si>
  <si>
    <t>- Montaż złączy skręcanych rur HDPE fi 32 w kanalizacji</t>
  </si>
  <si>
    <t>- Wciąg kabli światł 2 km do kanal fi32 z/poślizg pneum tłoczk</t>
  </si>
  <si>
    <t>- Mont złączy przel z muf termok na 1 kabl tub światł w kanal</t>
  </si>
  <si>
    <t>- Mont złączy przel z muf termok nast kabl tub światł w kanal</t>
  </si>
  <si>
    <t>- Pomiar reflektometryczny na bębnach z kabla 1 światłowód</t>
  </si>
  <si>
    <t>- Pomiar reflektometryczny na bębnach z kabla nast światłowód</t>
  </si>
  <si>
    <t>- Pomiar indywid tłumien optycz 1 światł met transmisyj</t>
  </si>
  <si>
    <t>- Pomiar indywid tłumien optycz nast światł met transmisyj</t>
  </si>
  <si>
    <t>• Przebudowa kabli optotelekomunikacyjnych TP S.A.</t>
  </si>
  <si>
    <t>• Demontaż kanalizacji teletechnicznej</t>
  </si>
  <si>
    <t>- Mechaniczna rozbiórka studni kablowej prefabrykowanej SK-6</t>
  </si>
  <si>
    <t>- Mechaniczna rozbiórka studni kablowej prefabrykowanej SK-2</t>
  </si>
  <si>
    <t>- Mechaniczna rozbiórka gardła studni kablowej SK-6</t>
  </si>
  <si>
    <t>- Demontaż szaf kablowych</t>
  </si>
  <si>
    <t>- Rowy dla kanalizacji ręcznie głęb do 0,8 m szer do 0,4 m grunt kat 1-2</t>
  </si>
  <si>
    <t>- Wyjmowanie rur PCW kanalizacji istniejącej rura 110mm</t>
  </si>
  <si>
    <t>- Ręczny zasyp rowów głęb do 0,8 m szer do 0,4 m gruntem kat 1-2 z przerzutem na odległość 3m</t>
  </si>
  <si>
    <t>- Ręczny zasyp rowów głęb do 0,8 m szer do 0,4 m gruntem kat 1-2</t>
  </si>
  <si>
    <t>- Wywóz materiałów sypkich</t>
  </si>
  <si>
    <t>- Wywóz materiałów sypkich dodadtek za 1 km</t>
  </si>
  <si>
    <t>mł</t>
  </si>
  <si>
    <t>• Demontaż kabli</t>
  </si>
  <si>
    <t>- Demontaz głowic i puszek kablowych 100 parowa</t>
  </si>
  <si>
    <t>- Demontaz głowic i puszek kablowych 70 parowa</t>
  </si>
  <si>
    <t>- Demontaz głowic i puszek kablowych 50 parowa</t>
  </si>
  <si>
    <t>- Demontaz głowic i puszek kablowych 20 parowa</t>
  </si>
  <si>
    <t>- Demontaz głowic i puszek kablowych 10 parowa</t>
  </si>
  <si>
    <t>- Wyłączenie kabla równoległego ze złącza kabla wypełnionego ułożonego w kanalizacji kablowej z zastosowaniem termokurczliwych osłon wzmocnionych, kabel o 500 parach</t>
  </si>
  <si>
    <t>- Wyłączenie kabla równoległego ze złącza kabla wypełnionego ułożonego w kanalizacji kablowej z zastosowaniem termokurczliwych osłon wzmocnionych, kabel o 200parach</t>
  </si>
  <si>
    <t>- Wyłączenie kabla równoległego ze złącza kabla wypełnionego ułożonego w kanalizacji kablowej z zastosowaniem termokurczliwych osłon wzmocnionych, kabel o  100 parach</t>
  </si>
  <si>
    <t>- Wyłączenie kabla równoległego ze złącza kabla wypełnionego ułożonego w kanalizacji kablowej z zastosowaniem termokurczliwych osłon wzmocnionych, kabel o 50 parach</t>
  </si>
  <si>
    <t>- Wyłączenie kabla równoległego ze złącza kabla wypełnionego ułożonego w kanalizacji kablowej z zastosowaniem termokurczliwych osłon wzmocnionych, kabel o 30 parach</t>
  </si>
  <si>
    <t>- Wyłączenie kabla równoległego ze złącza kabla wypełnionego ułożonego w kanalizacji kablowej z zastosowaniem termokurczliwych osłon wzmocnionych, kabel o 20 parach</t>
  </si>
  <si>
    <t>- Wyłączenie kabla równoległego ze złącza kabla wypełnionego ułożonego w kanalizacji kablowej z zastosowaniem termokurczliwych osłon wzmocnionych, kabel o 10 parach</t>
  </si>
  <si>
    <t>- Wyciąganie 1-go kabla fi do 50 z kanalizacji kablowej</t>
  </si>
  <si>
    <t>- Wyciąganie więcej niż 1-go kabla fi do 30 z kanalizacji kablowej</t>
  </si>
  <si>
    <t>- Rowy dla kanalizacji ręcznie głęb do 0,8 m szer do 0,6 m grunt kat 1-2</t>
  </si>
  <si>
    <t>- Wyciąganie kabla z rowu</t>
  </si>
  <si>
    <t>• Usuniecie kolizji teletechnicznych INEA, WSS</t>
  </si>
  <si>
    <t>- Demontaż kabli światłowodowych</t>
  </si>
  <si>
    <t>- Wciąg kabli światł 2 km do kanal fi 32 z/poślizg pneum strum Z-XOTKtdD 144J</t>
  </si>
  <si>
    <t>- Pom koñcow reflekt odc regenerat z przełącznicy 1 światł</t>
  </si>
  <si>
    <t>- Pom koñcow reflekt odc regenerat z przełącznicy nast światł</t>
  </si>
  <si>
    <t>- Pomiar łączny tłumien odbicia wstecznego 1 światł</t>
  </si>
  <si>
    <t>- Pomiar łączny tłumien odbicia wstecznego nast światł</t>
  </si>
  <si>
    <t>• Usuniecie kolizji teletechnicznych ORANGE</t>
  </si>
  <si>
    <t>- Wciąg kabli światł 2 km do kanal  Z-XOTKtdD 24J</t>
  </si>
  <si>
    <t>- Wciąg kabli światł 2 km do kanal  Z-XOTKtdD 96J</t>
  </si>
  <si>
    <t>Kanał technologiczny</t>
  </si>
  <si>
    <t xml:space="preserve">• Roboty ziemne i wywóz materiałów odpadowych </t>
  </si>
  <si>
    <t>- Rowy dla kabli ręcznie głęb do 1,2 m szer do 0,6 m grunt kat 3</t>
  </si>
  <si>
    <t xml:space="preserve">- Wywóz ziemi z wykopów z załadowaniem i wyładowaniem samochodami skrzyniowymi na odległość do 1 km w gruncie kategorii 3 </t>
  </si>
  <si>
    <t xml:space="preserve">- Wywóz ziemi z wykopów samochodami skrzyniowymi na każdy następny 1 km (dokładną odległość uściśli Oferent w ofercie) </t>
  </si>
  <si>
    <t>- Nasypanie piasku na dnie rowu kablowego o grubości 0,1 m o szer do 0,6 m</t>
  </si>
  <si>
    <t xml:space="preserve">• Roboty drogowe - związane z odtworzeniem nawierzchni po wykonaniu robót kablowych </t>
  </si>
  <si>
    <t>- Ręczny zasyp rowów głęb do 1,0 m szer do 0,6 m gruntem (100% wymiany gruntu)</t>
  </si>
  <si>
    <t xml:space="preserve">• Rury osłonowe, studnie kablowe, przewierty/przepusty </t>
  </si>
  <si>
    <t>- Ułożenie rur osłonowych giętkich PE w wykopie fi 125</t>
  </si>
  <si>
    <t xml:space="preserve">- Ułożenie rur typu RHDPE grubościennych  fi 125 w wykopie </t>
  </si>
  <si>
    <t xml:space="preserve">- Układanie rur HDPE fi 40 o wewnętrznej powierzchni z warstwą poślizgową w wykopie </t>
  </si>
  <si>
    <t>- Wciąganie 4 rur HDPE fi 40 na bębnach ręcznie otwór wolny</t>
  </si>
  <si>
    <t xml:space="preserve">- Układanie mikrorur 7x12/8 o wewnętrznej powierzchni z warstwą poślizgową w wykopie </t>
  </si>
  <si>
    <t>- Wciąganie mikrorur 7x12/8 na bębnach ręcznie otwór wolny</t>
  </si>
  <si>
    <t>- Badanie szczelności rur fi 40 w ziemi sprężarka powietrzna</t>
  </si>
  <si>
    <t>- Uszczelnianie wprowadzeñ do studni kablowej otwór zajęty</t>
  </si>
  <si>
    <t xml:space="preserve">- Budowa studni kablowej rozdzielczej prefabrykowanej wieloelementowej SKR-2 o wym. 1,63x1,36x1,36m </t>
  </si>
  <si>
    <t xml:space="preserve">- Montaż mechanicznej ochrony przed ingerencją osób nieuprawnionych w studniach kablowych - wewnętrzna zamykana pokrywa studni z wkładką patentową </t>
  </si>
  <si>
    <t>ryczałt</t>
  </si>
  <si>
    <t>- wykonanie nawierzchni z kostki  typu cegła koloru szarego z betonu wibroprasowanego grubości 8 cm na podsypce cementowo-piaskowej grubości 3 cm - chodniki</t>
  </si>
  <si>
    <t>- wykonanie nawierzchni z kostki typu cegła koloru czerwonego z betonu wibroprasowanego grubości 8 cm na podsypce cementowo-piaskowej grubości 3 cm - ścieżki rowerowe</t>
  </si>
  <si>
    <t>- wykonanie nawierzchni z kostki typu cegła koloru szarego z betonu wibroprasowanego grubości 8 cm na podsypce cementowo-piaskowej grubości 3 cm - chodniki</t>
  </si>
  <si>
    <t xml:space="preserve">- wykonanie nawierzchni z kostki typu cegła  koloru szarego z betonu wibroprasowanego grubości 8 cm na podsypce cementowo-piaskowej grubości 5 cm </t>
  </si>
  <si>
    <t>- wykonanie nawierzchni z kostki typu cegła  koloru czerwonego z betonu wibroprasowanego grubości 8 cm na podsypce cementowo-piaskowej grubości 3 cm - ścieżki rowerowe</t>
  </si>
  <si>
    <t>- wykonanie nawierzchni z kostki typu cegła koloru grafitowego z betonu wibroprasowanego grubości 8 cm na podsypce cementowo-piaskowej grubości 3 cm - zjazdy indywidualne</t>
  </si>
  <si>
    <t>- wykonanie nawierzchni z kostki typu cegła  koloru grafitowego z betonu wibroprasowanego grubości 8 cm na podsypce cementowo-piaskowej grubości 3 cm</t>
  </si>
  <si>
    <t>- wykonanie nawierzchni z kostki typu KOSTKA (10x10) koloru czerwonego z betonu wibroprasowanego grubości 8 cm na podsypce piaskowej grubości 3 cm - wyspy dzielące</t>
  </si>
  <si>
    <t xml:space="preserve">- wykonanie nawierzchni z kostki typu cegła koloru szarego z betonu wibroprasowanego grubości 8 cm na podsypce cementowo-piaskowej grubości 3 cm </t>
  </si>
  <si>
    <t xml:space="preserve">- wykonanie nawierzchni z kostki typu cegła koloru czerwonego z betonu wibroprasowanego grubości 8 cm na podsypce cementowo-piaskowej grubości 3 cm </t>
  </si>
  <si>
    <t>Wyrównanie podbudowy betonem asfaltowym jak na w-wę wiążącą</t>
  </si>
  <si>
    <t>- wykonanie nawierzchni z kostki typu cegła koloru grafitowego z betonu wibroprasowanego grubości 8 cm na podsypce cementowo-piaskowej grubości 3 cm - miejsca postojowe</t>
  </si>
  <si>
    <t>Sieć wodociągowa</t>
  </si>
  <si>
    <t>m3</t>
  </si>
  <si>
    <t>kpl</t>
  </si>
  <si>
    <t>- Rob.ziem.wyk.koparkami podsiębiernymi 0.40 i 0.60m3,transp.samochodami do 1km pojemność łyżki 0.60m3,kat.gruntu III</t>
  </si>
  <si>
    <t>- Wykopy liniowe o ścianach pionowych pod fundamenty,rurociąg i kolek.w gr.suchych głębokość do 3m, gr.kat.III-IV</t>
  </si>
  <si>
    <t>- Nakłady uzupełniające do T0201-0213 za każde dalsze 0.5km transportu samochodami samowyładowczymi po drogach utwardz.,gr.kat.III-IV</t>
  </si>
  <si>
    <t>- Pełne umocnienie pionowych ścian wykopów balami drewnianymi w grunt.suchych wykop o szerokości do 1m, głębokość do 3m, kat.gruntu III-IV</t>
  </si>
  <si>
    <t>- Podłoża pod kanały i obiekty z materiałów sypkich i stabilizowanych cementem podłoże z materiałów sypkich o grubości 20cm</t>
  </si>
  <si>
    <t>- Zasyp.wykopów fundament.podłużnych.,punktowych,rowów,wykopów obiekt.spycharkami zagęszczanie spycharkami,grubość zagęszczanej warstwy 30cm,kat.gruntu III-IV</t>
  </si>
  <si>
    <t>- Przecisk do 50m metodą wibrową przy użyciu młota pneumatycznego o średnicy 114,3/4,0 mm, grunt kategorii III-IV</t>
  </si>
  <si>
    <t>- Przeciąganie rur ochronnych przez rury przeciskowe rury ochronne o średnicy 100 mm</t>
  </si>
  <si>
    <t>- Montaż rurociągów z rur polietylenowych (PE,PEHD) o średnicy zewnętrznej 315mm</t>
  </si>
  <si>
    <t>- Montaż rurociągów z rur polietylenowych (PE,PEHD) o średnicy zewnętrznej 280mm</t>
  </si>
  <si>
    <t>- Montaż rurociągów z rur polietylenowych (PE,PEHD) o średnicy zewnętrznej 180mm</t>
  </si>
  <si>
    <t>- Montaż rurociągów z rur polietylenowych (PE,PEHD) o średnicy zewnętrznej 110mm</t>
  </si>
  <si>
    <t>- Montaż rurociągów z rur polietylenowych (PE,PEHD) o średnicy zewnętrznej  90mm</t>
  </si>
  <si>
    <t>- Montaż rurociągów z rur polietylenowych (PE,PEHD) o średnicy zewnętrznej  40 mm</t>
  </si>
  <si>
    <t>- Połączenie rur polietylenowych,ciśnieniowych PE,PEHD met. zgrzewania czołowego o średnicy zewnętrznej  40 mm</t>
  </si>
  <si>
    <t>- Proba szczelnosci sieci wodociagowych (naklady na 1 probe) Rurociagi o srednicy nominalnej do 150 mm</t>
  </si>
  <si>
    <t>- Proba szczelnosci sieci wodociagowych (naklady na 1 probe) Rurociagi o srednicy nominalnej 200-250 mm</t>
  </si>
  <si>
    <t>- Proba szczelnosci sieci wodociagowych (naklady na 1 probe) Rurociagi o srednicy nominalnej 300-350 mm</t>
  </si>
  <si>
    <t>- Dezynfekcja rurociągów sieci wodociągowych o średnicy nominalnej do 150 mm</t>
  </si>
  <si>
    <t>- Dezynfekcja rurociągów sieci wodociągowych o średnicy nominalnej 200 - 250 mm</t>
  </si>
  <si>
    <t>- Dezynfekcja rurociągów sieci wodociągowych o średnicy nominalnej 300 mm</t>
  </si>
  <si>
    <t>- Rury stalowe ochronne o złączach spawanych o śr  zewn. 457 / 10.0 mm z izolacją zewn.z polIetylenu 3xLPE</t>
  </si>
  <si>
    <t>- Rury stalowe ochronne o złączach spawanych o śr. zewn 355/ 8.0 mm  z izolacją zewn. z polietylenu 3xLPE</t>
  </si>
  <si>
    <t>- Rury stalowe ochronne o złączach spawanych o śred. zewn. 273.00 / 7 mm  z izolacją zewnętrzna z polietylenu  3xLPE</t>
  </si>
  <si>
    <t>- Rury stalowe ochronne o złączach spawanych o śred. zewn. 114 / 4.0 mm z izolacją zewnętrzną z polietylenu 3xLPE</t>
  </si>
  <si>
    <t>- Wodomierze skrzydełkowe, zawór antyskażeniowy  o śred. nominalnej 20 mm , studzienka wodomierzowa</t>
  </si>
  <si>
    <t>- Zasuwa typu E kołnierzowa z obudową montowaną na rurociągach PVC i PE o średnicy 300mm</t>
  </si>
  <si>
    <t>- Zasuwa typu E kołnierzowa z obudową montowaną na rurociągach PVC i PE o średnicy 250mm</t>
  </si>
  <si>
    <t>- Zasuwa typu E kołnierzowa z obudową montowaną na rurociągach PVC i PE o średnicy 150mm</t>
  </si>
  <si>
    <t>- Zasuwa typu E kołnierzowa z obudową montowaną na rurociągach PVC i PE o średnicy  80 mm</t>
  </si>
  <si>
    <t>- Zasuwa typu E kołnierzowa z obudową montowaną na rurociągach PVC i PE o średnicy  11/4'' mm</t>
  </si>
  <si>
    <t>- Zasuwa typu E kołnierzowa z obudową montowaną na rurociągach PVC i PE o średnicy   11/4'' mm</t>
  </si>
  <si>
    <t>- Hydranty pożarowe i zdroje uliczne hydrant podziemny o średnicy  80 mm</t>
  </si>
  <si>
    <t>- Zawory wypływowe sieci tryskaczowej,umywalkowe,laboratoryjne Zawór czerpalny o średnicy nominalnej 25 mm</t>
  </si>
  <si>
    <t>- Nasady rurowe (opaski) montowane na istniejących rurociągach o średnicy 315/ 11/4 ''  mm</t>
  </si>
  <si>
    <t>- Nasady rurowe (opaski) montowane na istniejących rurociągach o średnicy  90/11/4'' mm</t>
  </si>
  <si>
    <t>- Nasady rurowe (opaski) montowane na istniejących rurociągach o średnicy  90/2'' mm</t>
  </si>
  <si>
    <t>- Nasady rurowe (opaski) montowane na istniejących rurociągach o średnicy 180/2'' mm</t>
  </si>
  <si>
    <t>- Nasady rurowe (opaski) montowane na istniejących rurociągach o średnicy 100/11/4'' mm</t>
  </si>
  <si>
    <t>- Bloki oporowe sieci podziemnej</t>
  </si>
  <si>
    <t>- Oznakowanie trasy wodociągu ułożonego w ziemi Taśma z tworzywa sztucznego</t>
  </si>
  <si>
    <t>- Oznakowanie trasy rurociągu tabliczkami oznakowanie na słupku betonowym</t>
  </si>
  <si>
    <t>- Regulacja pionowa studzienek dla urządzeń podziemnych urządzenia - włazy kanałowe</t>
  </si>
  <si>
    <t>- Demontaż przewodów wodociągowych z rur żeliwnych,stalowych ocynk.i tworz.sztucz. Rury z tworzyw sztucznych o średnicy do 160 mm</t>
  </si>
  <si>
    <t>- Trójniki żeliwne ciśnieniowe kołnierzowe o średnicy nominalnej  300/300 mm</t>
  </si>
  <si>
    <t>- Trójniki żeliwne ciśnieniowe kołnierzowe o średnicy nominalnej  300/250 mm</t>
  </si>
  <si>
    <t>- Trójniki żeliwne ciśnieniowe kołnierzowe o średnicy nominalnej  250/150  mm</t>
  </si>
  <si>
    <t>- Trójniki żeliwne ciśnieniowe kołnierzowe o średnicy nominalnej  250/100 mm</t>
  </si>
  <si>
    <t>- Trójniki żeliwne ciśnieniowe kołnierzowe o średnicy nominalnej  250/80 mm</t>
  </si>
  <si>
    <t>- Trójniki żeliwne ciśnieniowe kołnierzowe o średnicy nominalnej  150/150 mm</t>
  </si>
  <si>
    <t>- Trójniki żeliwne ciśnieniowe kołnierzowe o średnicy nominalnej  100/80 mm</t>
  </si>
  <si>
    <t>- Trójniki żeliwne ciśnieniowe kołnierzowe o średnicy nominalnej   80/80 mm</t>
  </si>
  <si>
    <t>- Zwężka  żeliwne ciśnieniowe kołnierzowe o średnicy nominalnej  500/300 mm</t>
  </si>
  <si>
    <t>- Zwężka żeliwne ciśnieniowe kołnierzowe o średnicy nominalnej  250/150 mm</t>
  </si>
  <si>
    <t>- Zwężki żeliwne ciśnieniowe kołnierzowe o średnicy nominalnej  150/80 mm</t>
  </si>
  <si>
    <t>- Połączenie rur polietylenowych,ciśnieniowych PE,PEHD za pomocą kształtek elektr. o średnicy zewnętrznej 315 mm</t>
  </si>
  <si>
    <t>- Połączenie rur polietylenowych,ciśnieniowych PE,PEHD za pomocą kształtek elektr. o średnicy zewnętrznej 280 mm</t>
  </si>
  <si>
    <t>- Połączenie rur polietylenowych,ciśnieniowych PE,PEHD za pomocą kształtek elektr. o średnicy zewnętrznej 180mm</t>
  </si>
  <si>
    <t>- Połączenie rur polietylenowych,ciśnieniowych PE,PEHD za pomocą kształtek elektr. o średnicy zewnętrznej 110mm</t>
  </si>
  <si>
    <t>- Połączenie rur polietylenowych,ciśnieniowych PE,PEHD za pomocą kształtek elektr. o średnicy zewnętrznej  90mm</t>
  </si>
  <si>
    <t>- Montaż kształtek PE,PEHD o połączeniach zgrzewanych o średnicy zewnętrznej do  łuki 315 mm</t>
  </si>
  <si>
    <t>- Montaż kształtek PE,PEHD o połączeniach zgrzewano-kołnierzowych o średnicy zewnętrznej do 280mm  łuki</t>
  </si>
  <si>
    <t>- Montaż kształtek PE,PEHD o połączeniach zgrzewano-kołnierzowych o średnicy zewnętrznej do 180 mm   łuki</t>
  </si>
  <si>
    <t>- Montaż kształtek PE,PEHD o połączeniach zgrzewano-kołnierzowych o średnicy zewnętrznej do 110 mm  - łuki</t>
  </si>
  <si>
    <t>- Montaż kształtek PE,PEHD o połączeniach zgrzewano-kołnierzowych o średnicy zewnętrznej do  90mm  łuki</t>
  </si>
  <si>
    <t>- Montaż kształtek PE,PEHD o połączeniach zgrzewano-kołnierzowych o średnicy zewnętrznej do 315 mm</t>
  </si>
  <si>
    <t>- Ksztaltki żeliwne ciśnieniowe kołnierzowe o średnicy nominalnej  500 mm</t>
  </si>
  <si>
    <t>- Ksztaltki żeliwne ciśnieniowe kołnierzowe o średnicy nominalnej  315 mm</t>
  </si>
  <si>
    <t>- Montaż kształtek PE,PEHD o połączeniach zgrzewano-kołnierzowych o średnicy zewnętrznej do 110 mm</t>
  </si>
  <si>
    <t>- Montaż kształtek PE,PEHD o połączeniach zgrzewano-kołnierzowych o średnicy zewnętrznej do 280 mm</t>
  </si>
  <si>
    <t>- Montaż kształtek PE,PEHD o połączeniach zgrzewano-kołnierzowych o średnicy zewnętrznej do 180 mm</t>
  </si>
  <si>
    <t>- Montaż kształtek PE,PEHD o połączeniach zgrzewano-kołnierzowych o średnicy zewnętrznej do  90mm</t>
  </si>
  <si>
    <t>- Zaślepka żeliwne ciśnieniowe kołnierzowe o średnicy nominalnej  500 mm</t>
  </si>
  <si>
    <t>- Ksztaltki żeliwne ciśnieniowe kołnierzowe o średnicy nominalnej  280 mm</t>
  </si>
  <si>
    <t>- Ksztaltki żeliwne ciśnieniowe kołnierzowe o średnicy nominalnej  180 mm</t>
  </si>
  <si>
    <t>- Ksztaltki żeliwne ciśnieniowe kołnierzowe o średnicy nominalnej  90 mm</t>
  </si>
  <si>
    <t>- Ksztaltki żeliwne ciśnieniowe kołnierzowe o średnicy nominalnej  300 mm</t>
  </si>
  <si>
    <t>- Ksztaltki żeliwne ciśnieniowe kołnierzowe o średnicy nominalnej  200 mm</t>
  </si>
  <si>
    <t>- Ksztaltki żeliwne ciśnieniowe kołnierzowe o średnicy nominalnej  110 mm</t>
  </si>
  <si>
    <t>- Ksztaltki żeliwne ciśnieniowe kołnierzowe o średnicy nominalnej   80 mm</t>
  </si>
  <si>
    <t>Kanalizacja Sanitarna</t>
  </si>
  <si>
    <t>godz</t>
  </si>
  <si>
    <t>m-g</t>
  </si>
  <si>
    <t>- Zabezpieczenie przed rozszczelnieniem głównych rurociągów  fi. 300 i fi. 500 mm</t>
  </si>
  <si>
    <t>- Przełączenie głównej sieci wodociągowej  fi. 300 i fi. 500 mm miasta Wolsztyna Czas przełączenia 12 godzin</t>
  </si>
  <si>
    <t>- Demontaz studni rewizyjnych z kregow bet.w gotowym wykopie o srednicy kregow 1200 mm i glebokosci 4,9 m</t>
  </si>
  <si>
    <t>- Demontaz studni rewizyjnych z kregow bet.w gotowym wykopie o srednicy 1200 mm, za kazde pelne 0.5m roznicy glebokosci</t>
  </si>
  <si>
    <t>- Demontaz ruroc.zelbetowego laczonego na styk opaska betonowa o srednicy nominalnej 600 mm</t>
  </si>
  <si>
    <t>- Wywóz  gruzu Samochodami samowyładowczymi po rozbiórce konstr.żwiro-i żelbet.na odl. do 1 km</t>
  </si>
  <si>
    <t>- Wywóz  gruzu Samochodami samowyładowczymi po rozbiórce konstrukcji - za każdy 1 km</t>
  </si>
  <si>
    <t>- Roboty ziemne wyk.koparkami przedsięb.z transp.urobku samochodami samowył.do 1km koparki o pojemności łyżki 0.6 m3, kat.gruntu III</t>
  </si>
  <si>
    <t>- Pełne umocnienie wykopów wraz z rozbiórką  w gruntach suchych wykopy szerokości do 1m,głębokość do 6.0m</t>
  </si>
  <si>
    <t>- Pełne umocnienie wykopów wraz z rozbiórką balami drewnianymi w gruntach suchych dodatek za każdy 1m szerokości,głębokość do 6.0m</t>
  </si>
  <si>
    <t>- Zasyp.wykopów .podłużnych..spycharkami zagęszczanie  warstwy 30cm,kat.gruntu III-IV</t>
  </si>
  <si>
    <t>- Igłostudnie o średnicy  50mm,wpłukiwane na głębokość graniczną 9.0m</t>
  </si>
  <si>
    <t>- Pompowanie wody z wykopów.</t>
  </si>
  <si>
    <t>- Wykonanie obejścia BAY - PASS - napływ ścieków rurociągiem śr. 600 mm z kierunku ul. Gajewskich i Żeromskiego</t>
  </si>
  <si>
    <t>- Podłoża betonowe pod studnie  o grubości 20cm</t>
  </si>
  <si>
    <t>- Studnie rewizyjne z kręgów betonowych w gotowym wykopie o średnicy 1500 mm i głębokości 4,9 m</t>
  </si>
  <si>
    <t>- Studnie rewizyjne z kręgów betonowych w gotowym wykopie o średnicy 1500 mm - nakłady za każde 0.5m różnicy głębokości</t>
  </si>
  <si>
    <t>- Rurociągi z rur PVC łączone na wcisk o średnicy zewnętrznej 630 mm</t>
  </si>
  <si>
    <t>- Wykonanie kaskady - na rurociągu kanalizacki sanitarnej PVC śr. 500 mm z kierunku od ul. Żeromskiego do studni bet. śr 1500 mm</t>
  </si>
  <si>
    <t>- Przejście szczelne przez ściany  przy grubości ściany do 20cm średnica nominalna otworu 900 mm</t>
  </si>
  <si>
    <t>- Łącznik rurowo-kołnierzowy - połącz. ruroc. betonowego z ruroc. PVC o średnicy nominalnej  600 mm</t>
  </si>
  <si>
    <t>- Łącznik rurowo- kołnierzowy - połączenie ruroc. beton. z ruroc. PVC o średnicy nominalnej  500 mm</t>
  </si>
  <si>
    <t>D-01.03.05.</t>
  </si>
  <si>
    <t>Sieć wodociągowa i kanalizacja sanitarna</t>
  </si>
  <si>
    <t>Sieć wodociągowa i kanaliacja sanitarna</t>
  </si>
  <si>
    <t>D-01.03.06.</t>
  </si>
  <si>
    <t>D-01.03.04.</t>
  </si>
  <si>
    <t>ROZBUDOWA SKRZYŻOWANIA DROGI KRAJOWEJ NR 32 Z DROGĄ WOJEWÓDZKĄ NR 305  I  UL. GAJEWSKICH W M. WOLSZTYN</t>
  </si>
  <si>
    <t>Branża elektryczna</t>
  </si>
  <si>
    <t xml:space="preserve">• Roboty przygotowawcze i ziemne (dla robót  
elektroenergetycznych) </t>
  </si>
  <si>
    <t xml:space="preserve">- roboty ziemne - wykopy ręczne wraz z zasypaniem, dla  
słupów elektroenergetycznych linii napowietrznych niskiego  
napięcia, przy głębokości wykopów do 1,5 m </t>
  </si>
  <si>
    <t>- nasypanie warstwy piasku na dnie rowu kablowego o  
szerokości: do 0.4 m</t>
  </si>
  <si>
    <t xml:space="preserve">- transport nadmiaru gruntu na składowisko Wykonawcy  
wraz z załadunkiem i rozładunkiem </t>
  </si>
  <si>
    <t xml:space="preserve">- wywiezienie gruzu z załadowaniem i rozładowaniem </t>
  </si>
  <si>
    <t>• Montaż</t>
  </si>
  <si>
    <t xml:space="preserve">- montaż złącza kablowego 6-polowego zewnętrznego o  
ciężarze do 100kg </t>
  </si>
  <si>
    <t xml:space="preserve">szt. </t>
  </si>
  <si>
    <t xml:space="preserve">m </t>
  </si>
  <si>
    <t xml:space="preserve">- ręczne układanie w rowach kablowych, kabli  z przykryciem  
folią: kabel YAKY 4x120mm2 </t>
  </si>
  <si>
    <t xml:space="preserve">- ręczne układanie w rowach kablowych, kabli  z przykryciem  
folią: kabel YAKY 4x35mm2 </t>
  </si>
  <si>
    <t xml:space="preserve">- układanie w rurach, pustakach lub kanałach zamkniętych:  
kabel YAKY 4x120mm2 </t>
  </si>
  <si>
    <t xml:space="preserve">- układanie w rurach, pustakach lub kanałach zamkniętych:  
kabel YAKY 4x35mm2 </t>
  </si>
  <si>
    <t xml:space="preserve">- obróbka na sucho kabli energetycznych wielożyłow. z  
żyłami miedzianymi, na napiecie do 1 kV, o izolacji i powłoce 
z tworzyw sztucznych; zarobienie końca kabla o przekroju  
35mm2 </t>
  </si>
  <si>
    <t xml:space="preserve">- obróbka na sucho kabli energetycznych wielożyłow. z  
żyłami miedzianymi, na napiecie do 1 kV, o izolacji i powłoce 
z tworzyw sztucznych; zarobienie końca kabla o przekroju  
120mm2 </t>
  </si>
  <si>
    <t>- mechaniczne stawianie słupów oświetleniowych o o wys  
12m, słup stal. na fundmencie prefabrykowanym</t>
  </si>
  <si>
    <t xml:space="preserve">- montaż tabliczek: bezpiecznikowych we wnękach słupów </t>
  </si>
  <si>
    <t xml:space="preserve">- montaż odgromników na słupie </t>
  </si>
  <si>
    <t xml:space="preserve">kpl. </t>
  </si>
  <si>
    <t>- ławy fundamentowe żelbetowe prostokątne o szerokości: do  
0,6 m</t>
  </si>
  <si>
    <t xml:space="preserve">m3 </t>
  </si>
  <si>
    <t xml:space="preserve">- montaż wysięgników 1,5m na słupie </t>
  </si>
  <si>
    <t>- montaż opraw oświetlenia zewnętrznego LED 146W, 20400lm na słupie (przyjęto do obliczeń: BGP204 LED 240-4S/740 DM12) z zaprogramowaną 5-stopniową redukcją strumienia</t>
  </si>
  <si>
    <t>- montaż opraw oświetlenia zewnętrznego LED 82W, 10920lm na słupie (przyjęto do obliczeń: BGP307 LED 130-4S/740 DM11) z zaprogramowaną 5-stopniową redukcją strumienia</t>
  </si>
  <si>
    <t>- montaż opraw oświetlenia zewnętrznego LED 60W, 8600lm na słupie (przyjęto do obliczeń: BGP307 LED 99-4S/740 DM11) z zaprogramowaną 5-stopniową redukcją strumienia</t>
  </si>
  <si>
    <t xml:space="preserve">- wciąganie przewodów z udziałem podnośnika  
samochodowego: w słup lub rury osłonowe: przewód YDY  
3x2,5mm2 </t>
  </si>
  <si>
    <t xml:space="preserve">1m/przew </t>
  </si>
  <si>
    <t xml:space="preserve">- montaż uziomu powierzchniowego, w wykopie o  
głębokości: ponad  0,6 do 0,8 m    grunt kat.III - bednarka  
ocynkowana 30x4mm </t>
  </si>
  <si>
    <t xml:space="preserve">- montaż złączy kontrolnych w instalacji uziemiającej lub  
odgromowej - połączenie: drut-płaskownik </t>
  </si>
  <si>
    <t xml:space="preserve">- montaż muf przelotowych na kablach YAKY 4x120 mm2 </t>
  </si>
  <si>
    <t xml:space="preserve">- montaż złączy kontrolnych </t>
  </si>
  <si>
    <t>- badanie linii kablowej - nn o ilości żył do 4</t>
  </si>
  <si>
    <t xml:space="preserve">odc. </t>
  </si>
  <si>
    <t xml:space="preserve">- badanie linii kablowej - nn o ilości żył do 4 - kable  
zasilające </t>
  </si>
  <si>
    <t xml:space="preserve">- badanie i pomiar uziemienia ochronnego lub roboczego:  
pierwszy pomiar </t>
  </si>
  <si>
    <t xml:space="preserve">pomiar </t>
  </si>
  <si>
    <t xml:space="preserve">- badanie i pomiar uziemienia ochronnego lub roboczego:  
następny pomiar po pierwszym </t>
  </si>
  <si>
    <t xml:space="preserve">- demontaż na gotowym fundamencie, szaf sterowniczych   
oświetlenia zewnętrznego, SO (R,S=0,50) - aparat  
sterowniczy MSR 2002 (5 grupy syg., 3 wejścia do kamer) </t>
  </si>
  <si>
    <t xml:space="preserve">- demontaż ręcznie, przewodów o przekroju: ponad 95 do 120  
mm2 (R,S=0,50) </t>
  </si>
  <si>
    <t xml:space="preserve">km/prz. </t>
  </si>
  <si>
    <t xml:space="preserve">- demontaż ręcznie, przewodów o przekroju:  do 50 mm2  
(R,S=0,50) </t>
  </si>
  <si>
    <t xml:space="preserve">- mechanicznie stawianie słupów stalowych oświetleniowych  
o wys do 12m - analogia: demontaż (R,S=0,50) </t>
  </si>
  <si>
    <t xml:space="preserve">- demontaż wysięgników rurowych o ciężarze: ponad 50 do  
60 kg , na słupie (R,S=0,50) </t>
  </si>
  <si>
    <t xml:space="preserve">- demontaż na zamontowanym wysięgniku opraw (R,S=0,50) </t>
  </si>
  <si>
    <t>- demontaż studni kablowych</t>
  </si>
  <si>
    <t>- demontaż kanalizacji kablowej</t>
  </si>
  <si>
    <t xml:space="preserve">- mechaniczne stawianie słupów oświetleniowych o masie:  
ponad 480 do 890kg, w gr.kat.I-III, słup stal. - analogia:  
demontaż (R,S=0,50) - słup sygnalizacyjny wys. 4,8m z  
wnęką kablową </t>
  </si>
  <si>
    <t xml:space="preserve">- mechaniczne stawianie słupów oświetleniowych o masie:  
ponad 480 do 1100kg, w gr.kat.I-III, słup stal.  - analogia:  
demontaż (R,S=0,50) - słup sygnalizacyjny wys. 6m z wnęką  
kablową </t>
  </si>
  <si>
    <t xml:space="preserve">- demontaż konsol sygnalizatorów ulicznych na konstrukcji  
lub wysięgniku, przy ilości konsol w komplecie: 1 (R,S=0,50) </t>
  </si>
  <si>
    <t xml:space="preserve">- demontaż latarń sygnałów ulicznych na gotowych  
przewieszkach lub konstrukcjach bramowych, przy ilości  
komór: ponad 2 do 4  - (R,S=0,50) - sygnalizator kołowy  
ogólny 3x300 LED </t>
  </si>
  <si>
    <t xml:space="preserve">- ułożenie, w szafach i na tablicach, w wiązkach przewodów,  
o przekroju do 1,5 mm2, typu: DY-250 V  - analogia:  
demontaż (R,S=0,50) - okablowanie szafy </t>
  </si>
  <si>
    <t>- mechaniczne stawianie słupów oświetleniowych o o wys  
5m, słup stal. na fundmencie prefabrykowanym</t>
  </si>
  <si>
    <t>- montaż opraw oświetlenia zewnętrznego LED o optyce asymetrycznej (przejścia dla pieszych) na słupie (przyjęto do obliczeń: BGP282 - DPR1)</t>
  </si>
  <si>
    <t>Branża elektryczna - kolizje elektroenegetyczne</t>
  </si>
  <si>
    <t>Branża elektryczna - oświetlenie i sygnalizacja</t>
  </si>
  <si>
    <t>- demontaż na gotowym fundamencie, złącze kablowe 5-polowe</t>
  </si>
  <si>
    <t>• Demontaż</t>
  </si>
  <si>
    <t>- układanie w wykopie rur ochronnych z PCW; rury HDPE  
110</t>
  </si>
  <si>
    <t>- układanie w wykopie rur ochronnych z PCW; rury RHDPE grubościenne ø 110/6,3</t>
  </si>
  <si>
    <t xml:space="preserve">- ręczne zasypywanie rowów dla kabli w gruncie kat.III, przy  
szerokości dna wykopu do 0,4 m i głębokości rowu do 0,8 m </t>
  </si>
  <si>
    <t xml:space="preserve">- roboty ziemne - ręczne kopanie rowów dla kabli w gruncie  
kat.III, przy szerokości dna wykopu do 0,4 m i głębokości  
rowu do 1,0 m </t>
  </si>
  <si>
    <t>Branża elektryczna - kolizje elektroenergetyczne</t>
  </si>
  <si>
    <t>• Oświetlenie przejść</t>
  </si>
  <si>
    <t xml:space="preserve">- demontaż latarń sygnałów ulicznych na gotowych  
przewieszkach lub konstrukcjach bramowych, przy ilości  
komór: ponad 2 do 4  - (R,S=0,50) - sygnalizator pieszy 2x200 LED </t>
  </si>
  <si>
    <t>- mechaniczne stawianie słupów oświetleniowych o masie:  
ponad 480 do 1100kg, w gr.kat.I-III, słup stal.  - analogia:  
demontaż (R,S=0,50) - bramownica</t>
  </si>
  <si>
    <t>- demontaż wysięgników rurowych o ciężarze: ponad 50 do 60 kg, na słupie (R,S=0,50) - wysięgnik sygnalizacyjny</t>
  </si>
  <si>
    <t xml:space="preserve">- mechaniczne stawianie słupów oświetleniowych o masie:  
ponad 480 do 890kg, w gr.kat.I-III, słup stal. - analogia:  
demontaż (R,S=0,50) - słup sygnalizacyjny wys. 6m z  
wnęką kablową </t>
  </si>
  <si>
    <t>- demontaż okablowania zasilającego maszty/słupy/sygnalizatory</t>
  </si>
  <si>
    <t>• Demontaż (sygnalizacja)</t>
  </si>
  <si>
    <t>• Demontaż (oświetlenie)</t>
  </si>
  <si>
    <t>ROZBUDOWA SKRZYŻOWANIA DROGI KRAJOWEJ NR 32 Z  DROGĄ WOJEWÓDZKĄ   
NR 305  I  UL. GAJEWSKICH W M. WOLSZTYN</t>
  </si>
  <si>
    <t>Tymczasowe oznakowanie zabezpieczenia robót - Etap I</t>
  </si>
  <si>
    <t>Tymczasowe oznakowanie zabezpieczenia robót - Projekt dla Etap II</t>
  </si>
  <si>
    <t>Tymczasowe oznakowanie zabezpieczenia robót - Etap II</t>
  </si>
  <si>
    <t>2.</t>
  </si>
  <si>
    <t>3.</t>
  </si>
  <si>
    <t>1.</t>
  </si>
  <si>
    <t>4.</t>
  </si>
  <si>
    <t>5.</t>
  </si>
  <si>
    <t>6.</t>
  </si>
  <si>
    <t>-</t>
  </si>
  <si>
    <t xml:space="preserve">Razem </t>
  </si>
  <si>
    <t>ROZBUDOWA SKRZYŻOWANIA DROGI KRAJOWEJ NR 32 Z DROGĄ WOJEWÓDZKĄ                      NR 305  I  UL. GAJEWSKICH W M. WOLSZTYN</t>
  </si>
  <si>
    <t>Zabezpieczenie robót</t>
  </si>
  <si>
    <t>Cena jesnostkowa zł. *)</t>
  </si>
  <si>
    <t>Wartość w zł. *)</t>
  </si>
  <si>
    <t xml:space="preserve">Zabezpieczenie robót </t>
  </si>
  <si>
    <t xml:space="preserve">kompl.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</si>
</sst>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-* #,##0.00_-;\-* #,##0.00_-;_-* &quot;-&quot;??_-;_-@_-"/>
    <numFmt numFmtId="164" formatCode="0."/>
    <numFmt numFmtId="165" formatCode="0.0"/>
    <numFmt numFmtId="166" formatCode="#,##0.0"/>
    <numFmt numFmtId="167" formatCode="d.00.00.00\."/>
    <numFmt numFmtId="168" formatCode="00\.00\.00\."/>
    <numFmt numFmtId="169" formatCode="#,##0_ ;[Red]\-#,##0\ "/>
    <numFmt numFmtId="170" formatCode="#,##0.00_ ;[Red]\-#,##0.00\ "/>
    <numFmt numFmtId="171" formatCode="#,##0&quot; F&quot;_);[Red]\(#,##0&quot; F&quot;\)"/>
    <numFmt numFmtId="172" formatCode="#,##0.00&quot; F&quot;_);[Red]\(#,##0.00&quot; F&quot;\)"/>
    <numFmt numFmtId="173" formatCode="0.000000"/>
    <numFmt numFmtId="174" formatCode="_-* #,##0.00\ _z_ł_-;\-* #,##0.00\ _z_ł_-;_-* &quot;-&quot;??\ _z_ł_-;_-@_-"/>
    <numFmt numFmtId="175" formatCode="_ * #,##0.00_)\ _z_ł_ ;_ * \(#,##0.00\)\ _z_ł_ ;_ * &quot;-&quot;??_)\ _z_ł_ ;_ @_ "/>
    <numFmt numFmtId="176" formatCode="_-* #,##0_-;\-* #,##0_-;_-* &quot;-&quot;??_-;_-@_-"/>
    <numFmt numFmtId="177" formatCode="_-* #,##0.000_-;\-* #,##0.000_-;_-* &quot;-&quot;??_-;_-@_-"/>
  </numFmts>
  <fonts count="39" x14ac:knownFonts="1">
    <font>
      <sz val="10"/>
      <name val="Arial CE"/>
    </font>
    <font>
      <b/>
      <sz val="10"/>
      <name val="Arial CE"/>
    </font>
    <font>
      <sz val="10"/>
      <name val="Arial CE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vertAlign val="superscript"/>
      <sz val="10"/>
      <name val="Times New Roman CE"/>
      <family val="1"/>
      <charset val="238"/>
    </font>
    <font>
      <b/>
      <sz val="10"/>
      <name val="Times New Roman CE"/>
      <charset val="238"/>
    </font>
    <font>
      <u/>
      <sz val="10"/>
      <name val="Times New Roman CE"/>
      <family val="1"/>
      <charset val="238"/>
    </font>
    <font>
      <sz val="10"/>
      <name val="Helv"/>
      <charset val="238"/>
    </font>
    <font>
      <sz val="10"/>
      <name val="Helv"/>
    </font>
    <font>
      <sz val="10"/>
      <name val="MS Sans Serif"/>
      <charset val="238"/>
    </font>
    <font>
      <sz val="10"/>
      <name val="Arial"/>
      <family val="2"/>
      <charset val="238"/>
    </font>
    <font>
      <b/>
      <sz val="12"/>
      <name val="Times New Roman CE"/>
      <family val="1"/>
      <charset val="238"/>
    </font>
    <font>
      <sz val="12"/>
      <name val="Times New Roman CE"/>
      <family val="1"/>
      <charset val="238"/>
    </font>
    <font>
      <i/>
      <sz val="10"/>
      <name val="Times New Roman CE"/>
      <family val="1"/>
      <charset val="238"/>
    </font>
    <font>
      <b/>
      <sz val="6"/>
      <name val="Times New Roman CE"/>
      <family val="1"/>
      <charset val="238"/>
    </font>
    <font>
      <i/>
      <sz val="6"/>
      <name val="Times New Roman CE"/>
      <family val="1"/>
      <charset val="238"/>
    </font>
    <font>
      <sz val="6"/>
      <name val="Times New Roman CE"/>
      <family val="1"/>
      <charset val="238"/>
    </font>
    <font>
      <sz val="8"/>
      <name val="Times New Roman CE"/>
      <family val="1"/>
      <charset val="238"/>
    </font>
    <font>
      <sz val="10"/>
      <color indexed="10"/>
      <name val="Times New Roman"/>
      <family val="1"/>
    </font>
    <font>
      <sz val="10"/>
      <name val="Times New Roman"/>
      <family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color indexed="57"/>
      <name val="Times New Roman CE"/>
      <family val="1"/>
      <charset val="238"/>
    </font>
    <font>
      <sz val="10"/>
      <name val="Arial CE"/>
      <family val="2"/>
      <charset val="238"/>
    </font>
    <font>
      <strike/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indexed="10"/>
      <name val="Times New Roman CE"/>
      <family val="1"/>
      <charset val="238"/>
    </font>
    <font>
      <b/>
      <sz val="6"/>
      <color indexed="10"/>
      <name val="Times New Roman CE"/>
      <family val="1"/>
      <charset val="238"/>
    </font>
    <font>
      <b/>
      <sz val="10"/>
      <name val="Times New Roman"/>
      <family val="1"/>
    </font>
    <font>
      <i/>
      <sz val="10"/>
      <color indexed="10"/>
      <name val="Times New Roman CE"/>
      <family val="1"/>
      <charset val="238"/>
    </font>
    <font>
      <b/>
      <sz val="10"/>
      <color indexed="10"/>
      <name val="Times New Roman"/>
      <family val="1"/>
    </font>
    <font>
      <sz val="10"/>
      <name val="Symbol"/>
      <family val="1"/>
      <charset val="2"/>
    </font>
    <font>
      <b/>
      <sz val="10"/>
      <color indexed="10"/>
      <name val="Times New Roman CE"/>
      <family val="1"/>
      <charset val="238"/>
    </font>
    <font>
      <i/>
      <sz val="10"/>
      <color indexed="57"/>
      <name val="Times New Roman CE"/>
      <family val="1"/>
      <charset val="238"/>
    </font>
    <font>
      <sz val="10"/>
      <color indexed="10"/>
      <name val="Times New Roman CE"/>
      <family val="1"/>
      <charset val="238"/>
    </font>
    <font>
      <b/>
      <sz val="10"/>
      <name val="Times New Roman"/>
      <family val="1"/>
      <charset val="238"/>
    </font>
    <font>
      <b/>
      <sz val="16"/>
      <name val="Times New Roman C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2">
    <xf numFmtId="0" fontId="0" fillId="0" borderId="0"/>
    <xf numFmtId="0" fontId="8" fillId="0" borderId="0"/>
    <xf numFmtId="0" fontId="9" fillId="0" borderId="0"/>
    <xf numFmtId="169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11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89">
    <xf numFmtId="0" fontId="0" fillId="0" borderId="0" xfId="0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4" fillId="0" borderId="2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/>
    <xf numFmtId="1" fontId="4" fillId="0" borderId="3" xfId="0" applyNumberFormat="1" applyFont="1" applyFill="1" applyBorder="1" applyAlignment="1">
      <alignment horizontal="center" vertical="top" wrapText="1"/>
    </xf>
    <xf numFmtId="1" fontId="4" fillId="0" borderId="4" xfId="0" applyNumberFormat="1" applyFont="1" applyFill="1" applyBorder="1" applyAlignment="1">
      <alignment horizontal="center" vertical="top" wrapText="1"/>
    </xf>
    <xf numFmtId="167" fontId="3" fillId="0" borderId="5" xfId="0" applyNumberFormat="1" applyFont="1" applyFill="1" applyBorder="1" applyAlignment="1">
      <alignment horizontal="center" vertical="top"/>
    </xf>
    <xf numFmtId="0" fontId="4" fillId="0" borderId="6" xfId="0" applyNumberFormat="1" applyFont="1" applyFill="1" applyBorder="1" applyAlignment="1">
      <alignment horizontal="center" vertical="top"/>
    </xf>
    <xf numFmtId="0" fontId="4" fillId="0" borderId="3" xfId="0" applyNumberFormat="1" applyFont="1" applyFill="1" applyBorder="1" applyAlignment="1">
      <alignment horizontal="center" vertical="top"/>
    </xf>
    <xf numFmtId="0" fontId="4" fillId="0" borderId="0" xfId="0" applyFont="1" applyFill="1" applyAlignment="1">
      <alignment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/>
    <xf numFmtId="0" fontId="3" fillId="0" borderId="5" xfId="0" applyFont="1" applyFill="1" applyBorder="1" applyAlignment="1">
      <alignment horizontal="center"/>
    </xf>
    <xf numFmtId="164" fontId="4" fillId="0" borderId="0" xfId="9" applyNumberFormat="1" applyFont="1" applyFill="1" applyAlignment="1">
      <alignment horizontal="center" vertical="top"/>
    </xf>
    <xf numFmtId="0" fontId="4" fillId="0" borderId="0" xfId="9" applyFont="1" applyFill="1" applyAlignment="1">
      <alignment horizontal="center" vertical="top"/>
    </xf>
    <xf numFmtId="0" fontId="4" fillId="0" borderId="0" xfId="9" applyFont="1" applyFill="1" applyAlignment="1">
      <alignment horizontal="center"/>
    </xf>
    <xf numFmtId="0" fontId="4" fillId="0" borderId="0" xfId="9" applyFont="1" applyFill="1"/>
    <xf numFmtId="0" fontId="4" fillId="0" borderId="0" xfId="9" quotePrefix="1" applyFont="1" applyFill="1" applyAlignment="1">
      <alignment horizontal="left" vertical="top"/>
    </xf>
    <xf numFmtId="0" fontId="3" fillId="0" borderId="0" xfId="0" applyFont="1" applyFill="1"/>
    <xf numFmtId="0" fontId="4" fillId="0" borderId="0" xfId="0" applyNumberFormat="1" applyFont="1" applyFill="1" applyBorder="1" applyAlignment="1">
      <alignment vertical="top"/>
    </xf>
    <xf numFmtId="0" fontId="4" fillId="0" borderId="0" xfId="0" applyFont="1" applyFill="1" applyBorder="1" applyAlignment="1">
      <alignment vertical="center" wrapText="1"/>
    </xf>
    <xf numFmtId="1" fontId="4" fillId="0" borderId="6" xfId="9" applyNumberFormat="1" applyFont="1" applyFill="1" applyBorder="1" applyAlignment="1">
      <alignment horizontal="center" vertical="top"/>
    </xf>
    <xf numFmtId="0" fontId="3" fillId="0" borderId="5" xfId="0" applyFont="1" applyFill="1" applyBorder="1" applyAlignment="1">
      <alignment vertical="center" wrapText="1"/>
    </xf>
    <xf numFmtId="1" fontId="4" fillId="0" borderId="4" xfId="0" applyNumberFormat="1" applyFont="1" applyFill="1" applyBorder="1" applyAlignment="1">
      <alignment horizontal="center" vertical="top"/>
    </xf>
    <xf numFmtId="1" fontId="4" fillId="0" borderId="3" xfId="0" applyNumberFormat="1" applyFont="1" applyFill="1" applyBorder="1" applyAlignment="1">
      <alignment horizontal="center" vertical="top"/>
    </xf>
    <xf numFmtId="0" fontId="4" fillId="0" borderId="6" xfId="0" applyNumberFormat="1" applyFont="1" applyFill="1" applyBorder="1" applyAlignment="1">
      <alignment horizontal="center"/>
    </xf>
    <xf numFmtId="0" fontId="4" fillId="0" borderId="5" xfId="10" applyFont="1" applyFill="1" applyBorder="1" applyAlignment="1">
      <alignment horizontal="center"/>
    </xf>
    <xf numFmtId="0" fontId="3" fillId="0" borderId="5" xfId="0" quotePrefix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center" wrapText="1"/>
    </xf>
    <xf numFmtId="1" fontId="4" fillId="0" borderId="9" xfId="0" applyNumberFormat="1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1" fontId="4" fillId="0" borderId="6" xfId="0" applyNumberFormat="1" applyFont="1" applyFill="1" applyBorder="1" applyAlignment="1">
      <alignment horizontal="center"/>
    </xf>
    <xf numFmtId="0" fontId="4" fillId="0" borderId="10" xfId="10" applyFont="1" applyFill="1" applyBorder="1" applyAlignment="1">
      <alignment horizontal="center"/>
    </xf>
    <xf numFmtId="0" fontId="4" fillId="0" borderId="9" xfId="0" applyNumberFormat="1" applyFont="1" applyFill="1" applyBorder="1" applyAlignment="1">
      <alignment horizontal="center" vertical="top"/>
    </xf>
    <xf numFmtId="0" fontId="4" fillId="0" borderId="1" xfId="10" applyFont="1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vertical="center" wrapText="1"/>
      <protection locked="0"/>
    </xf>
    <xf numFmtId="0" fontId="14" fillId="0" borderId="0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Continuous"/>
    </xf>
    <xf numFmtId="1" fontId="4" fillId="0" borderId="9" xfId="0" applyNumberFormat="1" applyFont="1" applyFill="1" applyBorder="1" applyAlignment="1">
      <alignment horizontal="center" vertical="top" wrapText="1"/>
    </xf>
    <xf numFmtId="3" fontId="4" fillId="0" borderId="0" xfId="0" applyNumberFormat="1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6" fontId="15" fillId="0" borderId="0" xfId="0" applyNumberFormat="1" applyFont="1" applyFill="1" applyBorder="1" applyAlignment="1">
      <alignment horizontal="center" vertical="top"/>
    </xf>
    <xf numFmtId="0" fontId="17" fillId="0" borderId="0" xfId="0" applyFont="1" applyFill="1"/>
    <xf numFmtId="1" fontId="15" fillId="0" borderId="0" xfId="0" applyNumberFormat="1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3" fontId="4" fillId="0" borderId="0" xfId="0" applyNumberFormat="1" applyFont="1" applyFill="1" applyBorder="1" applyAlignment="1">
      <alignment wrapText="1"/>
    </xf>
    <xf numFmtId="0" fontId="4" fillId="0" borderId="10" xfId="0" quotePrefix="1" applyFont="1" applyFill="1" applyBorder="1" applyAlignment="1">
      <alignment horizontal="left" vertical="center" wrapText="1"/>
    </xf>
    <xf numFmtId="2" fontId="4" fillId="0" borderId="0" xfId="0" applyNumberFormat="1" applyFont="1" applyFill="1" applyAlignment="1"/>
    <xf numFmtId="0" fontId="4" fillId="0" borderId="9" xfId="0" applyNumberFormat="1" applyFont="1" applyFill="1" applyBorder="1" applyAlignment="1">
      <alignment horizontal="center" vertical="top" wrapText="1"/>
    </xf>
    <xf numFmtId="166" fontId="4" fillId="0" borderId="0" xfId="0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 vertical="top"/>
    </xf>
    <xf numFmtId="3" fontId="3" fillId="0" borderId="0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0" fontId="4" fillId="0" borderId="1" xfId="9" applyFont="1" applyFill="1" applyBorder="1" applyAlignment="1">
      <alignment horizontal="center"/>
    </xf>
    <xf numFmtId="0" fontId="4" fillId="0" borderId="6" xfId="0" applyNumberFormat="1" applyFont="1" applyFill="1" applyBorder="1" applyAlignment="1">
      <alignment horizontal="center" vertical="top" wrapText="1"/>
    </xf>
    <xf numFmtId="0" fontId="4" fillId="0" borderId="1" xfId="11" quotePrefix="1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center"/>
    </xf>
    <xf numFmtId="167" fontId="4" fillId="0" borderId="2" xfId="0" applyNumberFormat="1" applyFont="1" applyFill="1" applyBorder="1" applyAlignment="1">
      <alignment horizontal="center" vertical="top"/>
    </xf>
    <xf numFmtId="167" fontId="4" fillId="0" borderId="1" xfId="0" applyNumberFormat="1" applyFont="1" applyFill="1" applyBorder="1" applyAlignment="1">
      <alignment horizontal="center" vertical="top"/>
    </xf>
    <xf numFmtId="167" fontId="4" fillId="0" borderId="10" xfId="0" quotePrefix="1" applyNumberFormat="1" applyFont="1" applyFill="1" applyBorder="1" applyAlignment="1">
      <alignment horizontal="center" vertical="top"/>
    </xf>
    <xf numFmtId="0" fontId="4" fillId="0" borderId="10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67" fontId="4" fillId="0" borderId="1" xfId="0" quotePrefix="1" applyNumberFormat="1" applyFont="1" applyFill="1" applyBorder="1" applyAlignment="1">
      <alignment horizontal="center" vertical="top"/>
    </xf>
    <xf numFmtId="0" fontId="4" fillId="0" borderId="9" xfId="0" quotePrefix="1" applyNumberFormat="1" applyFont="1" applyFill="1" applyBorder="1" applyAlignment="1">
      <alignment horizontal="center" vertical="top" wrapText="1"/>
    </xf>
    <xf numFmtId="0" fontId="13" fillId="0" borderId="0" xfId="0" applyFont="1" applyFill="1"/>
    <xf numFmtId="0" fontId="13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3" fontId="4" fillId="0" borderId="0" xfId="0" applyNumberFormat="1" applyFont="1" applyFill="1" applyAlignment="1"/>
    <xf numFmtId="0" fontId="18" fillId="0" borderId="0" xfId="0" applyFont="1" applyFill="1" applyBorder="1" applyAlignment="1">
      <alignment wrapText="1"/>
    </xf>
    <xf numFmtId="0" fontId="17" fillId="0" borderId="0" xfId="0" applyFont="1" applyFill="1" applyBorder="1" applyAlignment="1">
      <alignment wrapText="1"/>
    </xf>
    <xf numFmtId="0" fontId="0" fillId="0" borderId="0" xfId="0" applyFill="1" applyBorder="1"/>
    <xf numFmtId="166" fontId="4" fillId="0" borderId="0" xfId="0" applyNumberFormat="1" applyFont="1" applyFill="1" applyBorder="1" applyAlignment="1">
      <alignment horizontal="right"/>
    </xf>
    <xf numFmtId="0" fontId="4" fillId="0" borderId="10" xfId="12" applyFont="1" applyFill="1" applyBorder="1" applyAlignment="1" applyProtection="1">
      <alignment horizontal="center" wrapText="1"/>
      <protection locked="0"/>
    </xf>
    <xf numFmtId="3" fontId="19" fillId="0" borderId="0" xfId="10" applyNumberFormat="1" applyFont="1" applyFill="1" applyAlignment="1"/>
    <xf numFmtId="0" fontId="4" fillId="0" borderId="0" xfId="10" applyFont="1" applyFill="1" applyAlignment="1"/>
    <xf numFmtId="173" fontId="4" fillId="0" borderId="0" xfId="10" applyNumberFormat="1" applyFont="1" applyFill="1" applyAlignment="1"/>
    <xf numFmtId="0" fontId="4" fillId="0" borderId="0" xfId="10" applyFont="1" applyFill="1"/>
    <xf numFmtId="0" fontId="4" fillId="0" borderId="1" xfId="11" applyFont="1" applyFill="1" applyBorder="1" applyAlignment="1">
      <alignment horizontal="center" vertical="center"/>
    </xf>
    <xf numFmtId="0" fontId="4" fillId="0" borderId="1" xfId="11" quotePrefix="1" applyFont="1" applyFill="1" applyBorder="1" applyAlignment="1">
      <alignment horizontal="left" vertical="center" wrapText="1" indent="3"/>
    </xf>
    <xf numFmtId="0" fontId="4" fillId="0" borderId="1" xfId="11" applyFont="1" applyFill="1" applyBorder="1" applyAlignment="1">
      <alignment horizontal="center"/>
    </xf>
    <xf numFmtId="0" fontId="4" fillId="0" borderId="1" xfId="0" applyFont="1" applyFill="1" applyBorder="1" applyAlignment="1">
      <alignment vertical="center" wrapText="1"/>
    </xf>
    <xf numFmtId="3" fontId="20" fillId="0" borderId="0" xfId="10" applyNumberFormat="1" applyFont="1" applyFill="1" applyAlignment="1"/>
    <xf numFmtId="3" fontId="4" fillId="0" borderId="0" xfId="10" applyNumberFormat="1" applyFont="1" applyFill="1" applyAlignment="1"/>
    <xf numFmtId="3" fontId="4" fillId="0" borderId="0" xfId="10" applyNumberFormat="1" applyFont="1" applyFill="1" applyBorder="1" applyAlignment="1"/>
    <xf numFmtId="0" fontId="4" fillId="0" borderId="0" xfId="10" applyFont="1" applyFill="1" applyBorder="1" applyAlignment="1"/>
    <xf numFmtId="173" fontId="4" fillId="0" borderId="0" xfId="10" applyNumberFormat="1" applyFont="1" applyFill="1" applyBorder="1" applyAlignment="1"/>
    <xf numFmtId="0" fontId="4" fillId="0" borderId="0" xfId="10" applyFont="1" applyFill="1" applyBorder="1"/>
    <xf numFmtId="0" fontId="6" fillId="0" borderId="15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horizontal="center" wrapText="1"/>
    </xf>
    <xf numFmtId="0" fontId="6" fillId="0" borderId="17" xfId="0" applyFont="1" applyFill="1" applyBorder="1" applyAlignment="1">
      <alignment horizontal="center" wrapText="1"/>
    </xf>
    <xf numFmtId="0" fontId="4" fillId="0" borderId="10" xfId="10" applyFont="1" applyFill="1" applyBorder="1" applyAlignment="1">
      <alignment horizontal="center" vertical="center"/>
    </xf>
    <xf numFmtId="167" fontId="4" fillId="0" borderId="10" xfId="0" applyNumberFormat="1" applyFont="1" applyFill="1" applyBorder="1" applyAlignment="1">
      <alignment horizontal="center" vertical="top"/>
    </xf>
    <xf numFmtId="0" fontId="6" fillId="0" borderId="1" xfId="0" quotePrefix="1" applyFont="1" applyFill="1" applyBorder="1" applyAlignment="1">
      <alignment horizontal="center" vertical="top" wrapText="1"/>
    </xf>
    <xf numFmtId="167" fontId="3" fillId="0" borderId="1" xfId="10" applyNumberFormat="1" applyFont="1" applyFill="1" applyBorder="1" applyAlignment="1">
      <alignment horizontal="center" vertical="top"/>
    </xf>
    <xf numFmtId="0" fontId="6" fillId="0" borderId="2" xfId="0" quotePrefix="1" applyFont="1" applyFill="1" applyBorder="1" applyAlignment="1">
      <alignment horizontal="center" vertical="top" wrapText="1"/>
    </xf>
    <xf numFmtId="0" fontId="4" fillId="0" borderId="10" xfId="0" quotePrefix="1" applyFont="1" applyFill="1" applyBorder="1" applyAlignment="1">
      <alignment horizontal="center" vertical="top" wrapText="1"/>
    </xf>
    <xf numFmtId="0" fontId="4" fillId="0" borderId="1" xfId="0" quotePrefix="1" applyFont="1" applyFill="1" applyBorder="1" applyAlignment="1">
      <alignment horizontal="center" vertical="top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/>
    <xf numFmtId="1" fontId="15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quotePrefix="1" applyFont="1" applyFill="1" applyBorder="1" applyAlignment="1">
      <alignment horizontal="left" vertical="center" wrapText="1"/>
    </xf>
    <xf numFmtId="166" fontId="15" fillId="0" borderId="0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2" xfId="0" quotePrefix="1" applyFont="1" applyFill="1" applyBorder="1" applyAlignment="1">
      <alignment horizontal="left" vertical="center" wrapText="1"/>
    </xf>
    <xf numFmtId="0" fontId="4" fillId="0" borderId="10" xfId="11" applyFont="1" applyFill="1" applyBorder="1" applyAlignment="1">
      <alignment vertical="center" wrapText="1"/>
    </xf>
    <xf numFmtId="0" fontId="4" fillId="0" borderId="1" xfId="11" quotePrefix="1" applyFont="1" applyFill="1" applyBorder="1" applyAlignment="1">
      <alignment vertical="center" wrapText="1"/>
    </xf>
    <xf numFmtId="0" fontId="4" fillId="0" borderId="2" xfId="11" quotePrefix="1" applyFont="1" applyFill="1" applyBorder="1" applyAlignment="1">
      <alignment vertical="center" wrapText="1"/>
    </xf>
    <xf numFmtId="0" fontId="4" fillId="0" borderId="0" xfId="0" quotePrefix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9" quotePrefix="1" applyFont="1" applyFill="1" applyBorder="1" applyAlignment="1">
      <alignment horizontal="left" vertical="center" wrapText="1"/>
    </xf>
    <xf numFmtId="0" fontId="3" fillId="0" borderId="5" xfId="0" applyFont="1" applyFill="1" applyBorder="1" applyAlignment="1" applyProtection="1">
      <alignment vertical="center" wrapText="1"/>
      <protection locked="0"/>
    </xf>
    <xf numFmtId="0" fontId="4" fillId="0" borderId="1" xfId="0" quotePrefix="1" applyFont="1" applyFill="1" applyBorder="1" applyAlignment="1" applyProtection="1">
      <alignment horizontal="left" vertical="center" wrapText="1"/>
      <protection locked="0"/>
    </xf>
    <xf numFmtId="0" fontId="4" fillId="0" borderId="2" xfId="0" quotePrefix="1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" fillId="0" borderId="1" xfId="0" quotePrefix="1" applyFont="1" applyFill="1" applyBorder="1" applyAlignment="1" applyProtection="1">
      <alignment vertical="center" wrapText="1"/>
      <protection locked="0"/>
    </xf>
    <xf numFmtId="0" fontId="4" fillId="0" borderId="10" xfId="0" quotePrefix="1" applyFont="1" applyFill="1" applyBorder="1" applyAlignment="1" applyProtection="1">
      <alignment horizontal="left" vertical="center" wrapText="1"/>
      <protection locked="0"/>
    </xf>
    <xf numFmtId="0" fontId="3" fillId="0" borderId="5" xfId="0" applyFont="1" applyFill="1" applyBorder="1" applyAlignment="1" applyProtection="1">
      <alignment vertical="center"/>
      <protection locked="0"/>
    </xf>
    <xf numFmtId="0" fontId="6" fillId="0" borderId="5" xfId="0" quotePrefix="1" applyFont="1" applyFill="1" applyBorder="1" applyAlignment="1">
      <alignment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49" fontId="6" fillId="0" borderId="18" xfId="0" applyNumberFormat="1" applyFont="1" applyFill="1" applyBorder="1" applyAlignment="1">
      <alignment horizontal="centerContinuous" vertical="center" wrapText="1"/>
    </xf>
    <xf numFmtId="0" fontId="4" fillId="0" borderId="0" xfId="9" applyFont="1" applyFill="1" applyAlignment="1">
      <alignment vertical="center" wrapText="1"/>
    </xf>
    <xf numFmtId="0" fontId="4" fillId="0" borderId="1" xfId="0" quotePrefix="1" applyFont="1" applyFill="1" applyBorder="1" applyAlignment="1">
      <alignment wrapText="1"/>
    </xf>
    <xf numFmtId="0" fontId="4" fillId="0" borderId="3" xfId="0" applyFont="1" applyFill="1" applyBorder="1" applyAlignment="1" applyProtection="1">
      <alignment horizontal="center" vertical="top" wrapText="1"/>
      <protection locked="0"/>
    </xf>
    <xf numFmtId="0" fontId="4" fillId="0" borderId="19" xfId="0" applyFont="1" applyFill="1" applyBorder="1" applyAlignment="1" applyProtection="1">
      <alignment horizontal="center"/>
      <protection locked="0"/>
    </xf>
    <xf numFmtId="0" fontId="4" fillId="0" borderId="2" xfId="0" quotePrefix="1" applyFont="1" applyFill="1" applyBorder="1" applyAlignment="1">
      <alignment horizontal="left" wrapText="1"/>
    </xf>
    <xf numFmtId="0" fontId="4" fillId="0" borderId="19" xfId="0" applyFont="1" applyFill="1" applyBorder="1" applyAlignment="1" applyProtection="1">
      <alignment vertical="center" wrapText="1"/>
      <protection locked="0"/>
    </xf>
    <xf numFmtId="0" fontId="4" fillId="0" borderId="10" xfId="0" applyFont="1" applyFill="1" applyBorder="1" applyAlignment="1">
      <alignment wrapText="1"/>
    </xf>
    <xf numFmtId="168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quotePrefix="1" applyFont="1" applyFill="1" applyBorder="1" applyAlignment="1">
      <alignment horizontal="left" wrapText="1"/>
    </xf>
    <xf numFmtId="0" fontId="4" fillId="0" borderId="0" xfId="12" applyFont="1" applyFill="1" applyAlignment="1">
      <alignment horizontal="center"/>
    </xf>
    <xf numFmtId="0" fontId="4" fillId="0" borderId="0" xfId="12" applyFont="1" applyFill="1"/>
    <xf numFmtId="0" fontId="4" fillId="2" borderId="0" xfId="0" applyFont="1" applyFill="1" applyAlignment="1">
      <alignment horizontal="center"/>
    </xf>
    <xf numFmtId="3" fontId="14" fillId="0" borderId="0" xfId="0" applyNumberFormat="1" applyFont="1" applyFill="1" applyAlignment="1">
      <alignment horizontal="center"/>
    </xf>
    <xf numFmtId="3" fontId="14" fillId="0" borderId="0" xfId="0" applyNumberFormat="1" applyFont="1" applyFill="1" applyAlignment="1">
      <alignment horizontal="center" wrapText="1"/>
    </xf>
    <xf numFmtId="167" fontId="4" fillId="0" borderId="10" xfId="9" applyNumberFormat="1" applyFont="1" applyFill="1" applyBorder="1" applyAlignment="1">
      <alignment horizontal="center" vertical="top"/>
    </xf>
    <xf numFmtId="0" fontId="4" fillId="0" borderId="10" xfId="9" applyFont="1" applyFill="1" applyBorder="1" applyAlignment="1" applyProtection="1">
      <alignment vertical="center" wrapText="1"/>
      <protection locked="0"/>
    </xf>
    <xf numFmtId="1" fontId="4" fillId="0" borderId="4" xfId="0" applyNumberFormat="1" applyFont="1" applyFill="1" applyBorder="1" applyAlignment="1" applyProtection="1">
      <alignment horizontal="center" vertical="top" wrapText="1"/>
      <protection locked="0"/>
    </xf>
    <xf numFmtId="167" fontId="4" fillId="0" borderId="2" xfId="9" applyNumberFormat="1" applyFont="1" applyFill="1" applyBorder="1" applyAlignment="1">
      <alignment horizontal="center" vertical="top"/>
    </xf>
    <xf numFmtId="0" fontId="4" fillId="0" borderId="2" xfId="9" quotePrefix="1" applyFont="1" applyFill="1" applyBorder="1" applyAlignment="1" applyProtection="1">
      <alignment vertical="center" wrapText="1"/>
      <protection locked="0"/>
    </xf>
    <xf numFmtId="0" fontId="4" fillId="0" borderId="10" xfId="0" quotePrefix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left" wrapText="1"/>
    </xf>
    <xf numFmtId="0" fontId="4" fillId="0" borderId="10" xfId="10" quotePrefix="1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center" vertical="top" wrapText="1"/>
      <protection locked="0"/>
    </xf>
    <xf numFmtId="0" fontId="4" fillId="0" borderId="20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 applyProtection="1">
      <alignment vertical="center" wrapText="1"/>
      <protection locked="0"/>
    </xf>
    <xf numFmtId="0" fontId="3" fillId="0" borderId="5" xfId="0" applyFont="1" applyFill="1" applyBorder="1" applyAlignment="1">
      <alignment wrapText="1"/>
    </xf>
    <xf numFmtId="2" fontId="4" fillId="0" borderId="1" xfId="0" applyNumberFormat="1" applyFont="1" applyFill="1" applyBorder="1" applyAlignment="1">
      <alignment horizontal="center" vertical="top"/>
    </xf>
    <xf numFmtId="0" fontId="4" fillId="0" borderId="10" xfId="0" applyNumberFormat="1" applyFont="1" applyFill="1" applyBorder="1" applyAlignment="1">
      <alignment horizontal="center" vertical="center"/>
    </xf>
    <xf numFmtId="4" fontId="6" fillId="0" borderId="1" xfId="0" quotePrefix="1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1" fontId="4" fillId="0" borderId="15" xfId="0" applyNumberFormat="1" applyFont="1" applyFill="1" applyBorder="1" applyAlignment="1">
      <alignment horizontal="center" vertical="top"/>
    </xf>
    <xf numFmtId="168" fontId="4" fillId="0" borderId="17" xfId="0" applyNumberFormat="1" applyFont="1" applyFill="1" applyBorder="1" applyAlignment="1">
      <alignment horizontal="center" vertical="top"/>
    </xf>
    <xf numFmtId="0" fontId="4" fillId="0" borderId="17" xfId="0" quotePrefix="1" applyFont="1" applyFill="1" applyBorder="1" applyAlignment="1">
      <alignment horizontal="left" wrapText="1"/>
    </xf>
    <xf numFmtId="0" fontId="4" fillId="0" borderId="17" xfId="0" applyFont="1" applyFill="1" applyBorder="1" applyAlignment="1">
      <alignment horizontal="center"/>
    </xf>
    <xf numFmtId="1" fontId="15" fillId="0" borderId="24" xfId="0" applyNumberFormat="1" applyFont="1" applyFill="1" applyBorder="1" applyAlignment="1">
      <alignment horizontal="center" vertical="top" wrapText="1"/>
    </xf>
    <xf numFmtId="0" fontId="17" fillId="0" borderId="24" xfId="0" applyFont="1" applyFill="1" applyBorder="1" applyAlignment="1">
      <alignment wrapText="1"/>
    </xf>
    <xf numFmtId="0" fontId="17" fillId="0" borderId="24" xfId="0" applyNumberFormat="1" applyFont="1" applyFill="1" applyBorder="1" applyAlignment="1">
      <alignment horizontal="center" vertical="top" wrapText="1"/>
    </xf>
    <xf numFmtId="166" fontId="15" fillId="0" borderId="24" xfId="0" applyNumberFormat="1" applyFont="1" applyFill="1" applyBorder="1" applyAlignment="1">
      <alignment horizontal="center" vertical="top"/>
    </xf>
    <xf numFmtId="0" fontId="4" fillId="0" borderId="2" xfId="0" quotePrefix="1" applyFont="1" applyFill="1" applyBorder="1" applyAlignment="1">
      <alignment horizontal="center"/>
    </xf>
    <xf numFmtId="1" fontId="4" fillId="0" borderId="6" xfId="0" applyNumberFormat="1" applyFont="1" applyFill="1" applyBorder="1" applyAlignment="1">
      <alignment horizontal="center" vertical="top"/>
    </xf>
    <xf numFmtId="165" fontId="3" fillId="0" borderId="0" xfId="0" applyNumberFormat="1" applyFont="1" applyFill="1" applyAlignment="1"/>
    <xf numFmtId="4" fontId="3" fillId="0" borderId="0" xfId="0" applyNumberFormat="1" applyFont="1" applyFill="1" applyAlignment="1">
      <alignment horizontal="right" wrapText="1"/>
    </xf>
    <xf numFmtId="0" fontId="4" fillId="0" borderId="2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10" quotePrefix="1" applyFont="1" applyFill="1" applyBorder="1" applyAlignment="1" applyProtection="1">
      <alignment horizontal="left" vertical="center" wrapText="1"/>
      <protection locked="0"/>
    </xf>
    <xf numFmtId="165" fontId="23" fillId="0" borderId="0" xfId="0" applyNumberFormat="1" applyFont="1" applyFill="1" applyAlignment="1"/>
    <xf numFmtId="4" fontId="23" fillId="0" borderId="0" xfId="0" applyNumberFormat="1" applyFont="1" applyFill="1" applyAlignment="1">
      <alignment horizontal="right" wrapText="1"/>
    </xf>
    <xf numFmtId="1" fontId="4" fillId="0" borderId="4" xfId="0" applyNumberFormat="1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top" wrapText="1"/>
    </xf>
    <xf numFmtId="0" fontId="6" fillId="0" borderId="31" xfId="0" applyFont="1" applyFill="1" applyBorder="1" applyAlignment="1">
      <alignment horizontal="center" wrapText="1"/>
    </xf>
    <xf numFmtId="49" fontId="6" fillId="0" borderId="32" xfId="0" applyNumberFormat="1" applyFont="1" applyFill="1" applyBorder="1" applyAlignment="1">
      <alignment horizontal="centerContinuous" vertical="center" wrapText="1"/>
    </xf>
    <xf numFmtId="0" fontId="6" fillId="0" borderId="33" xfId="0" applyFont="1" applyFill="1" applyBorder="1" applyAlignment="1">
      <alignment horizontal="center" wrapText="1"/>
    </xf>
    <xf numFmtId="164" fontId="3" fillId="0" borderId="7" xfId="0" applyNumberFormat="1" applyFont="1" applyFill="1" applyBorder="1" applyAlignment="1">
      <alignment horizontal="center"/>
    </xf>
    <xf numFmtId="0" fontId="3" fillId="0" borderId="13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/>
    </xf>
    <xf numFmtId="164" fontId="3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5" xfId="16" applyFont="1" applyFill="1" applyBorder="1" applyAlignment="1">
      <alignment horizontal="center"/>
    </xf>
    <xf numFmtId="0" fontId="4" fillId="0" borderId="10" xfId="16" applyFont="1" applyFill="1" applyBorder="1" applyAlignment="1">
      <alignment horizontal="center"/>
    </xf>
    <xf numFmtId="0" fontId="4" fillId="0" borderId="10" xfId="17" applyFont="1" applyFill="1" applyBorder="1" applyAlignment="1">
      <alignment vertical="center" wrapText="1"/>
    </xf>
    <xf numFmtId="0" fontId="4" fillId="0" borderId="10" xfId="18" applyFont="1" applyFill="1" applyBorder="1" applyAlignment="1" applyProtection="1">
      <alignment horizontal="center" wrapText="1"/>
      <protection locked="0"/>
    </xf>
    <xf numFmtId="3" fontId="19" fillId="0" borderId="0" xfId="16" applyNumberFormat="1" applyFont="1" applyFill="1" applyAlignment="1"/>
    <xf numFmtId="0" fontId="4" fillId="0" borderId="0" xfId="16" applyFont="1" applyFill="1" applyAlignment="1"/>
    <xf numFmtId="173" fontId="4" fillId="0" borderId="0" xfId="16" applyNumberFormat="1" applyFont="1" applyFill="1" applyAlignment="1"/>
    <xf numFmtId="0" fontId="4" fillId="0" borderId="0" xfId="16" applyFont="1" applyFill="1"/>
    <xf numFmtId="0" fontId="4" fillId="0" borderId="1" xfId="17" quotePrefix="1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top" wrapText="1"/>
    </xf>
    <xf numFmtId="0" fontId="4" fillId="0" borderId="1" xfId="17" quotePrefix="1" applyFont="1" applyFill="1" applyBorder="1" applyAlignment="1">
      <alignment horizontal="left" vertical="center" wrapText="1" indent="3"/>
    </xf>
    <xf numFmtId="0" fontId="4" fillId="0" borderId="1" xfId="17" applyFont="1" applyFill="1" applyBorder="1" applyAlignment="1">
      <alignment horizontal="center"/>
    </xf>
    <xf numFmtId="3" fontId="4" fillId="0" borderId="0" xfId="16" applyNumberFormat="1" applyFont="1" applyFill="1" applyBorder="1" applyAlignment="1"/>
    <xf numFmtId="0" fontId="4" fillId="0" borderId="0" xfId="16" applyFont="1" applyFill="1" applyBorder="1" applyAlignment="1"/>
    <xf numFmtId="173" fontId="4" fillId="0" borderId="0" xfId="16" applyNumberFormat="1" applyFont="1" applyFill="1" applyBorder="1" applyAlignment="1"/>
    <xf numFmtId="0" fontId="4" fillId="0" borderId="0" xfId="16" applyFont="1" applyFill="1" applyBorder="1"/>
    <xf numFmtId="0" fontId="3" fillId="0" borderId="2" xfId="0" quotePrefix="1" applyFont="1" applyFill="1" applyBorder="1" applyAlignment="1">
      <alignment horizontal="center" vertical="top" wrapText="1"/>
    </xf>
    <xf numFmtId="0" fontId="4" fillId="0" borderId="2" xfId="17" quotePrefix="1" applyFont="1" applyFill="1" applyBorder="1" applyAlignment="1">
      <alignment vertical="center" wrapText="1"/>
    </xf>
    <xf numFmtId="4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4" fillId="0" borderId="1" xfId="19" quotePrefix="1" applyFont="1" applyFill="1" applyBorder="1" applyAlignment="1">
      <alignment horizontal="left" vertical="center" wrapText="1"/>
    </xf>
    <xf numFmtId="167" fontId="4" fillId="0" borderId="10" xfId="19" applyNumberFormat="1" applyFont="1" applyFill="1" applyBorder="1" applyAlignment="1">
      <alignment horizontal="center" vertical="top"/>
    </xf>
    <xf numFmtId="0" fontId="4" fillId="0" borderId="10" xfId="19" applyFont="1" applyFill="1" applyBorder="1" applyAlignment="1" applyProtection="1">
      <alignment vertical="center" wrapText="1"/>
      <protection locked="0"/>
    </xf>
    <xf numFmtId="167" fontId="4" fillId="0" borderId="2" xfId="19" applyNumberFormat="1" applyFont="1" applyFill="1" applyBorder="1" applyAlignment="1">
      <alignment horizontal="center" vertical="top"/>
    </xf>
    <xf numFmtId="0" fontId="4" fillId="0" borderId="2" xfId="19" quotePrefix="1" applyFont="1" applyFill="1" applyBorder="1" applyAlignment="1" applyProtection="1">
      <alignment vertical="center" wrapText="1"/>
      <protection locked="0"/>
    </xf>
    <xf numFmtId="0" fontId="4" fillId="0" borderId="1" xfId="16" applyFont="1" applyFill="1" applyBorder="1" applyAlignment="1">
      <alignment horizontal="center" vertical="center"/>
    </xf>
    <xf numFmtId="0" fontId="4" fillId="0" borderId="10" xfId="16" quotePrefix="1" applyFont="1" applyFill="1" applyBorder="1" applyAlignment="1" applyProtection="1">
      <alignment horizontal="left" vertical="center" wrapText="1"/>
      <protection locked="0"/>
    </xf>
    <xf numFmtId="0" fontId="4" fillId="0" borderId="10" xfId="16" applyFont="1" applyFill="1" applyBorder="1" applyAlignment="1">
      <alignment horizontal="center" vertical="center"/>
    </xf>
    <xf numFmtId="0" fontId="4" fillId="0" borderId="1" xfId="16" quotePrefix="1" applyFont="1" applyFill="1" applyBorder="1" applyAlignment="1" applyProtection="1">
      <alignment horizontal="left" vertical="center" wrapText="1"/>
      <protection locked="0"/>
    </xf>
    <xf numFmtId="0" fontId="3" fillId="0" borderId="5" xfId="0" quotePrefix="1" applyFont="1" applyFill="1" applyBorder="1" applyAlignment="1">
      <alignment vertical="center" wrapText="1"/>
    </xf>
    <xf numFmtId="1" fontId="4" fillId="0" borderId="6" xfId="19" applyNumberFormat="1" applyFont="1" applyFill="1" applyBorder="1" applyAlignment="1">
      <alignment horizontal="center" vertical="top"/>
    </xf>
    <xf numFmtId="0" fontId="4" fillId="0" borderId="1" xfId="17" quotePrefix="1" applyFont="1" applyFill="1" applyBorder="1" applyAlignment="1">
      <alignment horizontal="left" vertical="center" wrapText="1"/>
    </xf>
    <xf numFmtId="0" fontId="4" fillId="0" borderId="1" xfId="19" applyFont="1" applyFill="1" applyBorder="1" applyAlignment="1">
      <alignment horizontal="center"/>
    </xf>
    <xf numFmtId="0" fontId="3" fillId="0" borderId="2" xfId="0" quotePrefix="1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top" wrapText="1"/>
    </xf>
    <xf numFmtId="0" fontId="3" fillId="0" borderId="31" xfId="0" applyFont="1" applyFill="1" applyBorder="1" applyAlignment="1">
      <alignment horizontal="center" wrapText="1"/>
    </xf>
    <xf numFmtId="49" fontId="3" fillId="0" borderId="32" xfId="0" applyNumberFormat="1" applyFont="1" applyFill="1" applyBorder="1" applyAlignment="1">
      <alignment horizontal="centerContinuous" vertical="center" wrapText="1"/>
    </xf>
    <xf numFmtId="0" fontId="3" fillId="0" borderId="33" xfId="0" applyFont="1" applyFill="1" applyBorder="1" applyAlignment="1">
      <alignment horizontal="center" wrapText="1"/>
    </xf>
    <xf numFmtId="164" fontId="4" fillId="0" borderId="0" xfId="19" applyNumberFormat="1" applyFont="1" applyFill="1" applyAlignment="1">
      <alignment horizontal="center" vertical="top"/>
    </xf>
    <xf numFmtId="0" fontId="4" fillId="0" borderId="0" xfId="19" applyFont="1" applyFill="1" applyAlignment="1">
      <alignment horizontal="center" vertical="top"/>
    </xf>
    <xf numFmtId="0" fontId="4" fillId="0" borderId="0" xfId="19" applyFont="1" applyFill="1" applyAlignment="1">
      <alignment vertical="center" wrapText="1"/>
    </xf>
    <xf numFmtId="0" fontId="4" fillId="0" borderId="0" xfId="19" applyFont="1" applyFill="1" applyAlignment="1">
      <alignment horizontal="center"/>
    </xf>
    <xf numFmtId="0" fontId="4" fillId="0" borderId="0" xfId="19" applyFont="1" applyFill="1"/>
    <xf numFmtId="0" fontId="4" fillId="0" borderId="0" xfId="19" quotePrefix="1" applyFont="1" applyFill="1" applyAlignment="1">
      <alignment horizontal="left" vertical="top"/>
    </xf>
    <xf numFmtId="0" fontId="4" fillId="0" borderId="2" xfId="10" quotePrefix="1" applyFont="1" applyFill="1" applyBorder="1" applyAlignment="1" applyProtection="1">
      <alignment horizontal="left" vertical="center" wrapText="1"/>
      <protection locked="0"/>
    </xf>
    <xf numFmtId="4" fontId="6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top"/>
    </xf>
    <xf numFmtId="1" fontId="25" fillId="0" borderId="3" xfId="0" applyNumberFormat="1" applyFont="1" applyFill="1" applyBorder="1" applyAlignment="1">
      <alignment horizontal="center" vertical="top"/>
    </xf>
    <xf numFmtId="0" fontId="26" fillId="0" borderId="0" xfId="0" applyFont="1"/>
    <xf numFmtId="0" fontId="26" fillId="0" borderId="3" xfId="0" applyFont="1" applyBorder="1"/>
    <xf numFmtId="0" fontId="26" fillId="0" borderId="1" xfId="0" applyFont="1" applyBorder="1"/>
    <xf numFmtId="0" fontId="26" fillId="0" borderId="35" xfId="0" applyFont="1" applyBorder="1"/>
    <xf numFmtId="0" fontId="26" fillId="0" borderId="36" xfId="0" applyFont="1" applyBorder="1"/>
    <xf numFmtId="0" fontId="26" fillId="0" borderId="38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26" fillId="0" borderId="39" xfId="0" applyFont="1" applyBorder="1" applyAlignment="1">
      <alignment horizontal="center"/>
    </xf>
    <xf numFmtId="0" fontId="26" fillId="0" borderId="9" xfId="0" applyFont="1" applyBorder="1"/>
    <xf numFmtId="0" fontId="26" fillId="0" borderId="10" xfId="0" applyFont="1" applyBorder="1"/>
    <xf numFmtId="4" fontId="26" fillId="0" borderId="14" xfId="0" applyNumberFormat="1" applyFont="1" applyBorder="1"/>
    <xf numFmtId="3" fontId="26" fillId="0" borderId="0" xfId="0" applyNumberFormat="1" applyFont="1"/>
    <xf numFmtId="4" fontId="0" fillId="0" borderId="0" xfId="0" applyNumberFormat="1" applyFill="1" applyBorder="1"/>
    <xf numFmtId="4" fontId="4" fillId="0" borderId="0" xfId="0" applyNumberFormat="1" applyFont="1" applyFill="1"/>
    <xf numFmtId="4" fontId="26" fillId="0" borderId="0" xfId="0" applyNumberFormat="1" applyFont="1"/>
    <xf numFmtId="0" fontId="4" fillId="0" borderId="2" xfId="16" quotePrefix="1" applyFont="1" applyFill="1" applyBorder="1" applyAlignment="1" applyProtection="1">
      <alignment horizontal="left" vertical="center" wrapText="1"/>
      <protection locked="0"/>
    </xf>
    <xf numFmtId="4" fontId="26" fillId="0" borderId="11" xfId="0" applyNumberFormat="1" applyFont="1" applyBorder="1"/>
    <xf numFmtId="4" fontId="26" fillId="0" borderId="37" xfId="0" applyNumberFormat="1" applyFont="1" applyBorder="1"/>
    <xf numFmtId="1" fontId="12" fillId="0" borderId="0" xfId="0" applyNumberFormat="1" applyFont="1" applyFill="1" applyBorder="1" applyAlignment="1">
      <alignment vertical="center" wrapText="1"/>
    </xf>
    <xf numFmtId="0" fontId="26" fillId="0" borderId="0" xfId="0" applyFont="1" applyBorder="1"/>
    <xf numFmtId="4" fontId="28" fillId="0" borderId="0" xfId="0" applyNumberFormat="1" applyFont="1" applyFill="1" applyAlignment="1"/>
    <xf numFmtId="3" fontId="13" fillId="0" borderId="0" xfId="0" applyNumberFormat="1" applyFont="1" applyFill="1" applyAlignment="1"/>
    <xf numFmtId="4" fontId="29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quotePrefix="1" applyFont="1" applyFill="1" applyBorder="1" applyAlignment="1">
      <alignment horizontal="left" wrapText="1"/>
    </xf>
    <xf numFmtId="4" fontId="29" fillId="0" borderId="0" xfId="0" applyNumberFormat="1" applyFont="1" applyFill="1" applyBorder="1" applyAlignment="1">
      <alignment vertical="center" wrapText="1"/>
    </xf>
    <xf numFmtId="3" fontId="17" fillId="0" borderId="0" xfId="0" applyNumberFormat="1" applyFont="1" applyFill="1" applyBorder="1" applyAlignment="1">
      <alignment vertical="center" wrapText="1"/>
    </xf>
    <xf numFmtId="4" fontId="28" fillId="0" borderId="0" xfId="0" applyNumberFormat="1" applyFont="1" applyFill="1" applyBorder="1" applyAlignment="1">
      <alignment vertical="center" wrapText="1"/>
    </xf>
    <xf numFmtId="3" fontId="13" fillId="0" borderId="0" xfId="0" applyNumberFormat="1" applyFont="1" applyFill="1" applyBorder="1" applyAlignment="1">
      <alignment vertical="center" wrapText="1"/>
    </xf>
    <xf numFmtId="4" fontId="3" fillId="0" borderId="0" xfId="0" applyNumberFormat="1" applyFont="1" applyFill="1" applyBorder="1" applyAlignment="1">
      <alignment vertical="center" wrapText="1"/>
    </xf>
    <xf numFmtId="164" fontId="4" fillId="0" borderId="6" xfId="9" applyNumberFormat="1" applyFont="1" applyFill="1" applyBorder="1" applyAlignment="1">
      <alignment horizontal="center" vertical="top"/>
    </xf>
    <xf numFmtId="3" fontId="30" fillId="0" borderId="0" xfId="12" applyNumberFormat="1" applyFont="1" applyFill="1" applyBorder="1" applyAlignment="1">
      <alignment wrapText="1"/>
    </xf>
    <xf numFmtId="3" fontId="20" fillId="0" borderId="0" xfId="12" applyNumberFormat="1" applyFont="1" applyFill="1" applyBorder="1" applyAlignment="1">
      <alignment wrapText="1"/>
    </xf>
    <xf numFmtId="0" fontId="4" fillId="0" borderId="0" xfId="12" applyFont="1" applyFill="1" applyBorder="1" applyAlignment="1">
      <alignment horizontal="center" vertical="center" wrapText="1"/>
    </xf>
    <xf numFmtId="1" fontId="4" fillId="0" borderId="9" xfId="9" applyNumberFormat="1" applyFont="1" applyFill="1" applyBorder="1" applyAlignment="1">
      <alignment horizontal="center" vertical="top"/>
    </xf>
    <xf numFmtId="0" fontId="20" fillId="0" borderId="10" xfId="0" applyFont="1" applyFill="1" applyBorder="1" applyAlignment="1">
      <alignment horizontal="center"/>
    </xf>
    <xf numFmtId="0" fontId="20" fillId="0" borderId="10" xfId="0" applyFont="1" applyFill="1" applyBorder="1"/>
    <xf numFmtId="1" fontId="4" fillId="0" borderId="3" xfId="9" applyNumberFormat="1" applyFont="1" applyFill="1" applyBorder="1" applyAlignment="1">
      <alignment horizontal="center" vertical="top"/>
    </xf>
    <xf numFmtId="0" fontId="2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1" fillId="0" borderId="0" xfId="0" applyFont="1" applyFill="1" applyBorder="1" applyAlignment="1">
      <alignment horizontal="center" wrapText="1"/>
    </xf>
    <xf numFmtId="4" fontId="32" fillId="0" borderId="0" xfId="12" applyNumberFormat="1" applyFont="1" applyFill="1" applyBorder="1" applyAlignment="1">
      <alignment wrapText="1"/>
    </xf>
    <xf numFmtId="167" fontId="4" fillId="0" borderId="1" xfId="12" applyNumberFormat="1" applyFont="1" applyFill="1" applyBorder="1" applyAlignment="1">
      <alignment horizontal="center" vertical="top"/>
    </xf>
    <xf numFmtId="0" fontId="4" fillId="0" borderId="1" xfId="12" quotePrefix="1" applyFont="1" applyFill="1" applyBorder="1" applyAlignment="1">
      <alignment horizontal="left" wrapText="1"/>
    </xf>
    <xf numFmtId="4" fontId="34" fillId="0" borderId="0" xfId="0" applyNumberFormat="1" applyFont="1" applyFill="1" applyBorder="1" applyAlignment="1"/>
    <xf numFmtId="3" fontId="4" fillId="0" borderId="0" xfId="0" applyNumberFormat="1" applyFont="1" applyFill="1" applyBorder="1" applyAlignment="1"/>
    <xf numFmtId="1" fontId="4" fillId="0" borderId="4" xfId="9" applyNumberFormat="1" applyFont="1" applyFill="1" applyBorder="1" applyAlignment="1">
      <alignment horizontal="center" vertical="top"/>
    </xf>
    <xf numFmtId="0" fontId="4" fillId="0" borderId="2" xfId="12" quotePrefix="1" applyFont="1" applyFill="1" applyBorder="1" applyAlignment="1">
      <alignment horizontal="left" wrapText="1"/>
    </xf>
    <xf numFmtId="0" fontId="35" fillId="0" borderId="0" xfId="0" applyFont="1" applyFill="1" applyBorder="1" applyAlignment="1">
      <alignment horizontal="center" wrapText="1"/>
    </xf>
    <xf numFmtId="166" fontId="3" fillId="0" borderId="0" xfId="0" applyNumberFormat="1" applyFont="1" applyFill="1" applyBorder="1" applyAlignment="1">
      <alignment wrapText="1"/>
    </xf>
    <xf numFmtId="4" fontId="4" fillId="0" borderId="0" xfId="0" applyNumberFormat="1" applyFont="1" applyFill="1" applyAlignment="1">
      <alignment horizontal="right" wrapText="1"/>
    </xf>
    <xf numFmtId="167" fontId="4" fillId="0" borderId="10" xfId="12" applyNumberFormat="1" applyFont="1" applyFill="1" applyBorder="1" applyAlignment="1">
      <alignment horizontal="center" vertical="top"/>
    </xf>
    <xf numFmtId="0" fontId="4" fillId="0" borderId="10" xfId="12" quotePrefix="1" applyFont="1" applyFill="1" applyBorder="1" applyAlignment="1">
      <alignment horizontal="left" wrapText="1"/>
    </xf>
    <xf numFmtId="0" fontId="4" fillId="0" borderId="10" xfId="0" applyFont="1" applyFill="1" applyBorder="1" applyAlignment="1">
      <alignment horizontal="center" wrapText="1"/>
    </xf>
    <xf numFmtId="4" fontId="34" fillId="0" borderId="0" xfId="0" applyNumberFormat="1" applyFont="1" applyFill="1" applyAlignment="1"/>
    <xf numFmtId="2" fontId="34" fillId="0" borderId="0" xfId="10" applyNumberFormat="1" applyFont="1" applyFill="1" applyAlignment="1">
      <alignment horizontal="right"/>
    </xf>
    <xf numFmtId="2" fontId="36" fillId="0" borderId="0" xfId="10" applyNumberFormat="1" applyFont="1" applyFill="1" applyAlignment="1">
      <alignment horizontal="right"/>
    </xf>
    <xf numFmtId="0" fontId="6" fillId="0" borderId="40" xfId="0" applyFont="1" applyFill="1" applyBorder="1" applyAlignment="1">
      <alignment horizontal="center" vertical="top" wrapText="1"/>
    </xf>
    <xf numFmtId="0" fontId="6" fillId="0" borderId="41" xfId="0" applyFont="1" applyFill="1" applyBorder="1" applyAlignment="1">
      <alignment horizontal="center" wrapText="1"/>
    </xf>
    <xf numFmtId="49" fontId="6" fillId="0" borderId="42" xfId="0" applyNumberFormat="1" applyFont="1" applyFill="1" applyBorder="1" applyAlignment="1">
      <alignment horizontal="centerContinuous" wrapText="1"/>
    </xf>
    <xf numFmtId="0" fontId="6" fillId="0" borderId="43" xfId="0" applyFont="1" applyFill="1" applyBorder="1" applyAlignment="1">
      <alignment horizontal="center" wrapText="1"/>
    </xf>
    <xf numFmtId="4" fontId="34" fillId="0" borderId="0" xfId="9" applyNumberFormat="1" applyFont="1" applyFill="1" applyAlignment="1"/>
    <xf numFmtId="3" fontId="4" fillId="0" borderId="0" xfId="9" applyNumberFormat="1" applyFont="1" applyFill="1" applyAlignment="1"/>
    <xf numFmtId="0" fontId="4" fillId="0" borderId="0" xfId="9" applyFont="1" applyFill="1" applyAlignment="1">
      <alignment wrapText="1"/>
    </xf>
    <xf numFmtId="43" fontId="15" fillId="0" borderId="0" xfId="21" applyFont="1" applyFill="1" applyBorder="1" applyAlignment="1">
      <alignment horizontal="center" vertical="top" wrapText="1"/>
    </xf>
    <xf numFmtId="43" fontId="15" fillId="0" borderId="25" xfId="21" applyFont="1" applyFill="1" applyBorder="1" applyAlignment="1">
      <alignment horizontal="center" vertical="top" wrapText="1"/>
    </xf>
    <xf numFmtId="43" fontId="17" fillId="0" borderId="0" xfId="21" applyFont="1" applyFill="1" applyBorder="1" applyAlignment="1">
      <alignment wrapText="1"/>
    </xf>
    <xf numFmtId="43" fontId="17" fillId="0" borderId="25" xfId="21" applyFont="1" applyFill="1" applyBorder="1" applyAlignment="1">
      <alignment wrapText="1"/>
    </xf>
    <xf numFmtId="43" fontId="17" fillId="0" borderId="0" xfId="21" applyFont="1" applyFill="1" applyBorder="1" applyAlignment="1">
      <alignment horizontal="center" wrapText="1"/>
    </xf>
    <xf numFmtId="43" fontId="17" fillId="0" borderId="0" xfId="21" applyFont="1" applyFill="1" applyBorder="1" applyAlignment="1">
      <alignment horizontal="center" vertical="top" wrapText="1"/>
    </xf>
    <xf numFmtId="43" fontId="17" fillId="0" borderId="25" xfId="21" applyFont="1" applyFill="1" applyBorder="1" applyAlignment="1">
      <alignment horizontal="center" vertical="top" wrapText="1"/>
    </xf>
    <xf numFmtId="43" fontId="15" fillId="0" borderId="0" xfId="21" applyFont="1" applyFill="1" applyBorder="1" applyAlignment="1">
      <alignment horizontal="center" vertical="top"/>
    </xf>
    <xf numFmtId="43" fontId="15" fillId="0" borderId="25" xfId="21" applyFont="1" applyFill="1" applyBorder="1" applyAlignment="1">
      <alignment horizontal="center" vertical="top"/>
    </xf>
    <xf numFmtId="43" fontId="6" fillId="0" borderId="12" xfId="21" applyFont="1" applyFill="1" applyBorder="1" applyAlignment="1">
      <alignment horizontal="centerContinuous"/>
    </xf>
    <xf numFmtId="43" fontId="3" fillId="0" borderId="13" xfId="21" applyFont="1" applyFill="1" applyBorder="1" applyAlignment="1">
      <alignment horizontal="center" wrapText="1"/>
    </xf>
    <xf numFmtId="43" fontId="6" fillId="0" borderId="1" xfId="21" applyFont="1" applyFill="1" applyBorder="1" applyAlignment="1">
      <alignment horizontal="center" vertical="center" wrapText="1"/>
    </xf>
    <xf numFmtId="43" fontId="3" fillId="0" borderId="1" xfId="21" applyFont="1" applyFill="1" applyBorder="1" applyAlignment="1">
      <alignment horizontal="center" wrapText="1"/>
    </xf>
    <xf numFmtId="43" fontId="6" fillId="0" borderId="2" xfId="21" applyFont="1" applyFill="1" applyBorder="1" applyAlignment="1">
      <alignment horizontal="center" vertical="center" wrapText="1"/>
    </xf>
    <xf numFmtId="43" fontId="3" fillId="0" borderId="2" xfId="21" applyFont="1" applyFill="1" applyBorder="1" applyAlignment="1">
      <alignment horizontal="center" wrapText="1"/>
    </xf>
    <xf numFmtId="43" fontId="3" fillId="0" borderId="21" xfId="21" applyFont="1" applyFill="1" applyBorder="1" applyAlignment="1">
      <alignment horizontal="center" wrapText="1"/>
    </xf>
    <xf numFmtId="43" fontId="4" fillId="0" borderId="5" xfId="21" applyFont="1" applyFill="1" applyBorder="1" applyAlignment="1">
      <alignment horizontal="center"/>
    </xf>
    <xf numFmtId="43" fontId="4" fillId="0" borderId="8" xfId="21" applyFont="1" applyFill="1" applyBorder="1" applyAlignment="1">
      <alignment horizontal="center"/>
    </xf>
    <xf numFmtId="43" fontId="4" fillId="0" borderId="10" xfId="21" applyFont="1" applyFill="1" applyBorder="1" applyAlignment="1">
      <alignment horizontal="center"/>
    </xf>
    <xf numFmtId="43" fontId="4" fillId="0" borderId="11" xfId="21" applyFont="1" applyFill="1" applyBorder="1" applyAlignment="1">
      <alignment horizontal="center"/>
    </xf>
    <xf numFmtId="43" fontId="4" fillId="0" borderId="1" xfId="21" applyFont="1" applyFill="1" applyBorder="1"/>
    <xf numFmtId="43" fontId="4" fillId="0" borderId="14" xfId="21" applyFont="1" applyFill="1" applyBorder="1"/>
    <xf numFmtId="43" fontId="4" fillId="0" borderId="5" xfId="21" applyFont="1" applyFill="1" applyBorder="1" applyAlignment="1">
      <alignment horizontal="center" vertical="center"/>
    </xf>
    <xf numFmtId="43" fontId="4" fillId="0" borderId="8" xfId="21" applyFont="1" applyFill="1" applyBorder="1" applyAlignment="1">
      <alignment horizontal="center" vertical="center"/>
    </xf>
    <xf numFmtId="43" fontId="4" fillId="0" borderId="1" xfId="21" applyFont="1" applyFill="1" applyBorder="1" applyAlignment="1">
      <alignment horizontal="center" vertical="center" wrapText="1"/>
    </xf>
    <xf numFmtId="43" fontId="4" fillId="0" borderId="14" xfId="21" applyFont="1" applyFill="1" applyBorder="1" applyAlignment="1">
      <alignment horizontal="center" vertical="center" wrapText="1"/>
    </xf>
    <xf numFmtId="43" fontId="4" fillId="0" borderId="1" xfId="21" applyFont="1" applyFill="1" applyBorder="1" applyAlignment="1">
      <alignment wrapText="1"/>
    </xf>
    <xf numFmtId="43" fontId="4" fillId="0" borderId="1" xfId="21" applyFont="1" applyFill="1" applyBorder="1" applyAlignment="1">
      <alignment horizontal="right"/>
    </xf>
    <xf numFmtId="43" fontId="4" fillId="0" borderId="2" xfId="21" applyFont="1" applyFill="1" applyBorder="1" applyAlignment="1">
      <alignment wrapText="1"/>
    </xf>
    <xf numFmtId="43" fontId="4" fillId="0" borderId="2" xfId="21" applyFont="1" applyFill="1" applyBorder="1"/>
    <xf numFmtId="43" fontId="4" fillId="0" borderId="10" xfId="21" applyFont="1" applyFill="1" applyBorder="1" applyAlignment="1">
      <alignment horizontal="center" vertical="center"/>
    </xf>
    <xf numFmtId="43" fontId="4" fillId="0" borderId="11" xfId="21" applyFont="1" applyFill="1" applyBorder="1" applyAlignment="1">
      <alignment horizontal="center" vertical="center"/>
    </xf>
    <xf numFmtId="43" fontId="4" fillId="0" borderId="1" xfId="21" applyFont="1" applyFill="1" applyBorder="1" applyAlignment="1"/>
    <xf numFmtId="43" fontId="4" fillId="0" borderId="11" xfId="21" applyFont="1" applyFill="1" applyBorder="1" applyAlignment="1">
      <alignment horizontal="center" vertical="center" wrapText="1"/>
    </xf>
    <xf numFmtId="43" fontId="4" fillId="0" borderId="1" xfId="21" applyFont="1" applyFill="1" applyBorder="1" applyAlignment="1">
      <alignment horizontal="center" vertical="center"/>
    </xf>
    <xf numFmtId="43" fontId="4" fillId="0" borderId="14" xfId="21" applyFont="1" applyFill="1" applyBorder="1" applyAlignment="1"/>
    <xf numFmtId="43" fontId="4" fillId="0" borderId="2" xfId="21" applyFont="1" applyFill="1" applyBorder="1" applyAlignment="1"/>
    <xf numFmtId="43" fontId="4" fillId="0" borderId="21" xfId="21" applyFont="1" applyFill="1" applyBorder="1"/>
    <xf numFmtId="43" fontId="6" fillId="0" borderId="31" xfId="21" applyFont="1" applyFill="1" applyBorder="1" applyAlignment="1">
      <alignment horizontal="center" wrapText="1"/>
    </xf>
    <xf numFmtId="43" fontId="4" fillId="0" borderId="34" xfId="21" applyFont="1" applyFill="1" applyBorder="1" applyAlignment="1">
      <alignment horizontal="center" wrapText="1"/>
    </xf>
    <xf numFmtId="43" fontId="4" fillId="0" borderId="0" xfId="21" applyFont="1" applyFill="1"/>
    <xf numFmtId="43" fontId="4" fillId="0" borderId="0" xfId="21" applyFont="1" applyFill="1" applyBorder="1" applyAlignment="1"/>
    <xf numFmtId="43" fontId="4" fillId="0" borderId="0" xfId="21" applyFont="1" applyFill="1" applyBorder="1"/>
    <xf numFmtId="43" fontId="4" fillId="0" borderId="0" xfId="21" applyFont="1" applyFill="1" applyBorder="1" applyAlignment="1">
      <alignment horizontal="center"/>
    </xf>
    <xf numFmtId="43" fontId="4" fillId="0" borderId="0" xfId="21" applyFont="1" applyFill="1" applyAlignment="1"/>
    <xf numFmtId="43" fontId="4" fillId="0" borderId="0" xfId="21" applyFont="1" applyFill="1" applyAlignment="1">
      <alignment horizontal="center"/>
    </xf>
    <xf numFmtId="43" fontId="4" fillId="0" borderId="14" xfId="21" applyFont="1" applyFill="1" applyBorder="1" applyAlignment="1">
      <alignment horizontal="right"/>
    </xf>
    <xf numFmtId="43" fontId="4" fillId="0" borderId="1" xfId="21" applyFont="1" applyFill="1" applyBorder="1" applyAlignment="1">
      <alignment horizontal="center"/>
    </xf>
    <xf numFmtId="43" fontId="4" fillId="0" borderId="14" xfId="21" applyFont="1" applyFill="1" applyBorder="1" applyAlignment="1">
      <alignment horizontal="center" vertical="center"/>
    </xf>
    <xf numFmtId="43" fontId="4" fillId="0" borderId="1" xfId="21" applyFont="1" applyFill="1" applyBorder="1" applyAlignment="1">
      <alignment horizontal="right" wrapText="1"/>
    </xf>
    <xf numFmtId="43" fontId="4" fillId="0" borderId="21" xfId="21" applyFont="1" applyFill="1" applyBorder="1" applyAlignment="1">
      <alignment horizontal="right"/>
    </xf>
    <xf numFmtId="43" fontId="4" fillId="0" borderId="10" xfId="21" applyFont="1" applyFill="1" applyBorder="1" applyAlignment="1">
      <alignment wrapText="1"/>
    </xf>
    <xf numFmtId="43" fontId="4" fillId="0" borderId="10" xfId="21" applyFont="1" applyFill="1" applyBorder="1" applyAlignment="1"/>
    <xf numFmtId="43" fontId="4" fillId="0" borderId="11" xfId="21" applyFont="1" applyFill="1" applyBorder="1" applyAlignment="1">
      <alignment horizontal="right"/>
    </xf>
    <xf numFmtId="0" fontId="15" fillId="0" borderId="24" xfId="0" applyNumberFormat="1" applyFont="1" applyFill="1" applyBorder="1" applyAlignment="1">
      <alignment horizontal="center" vertical="top" wrapText="1"/>
    </xf>
    <xf numFmtId="0" fontId="15" fillId="0" borderId="24" xfId="0" applyNumberFormat="1" applyFont="1" applyFill="1" applyBorder="1" applyAlignment="1">
      <alignment horizontal="center" vertical="top"/>
    </xf>
    <xf numFmtId="0" fontId="6" fillId="0" borderId="7" xfId="0" applyNumberFormat="1" applyFont="1" applyFill="1" applyBorder="1" applyAlignment="1">
      <alignment horizont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4" fillId="0" borderId="6" xfId="9" applyNumberFormat="1" applyFont="1" applyFill="1" applyBorder="1" applyAlignment="1">
      <alignment horizontal="center" vertical="top"/>
    </xf>
    <xf numFmtId="0" fontId="4" fillId="0" borderId="3" xfId="9" applyNumberFormat="1" applyFont="1" applyFill="1" applyBorder="1" applyAlignment="1">
      <alignment horizontal="center" vertical="top"/>
    </xf>
    <xf numFmtId="0" fontId="6" fillId="0" borderId="40" xfId="0" applyNumberFormat="1" applyFont="1" applyFill="1" applyBorder="1" applyAlignment="1">
      <alignment horizontal="center" vertical="top" wrapText="1"/>
    </xf>
    <xf numFmtId="0" fontId="4" fillId="0" borderId="0" xfId="9" applyNumberFormat="1" applyFont="1" applyFill="1" applyAlignment="1">
      <alignment horizontal="center" vertical="top"/>
    </xf>
    <xf numFmtId="0" fontId="4" fillId="0" borderId="0" xfId="9" quotePrefix="1" applyNumberFormat="1" applyFont="1" applyFill="1" applyAlignment="1">
      <alignment horizontal="left" vertical="top"/>
    </xf>
    <xf numFmtId="43" fontId="4" fillId="0" borderId="14" xfId="21" applyFont="1" applyFill="1" applyBorder="1" applyAlignment="1">
      <alignment horizontal="right" wrapText="1"/>
    </xf>
    <xf numFmtId="43" fontId="4" fillId="0" borderId="10" xfId="21" applyFont="1" applyFill="1" applyBorder="1" applyAlignment="1">
      <alignment horizontal="center" vertical="center" wrapText="1"/>
    </xf>
    <xf numFmtId="43" fontId="4" fillId="0" borderId="2" xfId="21" applyFont="1" applyFill="1" applyBorder="1" applyAlignment="1">
      <alignment horizontal="right"/>
    </xf>
    <xf numFmtId="43" fontId="4" fillId="0" borderId="5" xfId="21" applyFont="1" applyFill="1" applyBorder="1"/>
    <xf numFmtId="43" fontId="4" fillId="0" borderId="8" xfId="21" applyFont="1" applyFill="1" applyBorder="1"/>
    <xf numFmtId="43" fontId="4" fillId="0" borderId="10" xfId="21" applyFont="1" applyFill="1" applyBorder="1"/>
    <xf numFmtId="43" fontId="4" fillId="0" borderId="14" xfId="21" applyFont="1" applyFill="1" applyBorder="1" applyAlignment="1">
      <alignment horizontal="right" vertical="center" wrapText="1"/>
    </xf>
    <xf numFmtId="43" fontId="4" fillId="0" borderId="2" xfId="21" applyFont="1" applyFill="1" applyBorder="1" applyAlignment="1">
      <alignment horizontal="right" wrapText="1"/>
    </xf>
    <xf numFmtId="43" fontId="4" fillId="0" borderId="10" xfId="21" applyFont="1" applyFill="1" applyBorder="1" applyAlignment="1">
      <alignment horizontal="right"/>
    </xf>
    <xf numFmtId="43" fontId="4" fillId="0" borderId="11" xfId="21" applyFont="1" applyFill="1" applyBorder="1"/>
    <xf numFmtId="43" fontId="3" fillId="0" borderId="5" xfId="21" applyFont="1" applyFill="1" applyBorder="1" applyAlignment="1">
      <alignment horizontal="center"/>
    </xf>
    <xf numFmtId="43" fontId="4" fillId="0" borderId="17" xfId="21" applyFont="1" applyFill="1" applyBorder="1"/>
    <xf numFmtId="43" fontId="4" fillId="0" borderId="23" xfId="21" applyFont="1" applyFill="1" applyBorder="1"/>
    <xf numFmtId="43" fontId="6" fillId="0" borderId="16" xfId="21" applyFont="1" applyFill="1" applyBorder="1" applyAlignment="1">
      <alignment horizontal="center" wrapText="1"/>
    </xf>
    <xf numFmtId="43" fontId="4" fillId="0" borderId="22" xfId="21" applyFont="1" applyFill="1" applyBorder="1" applyAlignment="1">
      <alignment horizontal="center" wrapText="1"/>
    </xf>
    <xf numFmtId="43" fontId="3" fillId="0" borderId="12" xfId="21" applyFont="1" applyFill="1" applyBorder="1" applyAlignment="1">
      <alignment horizontal="centerContinuous"/>
    </xf>
    <xf numFmtId="43" fontId="3" fillId="0" borderId="1" xfId="21" applyFont="1" applyFill="1" applyBorder="1" applyAlignment="1">
      <alignment horizontal="center" vertical="center" wrapText="1"/>
    </xf>
    <xf numFmtId="43" fontId="3" fillId="0" borderId="2" xfId="21" applyFont="1" applyFill="1" applyBorder="1" applyAlignment="1">
      <alignment horizontal="center" vertical="center" wrapText="1"/>
    </xf>
    <xf numFmtId="43" fontId="3" fillId="0" borderId="31" xfId="21" applyFont="1" applyFill="1" applyBorder="1" applyAlignment="1">
      <alignment horizontal="center" wrapText="1"/>
    </xf>
    <xf numFmtId="43" fontId="6" fillId="0" borderId="41" xfId="21" applyFont="1" applyFill="1" applyBorder="1" applyAlignment="1">
      <alignment horizontal="center" wrapText="1"/>
    </xf>
    <xf numFmtId="43" fontId="6" fillId="0" borderId="44" xfId="21" applyFont="1" applyFill="1" applyBorder="1" applyAlignment="1">
      <alignment horizontal="center" wrapText="1"/>
    </xf>
    <xf numFmtId="0" fontId="37" fillId="0" borderId="10" xfId="0" applyFont="1" applyFill="1" applyBorder="1"/>
    <xf numFmtId="0" fontId="6" fillId="0" borderId="1" xfId="0" applyFont="1" applyFill="1" applyBorder="1" applyAlignment="1">
      <alignment horizontal="center" vertical="center"/>
    </xf>
    <xf numFmtId="43" fontId="6" fillId="0" borderId="1" xfId="21" applyFont="1" applyFill="1" applyBorder="1" applyAlignment="1">
      <alignment horizontal="center" vertical="center"/>
    </xf>
    <xf numFmtId="43" fontId="6" fillId="0" borderId="14" xfId="21" applyFont="1" applyFill="1" applyBorder="1" applyAlignment="1">
      <alignment horizontal="center" vertical="center"/>
    </xf>
    <xf numFmtId="175" fontId="4" fillId="0" borderId="0" xfId="12" applyNumberFormat="1" applyFont="1" applyFill="1" applyBorder="1" applyAlignment="1">
      <alignment horizontal="center" vertical="center" wrapText="1"/>
    </xf>
    <xf numFmtId="167" fontId="4" fillId="0" borderId="19" xfId="0" applyNumberFormat="1" applyFont="1" applyFill="1" applyBorder="1" applyAlignment="1">
      <alignment horizontal="center" vertical="top"/>
    </xf>
    <xf numFmtId="0" fontId="6" fillId="0" borderId="43" xfId="0" applyFont="1" applyFill="1" applyBorder="1" applyAlignment="1">
      <alignment horizontal="center" vertical="center" wrapText="1"/>
    </xf>
    <xf numFmtId="43" fontId="6" fillId="0" borderId="41" xfId="21" applyFont="1" applyFill="1" applyBorder="1" applyAlignment="1">
      <alignment horizontal="center" vertical="center" wrapText="1"/>
    </xf>
    <xf numFmtId="43" fontId="6" fillId="0" borderId="44" xfId="21" applyFont="1" applyFill="1" applyBorder="1" applyAlignment="1">
      <alignment horizontal="center" vertical="center" wrapText="1"/>
    </xf>
    <xf numFmtId="0" fontId="4" fillId="0" borderId="3" xfId="9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left" wrapText="1"/>
    </xf>
    <xf numFmtId="43" fontId="6" fillId="0" borderId="1" xfId="21" applyFont="1" applyFill="1" applyBorder="1" applyAlignment="1">
      <alignment horizontal="center"/>
    </xf>
    <xf numFmtId="43" fontId="6" fillId="0" borderId="14" xfId="21" applyFont="1" applyFill="1" applyBorder="1" applyAlignment="1">
      <alignment horizontal="center"/>
    </xf>
    <xf numFmtId="176" fontId="4" fillId="0" borderId="1" xfId="21" applyNumberFormat="1" applyFont="1" applyFill="1" applyBorder="1" applyAlignment="1">
      <alignment wrapText="1"/>
    </xf>
    <xf numFmtId="176" fontId="4" fillId="0" borderId="1" xfId="21" applyNumberFormat="1" applyFont="1" applyFill="1" applyBorder="1" applyAlignment="1"/>
    <xf numFmtId="0" fontId="6" fillId="0" borderId="1" xfId="0" applyFont="1" applyFill="1" applyBorder="1" applyAlignment="1">
      <alignment horizontal="center"/>
    </xf>
    <xf numFmtId="176" fontId="4" fillId="0" borderId="0" xfId="12" applyNumberFormat="1" applyFont="1" applyFill="1" applyBorder="1" applyAlignment="1">
      <alignment horizontal="center" vertical="center" wrapText="1"/>
    </xf>
    <xf numFmtId="43" fontId="4" fillId="0" borderId="1" xfId="21" applyNumberFormat="1" applyFont="1" applyFill="1" applyBorder="1" applyAlignment="1">
      <alignment wrapText="1"/>
    </xf>
    <xf numFmtId="177" fontId="4" fillId="0" borderId="1" xfId="21" applyNumberFormat="1" applyFont="1" applyFill="1" applyBorder="1" applyAlignment="1">
      <alignment wrapText="1"/>
    </xf>
    <xf numFmtId="0" fontId="6" fillId="0" borderId="5" xfId="0" applyFont="1" applyFill="1" applyBorder="1" applyAlignment="1">
      <alignment horizontal="centerContinuous"/>
    </xf>
    <xf numFmtId="43" fontId="6" fillId="0" borderId="5" xfId="21" applyFont="1" applyFill="1" applyBorder="1" applyAlignment="1">
      <alignment horizontal="centerContinuous"/>
    </xf>
    <xf numFmtId="0" fontId="26" fillId="0" borderId="5" xfId="0" applyFont="1" applyBorder="1"/>
    <xf numFmtId="0" fontId="26" fillId="0" borderId="5" xfId="0" applyFont="1" applyBorder="1" applyAlignment="1">
      <alignment horizontal="left"/>
    </xf>
    <xf numFmtId="2" fontId="0" fillId="0" borderId="5" xfId="0" applyNumberFormat="1" applyBorder="1"/>
    <xf numFmtId="2" fontId="0" fillId="0" borderId="5" xfId="0" applyNumberFormat="1" applyBorder="1" applyAlignment="1">
      <alignment horizontal="right"/>
    </xf>
    <xf numFmtId="0" fontId="26" fillId="0" borderId="2" xfId="0" applyFont="1" applyBorder="1"/>
    <xf numFmtId="0" fontId="26" fillId="0" borderId="2" xfId="0" applyFont="1" applyBorder="1" applyAlignment="1">
      <alignment horizontal="left"/>
    </xf>
    <xf numFmtId="2" fontId="0" fillId="0" borderId="2" xfId="0" applyNumberFormat="1" applyBorder="1"/>
    <xf numFmtId="2" fontId="0" fillId="0" borderId="2" xfId="0" applyNumberFormat="1" applyBorder="1" applyAlignment="1">
      <alignment horizontal="right"/>
    </xf>
    <xf numFmtId="164" fontId="6" fillId="0" borderId="45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26" fillId="0" borderId="45" xfId="0" applyFont="1" applyBorder="1"/>
    <xf numFmtId="0" fontId="26" fillId="0" borderId="45" xfId="0" applyFont="1" applyBorder="1" applyAlignment="1">
      <alignment horizontal="left"/>
    </xf>
    <xf numFmtId="2" fontId="0" fillId="0" borderId="45" xfId="0" applyNumberFormat="1" applyBorder="1"/>
    <xf numFmtId="2" fontId="0" fillId="0" borderId="45" xfId="0" applyNumberFormat="1" applyBorder="1" applyAlignment="1">
      <alignment horizontal="right"/>
    </xf>
    <xf numFmtId="166" fontId="12" fillId="0" borderId="24" xfId="0" applyNumberFormat="1" applyFont="1" applyFill="1" applyBorder="1" applyAlignment="1">
      <alignment vertical="top"/>
    </xf>
    <xf numFmtId="166" fontId="12" fillId="0" borderId="0" xfId="0" applyNumberFormat="1" applyFont="1" applyFill="1" applyBorder="1" applyAlignment="1">
      <alignment vertical="top"/>
    </xf>
    <xf numFmtId="0" fontId="27" fillId="0" borderId="0" xfId="0" applyFont="1" applyAlignment="1">
      <alignment horizontal="center"/>
    </xf>
    <xf numFmtId="1" fontId="12" fillId="0" borderId="0" xfId="0" applyNumberFormat="1" applyFont="1" applyFill="1" applyBorder="1" applyAlignment="1">
      <alignment horizontal="center" vertical="center" wrapText="1"/>
    </xf>
    <xf numFmtId="1" fontId="12" fillId="0" borderId="26" xfId="0" applyNumberFormat="1" applyFont="1" applyFill="1" applyBorder="1" applyAlignment="1">
      <alignment horizontal="center" vertical="center" wrapText="1"/>
    </xf>
    <xf numFmtId="1" fontId="12" fillId="0" borderId="27" xfId="0" applyNumberFormat="1" applyFont="1" applyFill="1" applyBorder="1" applyAlignment="1">
      <alignment horizontal="center" vertical="center" wrapText="1"/>
    </xf>
    <xf numFmtId="1" fontId="12" fillId="0" borderId="28" xfId="0" applyNumberFormat="1" applyFont="1" applyFill="1" applyBorder="1" applyAlignment="1">
      <alignment horizontal="center" vertical="center" wrapText="1"/>
    </xf>
    <xf numFmtId="43" fontId="3" fillId="0" borderId="29" xfId="21" applyFont="1" applyFill="1" applyBorder="1" applyAlignment="1">
      <alignment horizontal="center" vertical="center" wrapText="1"/>
    </xf>
    <xf numFmtId="43" fontId="3" fillId="0" borderId="14" xfId="21" applyFont="1" applyFill="1" applyBorder="1" applyAlignment="1">
      <alignment horizontal="center" vertical="center" wrapText="1"/>
    </xf>
    <xf numFmtId="166" fontId="12" fillId="0" borderId="24" xfId="0" applyNumberFormat="1" applyFont="1" applyFill="1" applyBorder="1" applyAlignment="1">
      <alignment horizontal="center" vertical="top"/>
    </xf>
    <xf numFmtId="166" fontId="12" fillId="0" borderId="0" xfId="0" applyNumberFormat="1" applyFont="1" applyFill="1" applyBorder="1" applyAlignment="1">
      <alignment horizontal="center" vertical="top"/>
    </xf>
    <xf numFmtId="166" fontId="12" fillId="0" borderId="25" xfId="0" applyNumberFormat="1" applyFont="1" applyFill="1" applyBorder="1" applyAlignment="1">
      <alignment horizontal="center" vertical="top"/>
    </xf>
    <xf numFmtId="164" fontId="12" fillId="0" borderId="24" xfId="13" applyNumberFormat="1" applyFont="1" applyFill="1" applyBorder="1" applyAlignment="1">
      <alignment horizontal="center"/>
    </xf>
    <xf numFmtId="164" fontId="12" fillId="0" borderId="0" xfId="13" applyNumberFormat="1" applyFont="1" applyFill="1" applyBorder="1" applyAlignment="1">
      <alignment horizontal="center"/>
    </xf>
    <xf numFmtId="164" fontId="12" fillId="0" borderId="25" xfId="13" applyNumberFormat="1" applyFont="1" applyFill="1" applyBorder="1" applyAlignment="1">
      <alignment horizontal="center"/>
    </xf>
    <xf numFmtId="164" fontId="12" fillId="0" borderId="24" xfId="15" applyNumberFormat="1" applyFont="1" applyFill="1" applyBorder="1" applyAlignment="1">
      <alignment horizontal="center"/>
    </xf>
    <xf numFmtId="164" fontId="12" fillId="0" borderId="0" xfId="15" applyNumberFormat="1" applyFont="1" applyFill="1" applyBorder="1" applyAlignment="1">
      <alignment horizontal="center"/>
    </xf>
    <xf numFmtId="164" fontId="12" fillId="0" borderId="25" xfId="15" applyNumberFormat="1" applyFont="1" applyFill="1" applyBorder="1" applyAlignment="1">
      <alignment horizontal="center"/>
    </xf>
    <xf numFmtId="43" fontId="4" fillId="0" borderId="0" xfId="21" applyFont="1" applyFill="1" applyAlignment="1">
      <alignment horizontal="center"/>
    </xf>
    <xf numFmtId="166" fontId="38" fillId="0" borderId="24" xfId="0" applyNumberFormat="1" applyFont="1" applyFill="1" applyBorder="1" applyAlignment="1">
      <alignment horizontal="center" vertical="top"/>
    </xf>
    <xf numFmtId="166" fontId="38" fillId="0" borderId="0" xfId="0" applyNumberFormat="1" applyFont="1" applyFill="1" applyBorder="1" applyAlignment="1">
      <alignment horizontal="center" vertical="top"/>
    </xf>
    <xf numFmtId="164" fontId="6" fillId="0" borderId="10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3" fontId="6" fillId="0" borderId="10" xfId="21" applyFont="1" applyFill="1" applyBorder="1" applyAlignment="1">
      <alignment horizontal="center" vertical="center" wrapText="1"/>
    </xf>
    <xf numFmtId="43" fontId="6" fillId="0" borderId="2" xfId="21" applyFont="1" applyFill="1" applyBorder="1" applyAlignment="1">
      <alignment horizontal="center" vertical="center" wrapText="1"/>
    </xf>
    <xf numFmtId="43" fontId="3" fillId="0" borderId="10" xfId="21" applyFont="1" applyFill="1" applyBorder="1" applyAlignment="1">
      <alignment horizontal="center" wrapText="1"/>
    </xf>
    <xf numFmtId="43" fontId="3" fillId="0" borderId="1" xfId="21" applyFont="1" applyFill="1" applyBorder="1" applyAlignment="1">
      <alignment horizontal="center" wrapText="1"/>
    </xf>
    <xf numFmtId="43" fontId="3" fillId="0" borderId="2" xfId="21" applyFont="1" applyFill="1" applyBorder="1" applyAlignment="1">
      <alignment horizontal="center" wrapText="1"/>
    </xf>
    <xf numFmtId="43" fontId="3" fillId="0" borderId="10" xfId="21" applyFont="1" applyFill="1" applyBorder="1" applyAlignment="1">
      <alignment horizontal="center" vertical="center" wrapText="1"/>
    </xf>
    <xf numFmtId="43" fontId="3" fillId="0" borderId="1" xfId="21" applyFont="1" applyFill="1" applyBorder="1" applyAlignment="1">
      <alignment horizontal="center" vertical="center" wrapText="1"/>
    </xf>
    <xf numFmtId="43" fontId="3" fillId="0" borderId="2" xfId="21" applyFont="1" applyFill="1" applyBorder="1" applyAlignment="1">
      <alignment horizontal="center" vertical="center" wrapText="1"/>
    </xf>
    <xf numFmtId="2" fontId="26" fillId="0" borderId="2" xfId="0" applyNumberFormat="1" applyFont="1" applyBorder="1"/>
    <xf numFmtId="2" fontId="26" fillId="0" borderId="5" xfId="0" applyNumberFormat="1" applyFont="1" applyBorder="1"/>
    <xf numFmtId="2" fontId="26" fillId="0" borderId="45" xfId="0" applyNumberFormat="1" applyFont="1" applyBorder="1"/>
  </cellXfs>
  <cellStyles count="22">
    <cellStyle name="_PERSONAL" xfId="1"/>
    <cellStyle name="_PERSONAL_1" xfId="2"/>
    <cellStyle name="Comma [0]_laroux" xfId="3"/>
    <cellStyle name="Comma_laroux" xfId="4"/>
    <cellStyle name="Currency [0]_laroux" xfId="5"/>
    <cellStyle name="Currency_laroux" xfId="6"/>
    <cellStyle name="Dziesiętny" xfId="21" builtinId="3"/>
    <cellStyle name="Dziesiętny 2" xfId="20"/>
    <cellStyle name="Normal_laroux" xfId="7"/>
    <cellStyle name="normální_laroux" xfId="8"/>
    <cellStyle name="Normalny" xfId="0" builtinId="0"/>
    <cellStyle name="Normalny_Arkusz1 (2)" xfId="9"/>
    <cellStyle name="Normalny_Arkusz1 (2) 2" xfId="19"/>
    <cellStyle name="Normalny_SL_KOSZT_Lew0" xfId="10"/>
    <cellStyle name="Normalny_SL_KOSZT_Lew0 2" xfId="16"/>
    <cellStyle name="Normalny_Slkos_Str" xfId="11"/>
    <cellStyle name="Normalny_Slkos_Str 2" xfId="17"/>
    <cellStyle name="Normalny_SL-KOSZT_Głuchołazy_1a" xfId="12"/>
    <cellStyle name="Normalny_SL-KOSZT_Głuchołazy_1a 2" xfId="18"/>
    <cellStyle name="Normalny_TER_choszcz_wa" xfId="13"/>
    <cellStyle name="Normalny_TER_choszcz_wa 2" xfId="15"/>
    <cellStyle name="Styl 1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24" sqref="F24"/>
    </sheetView>
  </sheetViews>
  <sheetFormatPr defaultRowHeight="12.75" x14ac:dyDescent="0.2"/>
  <cols>
    <col min="1" max="1" width="3.7109375" style="267" customWidth="1"/>
    <col min="2" max="2" width="6.5703125" style="267" customWidth="1"/>
    <col min="3" max="3" width="55.42578125" style="267" bestFit="1" customWidth="1"/>
    <col min="4" max="4" width="18.85546875" style="267" customWidth="1"/>
    <col min="5" max="5" width="4.85546875" style="267" customWidth="1"/>
    <col min="6" max="6" width="10.85546875" style="267" customWidth="1"/>
    <col min="7" max="16384" width="9.140625" style="267"/>
  </cols>
  <sheetData>
    <row r="1" spans="1:6" s="286" customFormat="1" ht="37.5" customHeight="1" x14ac:dyDescent="0.2">
      <c r="A1" s="454" t="s">
        <v>334</v>
      </c>
      <c r="B1" s="454"/>
      <c r="C1" s="454"/>
      <c r="D1" s="454"/>
      <c r="E1" s="454"/>
      <c r="F1" s="285"/>
    </row>
    <row r="4" spans="1:6" ht="15.75" x14ac:dyDescent="0.25">
      <c r="B4" s="453" t="s">
        <v>321</v>
      </c>
      <c r="C4" s="453"/>
      <c r="D4" s="453"/>
    </row>
    <row r="6" spans="1:6" ht="13.5" thickBot="1" x14ac:dyDescent="0.25"/>
    <row r="7" spans="1:6" ht="13.5" thickTop="1" x14ac:dyDescent="0.2">
      <c r="B7" s="272" t="s">
        <v>40</v>
      </c>
      <c r="C7" s="273" t="s">
        <v>322</v>
      </c>
      <c r="D7" s="274" t="s">
        <v>29</v>
      </c>
    </row>
    <row r="8" spans="1:6" x14ac:dyDescent="0.2">
      <c r="B8" s="268">
        <v>1</v>
      </c>
      <c r="C8" s="269" t="s">
        <v>394</v>
      </c>
      <c r="D8" s="277">
        <f>'1. DK32 Żeromskiego'!G171</f>
        <v>0</v>
      </c>
      <c r="E8" s="278"/>
      <c r="F8" s="278"/>
    </row>
    <row r="9" spans="1:6" x14ac:dyDescent="0.2">
      <c r="B9" s="268">
        <v>2</v>
      </c>
      <c r="C9" s="269" t="s">
        <v>395</v>
      </c>
      <c r="D9" s="277">
        <f>'2. DW305 Fabryczna'!G111</f>
        <v>0</v>
      </c>
      <c r="E9" s="278"/>
      <c r="F9" s="278"/>
    </row>
    <row r="10" spans="1:6" x14ac:dyDescent="0.2">
      <c r="B10" s="268">
        <v>3</v>
      </c>
      <c r="C10" s="269" t="s">
        <v>396</v>
      </c>
      <c r="D10" s="277">
        <f>'3. DP3831P Gajewskich'!G98</f>
        <v>0</v>
      </c>
      <c r="E10" s="278"/>
      <c r="F10" s="278"/>
    </row>
    <row r="11" spans="1:6" x14ac:dyDescent="0.2">
      <c r="B11" s="268">
        <v>4</v>
      </c>
      <c r="C11" s="269" t="s">
        <v>397</v>
      </c>
      <c r="D11" s="277">
        <f>'4. Dr. wewnętrzna'!G80</f>
        <v>0</v>
      </c>
      <c r="E11" s="278"/>
      <c r="F11" s="278"/>
    </row>
    <row r="12" spans="1:6" x14ac:dyDescent="0.2">
      <c r="B12" s="268">
        <v>5</v>
      </c>
      <c r="C12" s="269" t="s">
        <v>438</v>
      </c>
      <c r="D12" s="277">
        <f>'5. Miejsca postojowe'!G104</f>
        <v>0</v>
      </c>
      <c r="E12" s="278"/>
      <c r="F12" s="278"/>
    </row>
    <row r="13" spans="1:6" x14ac:dyDescent="0.2">
      <c r="B13" s="268">
        <v>6</v>
      </c>
      <c r="C13" s="269" t="s">
        <v>433</v>
      </c>
      <c r="D13" s="277">
        <f>'6. Chodnik Dworcowa'!G39</f>
        <v>0</v>
      </c>
    </row>
    <row r="14" spans="1:6" x14ac:dyDescent="0.2">
      <c r="B14" s="268">
        <v>7</v>
      </c>
      <c r="C14" s="269" t="s">
        <v>434</v>
      </c>
      <c r="D14" s="277">
        <f>'7. Kanalizacja deszczowa'!G44</f>
        <v>0</v>
      </c>
    </row>
    <row r="15" spans="1:6" x14ac:dyDescent="0.2">
      <c r="B15" s="268">
        <v>8</v>
      </c>
      <c r="C15" s="269" t="s">
        <v>435</v>
      </c>
      <c r="D15" s="277">
        <f>'8. Kan. deszczowa Żeromskiego'!G28</f>
        <v>0</v>
      </c>
    </row>
    <row r="16" spans="1:6" x14ac:dyDescent="0.2">
      <c r="B16" s="268">
        <v>9</v>
      </c>
      <c r="C16" s="269" t="s">
        <v>436</v>
      </c>
      <c r="D16" s="277">
        <f>'9. Wodociąg i kan. sanitarna'!G121</f>
        <v>0</v>
      </c>
      <c r="E16" s="278"/>
      <c r="F16" s="278"/>
    </row>
    <row r="17" spans="2:6" x14ac:dyDescent="0.2">
      <c r="B17" s="268">
        <v>10</v>
      </c>
      <c r="C17" s="269" t="s">
        <v>399</v>
      </c>
      <c r="D17" s="277">
        <f>'10. Przebudowa gazociągu nc'!G43</f>
        <v>0</v>
      </c>
      <c r="E17" s="278"/>
      <c r="F17" s="278"/>
    </row>
    <row r="18" spans="2:6" x14ac:dyDescent="0.2">
      <c r="B18" s="268">
        <v>11</v>
      </c>
      <c r="C18" s="269" t="s">
        <v>765</v>
      </c>
      <c r="D18" s="277">
        <f>'11. B.elektryczna - oświetlenie'!G79</f>
        <v>0</v>
      </c>
      <c r="E18" s="281"/>
      <c r="F18" s="281"/>
    </row>
    <row r="19" spans="2:6" x14ac:dyDescent="0.2">
      <c r="B19" s="268">
        <v>12</v>
      </c>
      <c r="C19" s="269" t="s">
        <v>764</v>
      </c>
      <c r="D19" s="277">
        <f>'12. Br. elektryczna - kolizje'!G34</f>
        <v>0</v>
      </c>
      <c r="E19" s="281"/>
      <c r="F19" s="281"/>
    </row>
    <row r="20" spans="2:6" x14ac:dyDescent="0.2">
      <c r="B20" s="268">
        <v>13</v>
      </c>
      <c r="C20" s="269" t="s">
        <v>437</v>
      </c>
      <c r="D20" s="277">
        <f>'13. Usunięcie kolizji teletechn'!G209</f>
        <v>0</v>
      </c>
    </row>
    <row r="21" spans="2:6" x14ac:dyDescent="0.2">
      <c r="B21" s="268">
        <v>14</v>
      </c>
      <c r="C21" s="269" t="s">
        <v>797</v>
      </c>
      <c r="D21" s="277">
        <f>'13. Usunięcie kolizji teletechn'!G210</f>
        <v>0</v>
      </c>
    </row>
    <row r="22" spans="2:6" x14ac:dyDescent="0.2">
      <c r="B22" s="275"/>
      <c r="C22" s="276" t="s">
        <v>325</v>
      </c>
      <c r="D22" s="283">
        <f>SUM(D8:D21)</f>
        <v>0</v>
      </c>
    </row>
    <row r="23" spans="2:6" x14ac:dyDescent="0.2">
      <c r="B23" s="268"/>
      <c r="C23" s="269" t="s">
        <v>323</v>
      </c>
      <c r="D23" s="277">
        <f>ROUND(D22*0.23,2)</f>
        <v>0</v>
      </c>
    </row>
    <row r="24" spans="2:6" ht="13.5" thickBot="1" x14ac:dyDescent="0.25">
      <c r="B24" s="270"/>
      <c r="C24" s="271" t="s">
        <v>324</v>
      </c>
      <c r="D24" s="284">
        <f>SUM(D22:D23)</f>
        <v>0</v>
      </c>
    </row>
    <row r="25" spans="2:6" ht="13.5" thickTop="1" x14ac:dyDescent="0.2"/>
  </sheetData>
  <mergeCells count="2">
    <mergeCell ref="B4:D4"/>
    <mergeCell ref="A1:E1"/>
  </mergeCells>
  <pageMargins left="0.70866141732283472" right="0.31496062992125984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">
    <pageSetUpPr autoPageBreaks="0"/>
  </sheetPr>
  <dimension ref="A1:U174"/>
  <sheetViews>
    <sheetView showGridLines="0" showZeros="0" view="pageBreakPreview" topLeftCell="A166" zoomScale="130" zoomScaleNormal="100" zoomScaleSheetLayoutView="130" workbookViewId="0">
      <selection sqref="A1:G1"/>
    </sheetView>
  </sheetViews>
  <sheetFormatPr defaultRowHeight="12.75" x14ac:dyDescent="0.2"/>
  <cols>
    <col min="1" max="1" width="3.7109375" style="41" customWidth="1"/>
    <col min="2" max="2" width="11" style="6" customWidth="1"/>
    <col min="3" max="3" width="44.85546875" style="42" customWidth="1"/>
    <col min="4" max="4" width="6" style="6" customWidth="1"/>
    <col min="5" max="5" width="10.140625" style="375" bestFit="1" customWidth="1"/>
    <col min="6" max="6" width="11.140625" style="371" customWidth="1"/>
    <col min="7" max="7" width="12.140625" style="376" bestFit="1" customWidth="1"/>
    <col min="8" max="8" width="8.85546875" style="52" hidden="1" customWidth="1"/>
    <col min="9" max="9" width="9.7109375" style="167" customWidth="1"/>
    <col min="10" max="11" width="9.7109375" style="4" customWidth="1"/>
    <col min="12" max="16384" width="9.140625" style="4"/>
  </cols>
  <sheetData>
    <row r="1" spans="1:15" ht="41.25" customHeight="1" thickTop="1" x14ac:dyDescent="0.2">
      <c r="A1" s="455" t="s">
        <v>781</v>
      </c>
      <c r="B1" s="456"/>
      <c r="C1" s="456"/>
      <c r="D1" s="456"/>
      <c r="E1" s="456"/>
      <c r="F1" s="456"/>
      <c r="G1" s="457"/>
    </row>
    <row r="2" spans="1:15" s="64" customFormat="1" x14ac:dyDescent="0.2">
      <c r="A2" s="191"/>
      <c r="B2" s="65"/>
      <c r="C2" s="128"/>
      <c r="D2" s="65"/>
      <c r="E2" s="331"/>
      <c r="F2" s="331"/>
      <c r="G2" s="332"/>
      <c r="H2" s="66"/>
      <c r="I2" s="167"/>
    </row>
    <row r="3" spans="1:15" s="95" customFormat="1" ht="15.75" x14ac:dyDescent="0.25">
      <c r="A3" s="463" t="s">
        <v>239</v>
      </c>
      <c r="B3" s="464"/>
      <c r="C3" s="464"/>
      <c r="D3" s="464"/>
      <c r="E3" s="464"/>
      <c r="F3" s="464"/>
      <c r="G3" s="465"/>
      <c r="H3" s="52"/>
      <c r="I3" s="167"/>
    </row>
    <row r="4" spans="1:15" s="96" customFormat="1" x14ac:dyDescent="0.2">
      <c r="A4" s="192"/>
      <c r="C4" s="129"/>
      <c r="E4" s="333"/>
      <c r="F4" s="333"/>
      <c r="G4" s="334"/>
      <c r="H4" s="66"/>
      <c r="I4" s="167"/>
    </row>
    <row r="5" spans="1:15" s="91" customFormat="1" ht="15.75" x14ac:dyDescent="0.25">
      <c r="A5" s="463" t="s">
        <v>241</v>
      </c>
      <c r="B5" s="464"/>
      <c r="C5" s="464"/>
      <c r="D5" s="464"/>
      <c r="E5" s="464"/>
      <c r="F5" s="464"/>
      <c r="G5" s="465"/>
      <c r="H5" s="52"/>
      <c r="I5" s="167"/>
    </row>
    <row r="6" spans="1:15" s="69" customFormat="1" x14ac:dyDescent="0.2">
      <c r="A6" s="193"/>
      <c r="B6" s="67"/>
      <c r="C6" s="130"/>
      <c r="D6" s="68"/>
      <c r="E6" s="335"/>
      <c r="F6" s="336"/>
      <c r="G6" s="337"/>
      <c r="H6" s="66"/>
      <c r="I6" s="167"/>
    </row>
    <row r="7" spans="1:15" s="92" customFormat="1" ht="15.75" x14ac:dyDescent="0.2">
      <c r="A7" s="460" t="s">
        <v>25</v>
      </c>
      <c r="B7" s="461"/>
      <c r="C7" s="461"/>
      <c r="D7" s="461"/>
      <c r="E7" s="461"/>
      <c r="F7" s="461"/>
      <c r="G7" s="462"/>
      <c r="H7" s="52"/>
      <c r="I7" s="167"/>
    </row>
    <row r="8" spans="1:15" s="64" customFormat="1" ht="13.5" thickBot="1" x14ac:dyDescent="0.25">
      <c r="A8" s="194"/>
      <c r="B8" s="63"/>
      <c r="C8" s="131"/>
      <c r="D8" s="63"/>
      <c r="E8" s="338"/>
      <c r="F8" s="338"/>
      <c r="G8" s="339"/>
      <c r="H8" s="66"/>
      <c r="I8" s="167"/>
    </row>
    <row r="9" spans="1:15" ht="13.5" customHeight="1" thickTop="1" x14ac:dyDescent="0.2">
      <c r="A9" s="15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</row>
    <row r="10" spans="1:15" s="22" customFormat="1" ht="12.75" customHeight="1" x14ac:dyDescent="0.2">
      <c r="A10" s="61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  <c r="I10" s="167"/>
    </row>
    <row r="11" spans="1:15" s="22" customFormat="1" ht="12.75" customHeight="1" x14ac:dyDescent="0.2">
      <c r="A11" s="16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  <c r="I11" s="167"/>
    </row>
    <row r="12" spans="1:15" s="13" customFormat="1" x14ac:dyDescent="0.2">
      <c r="A12" s="56">
        <v>1</v>
      </c>
      <c r="B12" s="57">
        <v>2</v>
      </c>
      <c r="C12" s="57">
        <v>3</v>
      </c>
      <c r="D12" s="57">
        <v>4</v>
      </c>
      <c r="E12" s="57">
        <v>5</v>
      </c>
      <c r="F12" s="57">
        <v>6</v>
      </c>
      <c r="G12" s="57">
        <v>7</v>
      </c>
      <c r="H12" s="52"/>
      <c r="I12" s="167"/>
    </row>
    <row r="13" spans="1:15" x14ac:dyDescent="0.2">
      <c r="A13" s="36"/>
      <c r="B13" s="10" t="s">
        <v>35</v>
      </c>
      <c r="C13" s="33" t="s">
        <v>36</v>
      </c>
      <c r="D13" s="37" t="s">
        <v>44</v>
      </c>
      <c r="E13" s="347" t="s">
        <v>44</v>
      </c>
      <c r="F13" s="347" t="s">
        <v>44</v>
      </c>
      <c r="G13" s="348" t="s">
        <v>44</v>
      </c>
    </row>
    <row r="14" spans="1:15" x14ac:dyDescent="0.2">
      <c r="A14" s="49"/>
      <c r="B14" s="118" t="s">
        <v>45</v>
      </c>
      <c r="C14" s="133" t="s">
        <v>46</v>
      </c>
      <c r="D14" s="48" t="s">
        <v>44</v>
      </c>
      <c r="E14" s="349" t="s">
        <v>44</v>
      </c>
      <c r="F14" s="349" t="s">
        <v>44</v>
      </c>
      <c r="G14" s="350" t="s">
        <v>44</v>
      </c>
    </row>
    <row r="15" spans="1:15" ht="25.5" x14ac:dyDescent="0.2">
      <c r="A15" s="12">
        <v>1</v>
      </c>
      <c r="B15" s="85"/>
      <c r="C15" s="134" t="s">
        <v>76</v>
      </c>
      <c r="D15" s="3" t="s">
        <v>43</v>
      </c>
      <c r="E15" s="351">
        <v>0.31</v>
      </c>
      <c r="F15" s="351"/>
      <c r="G15" s="352">
        <f>ROUND(E15*F15,2)</f>
        <v>0</v>
      </c>
      <c r="H15" s="52" t="s">
        <v>116</v>
      </c>
    </row>
    <row r="16" spans="1:15" s="103" customFormat="1" x14ac:dyDescent="0.2">
      <c r="A16" s="54"/>
      <c r="B16" s="118" t="s">
        <v>105</v>
      </c>
      <c r="C16" s="136" t="s">
        <v>106</v>
      </c>
      <c r="D16" s="99" t="s">
        <v>44</v>
      </c>
      <c r="E16" s="349" t="s">
        <v>44</v>
      </c>
      <c r="F16" s="349" t="s">
        <v>44</v>
      </c>
      <c r="G16" s="350" t="s">
        <v>44</v>
      </c>
      <c r="H16" s="52"/>
      <c r="I16" s="167"/>
      <c r="J16" s="100"/>
      <c r="K16" s="100"/>
      <c r="L16" s="101"/>
      <c r="M16" s="101"/>
      <c r="N16" s="101"/>
      <c r="O16" s="102"/>
    </row>
    <row r="17" spans="1:15" s="103" customFormat="1" x14ac:dyDescent="0.2">
      <c r="A17" s="8"/>
      <c r="B17" s="85"/>
      <c r="C17" s="137" t="s">
        <v>107</v>
      </c>
      <c r="D17" s="104"/>
      <c r="E17" s="365"/>
      <c r="F17" s="365"/>
      <c r="G17" s="401"/>
      <c r="H17" s="52" t="s">
        <v>118</v>
      </c>
      <c r="I17" s="167"/>
      <c r="J17" s="100"/>
      <c r="K17" s="100"/>
      <c r="L17" s="101"/>
      <c r="M17" s="101"/>
      <c r="N17" s="101"/>
      <c r="O17" s="102"/>
    </row>
    <row r="18" spans="1:15" s="103" customFormat="1" x14ac:dyDescent="0.2">
      <c r="A18" s="8">
        <f>A15+1</f>
        <v>2</v>
      </c>
      <c r="B18" s="119"/>
      <c r="C18" s="105" t="s">
        <v>168</v>
      </c>
      <c r="D18" s="106" t="s">
        <v>32</v>
      </c>
      <c r="E18" s="351">
        <v>1</v>
      </c>
      <c r="F18" s="380"/>
      <c r="G18" s="352">
        <f>ROUND(E18*F18,2)</f>
        <v>0</v>
      </c>
      <c r="H18" s="52"/>
      <c r="I18" s="167"/>
      <c r="J18" s="108"/>
      <c r="K18" s="100"/>
      <c r="L18" s="101"/>
      <c r="M18" s="101"/>
      <c r="N18" s="101"/>
      <c r="O18" s="102"/>
    </row>
    <row r="19" spans="1:15" s="103" customFormat="1" x14ac:dyDescent="0.2">
      <c r="A19" s="8">
        <f>A18+1</f>
        <v>3</v>
      </c>
      <c r="B19" s="119"/>
      <c r="C19" s="105" t="s">
        <v>169</v>
      </c>
      <c r="D19" s="106" t="s">
        <v>32</v>
      </c>
      <c r="E19" s="351">
        <v>1</v>
      </c>
      <c r="F19" s="380"/>
      <c r="G19" s="352">
        <f>ROUND(E19*F19,2)</f>
        <v>0</v>
      </c>
      <c r="H19" s="52"/>
      <c r="I19" s="167"/>
      <c r="J19" s="55"/>
      <c r="K19" s="55"/>
      <c r="L19" s="101"/>
      <c r="M19" s="101"/>
      <c r="N19" s="101"/>
      <c r="O19" s="102"/>
    </row>
    <row r="20" spans="1:15" s="103" customFormat="1" x14ac:dyDescent="0.2">
      <c r="A20" s="8">
        <f>A19+1</f>
        <v>4</v>
      </c>
      <c r="B20" s="120"/>
      <c r="C20" s="137" t="s">
        <v>117</v>
      </c>
      <c r="D20" s="3" t="s">
        <v>161</v>
      </c>
      <c r="E20" s="351">
        <v>2E-3</v>
      </c>
      <c r="F20" s="358"/>
      <c r="G20" s="352">
        <f>ROUND(E20*F20,2)</f>
        <v>0</v>
      </c>
      <c r="H20" s="52" t="s">
        <v>119</v>
      </c>
      <c r="I20" s="167"/>
      <c r="J20" s="109"/>
      <c r="K20" s="109"/>
      <c r="L20" s="101"/>
      <c r="M20" s="101"/>
      <c r="N20" s="101"/>
      <c r="O20" s="102"/>
    </row>
    <row r="21" spans="1:15" s="113" customFormat="1" ht="25.5" x14ac:dyDescent="0.2">
      <c r="A21" s="8">
        <f>A20+1</f>
        <v>5</v>
      </c>
      <c r="B21" s="119"/>
      <c r="C21" s="137" t="s">
        <v>108</v>
      </c>
      <c r="D21" s="3" t="s">
        <v>50</v>
      </c>
      <c r="E21" s="363">
        <v>0.8</v>
      </c>
      <c r="F21" s="380"/>
      <c r="G21" s="352">
        <f>ROUND(E21*F21,2)</f>
        <v>0</v>
      </c>
      <c r="H21" s="52"/>
      <c r="I21" s="167"/>
      <c r="J21" s="110"/>
      <c r="K21" s="110"/>
      <c r="L21" s="111"/>
      <c r="M21" s="111"/>
      <c r="N21" s="111"/>
      <c r="O21" s="112"/>
    </row>
    <row r="22" spans="1:15" s="113" customFormat="1" ht="25.5" x14ac:dyDescent="0.2">
      <c r="A22" s="9">
        <f>A21+1</f>
        <v>6</v>
      </c>
      <c r="B22" s="121"/>
      <c r="C22" s="138" t="s">
        <v>160</v>
      </c>
      <c r="D22" s="5" t="s">
        <v>109</v>
      </c>
      <c r="E22" s="367">
        <v>3.3</v>
      </c>
      <c r="F22" s="402"/>
      <c r="G22" s="352">
        <f>ROUND(E22*F22,2)</f>
        <v>0</v>
      </c>
      <c r="H22" s="52"/>
      <c r="I22" s="167"/>
      <c r="J22" s="110"/>
      <c r="K22" s="110"/>
      <c r="L22" s="111"/>
      <c r="M22" s="111"/>
      <c r="N22" s="111"/>
      <c r="O22" s="112"/>
    </row>
    <row r="23" spans="1:15" x14ac:dyDescent="0.2">
      <c r="A23" s="54"/>
      <c r="B23" s="118" t="s">
        <v>110</v>
      </c>
      <c r="C23" s="133" t="s">
        <v>111</v>
      </c>
      <c r="D23" s="184" t="s">
        <v>44</v>
      </c>
      <c r="E23" s="361" t="s">
        <v>44</v>
      </c>
      <c r="F23" s="361" t="s">
        <v>44</v>
      </c>
      <c r="G23" s="362" t="s">
        <v>44</v>
      </c>
      <c r="J23" s="94"/>
      <c r="K23" s="94"/>
    </row>
    <row r="24" spans="1:15" ht="38.25" x14ac:dyDescent="0.2">
      <c r="A24" s="8">
        <f>1+A22</f>
        <v>7</v>
      </c>
      <c r="B24" s="85"/>
      <c r="C24" s="139" t="str">
        <f>"- mechaniczne zdjęcie warstwy humusu grubości 20 cm z przemieszczeniem oraz spryzmowaniem tymczasowym        ("&amp;ROUND(0.2*E24,0)&amp;" m^3)"</f>
        <v>- mechaniczne zdjęcie warstwy humusu grubości 20 cm z przemieszczeniem oraz spryzmowaniem tymczasowym        (655 m^3)</v>
      </c>
      <c r="D24" s="3" t="s">
        <v>31</v>
      </c>
      <c r="E24" s="351">
        <v>3273</v>
      </c>
      <c r="F24" s="363"/>
      <c r="G24" s="352">
        <f>ROUND(E24*F24,2)</f>
        <v>0</v>
      </c>
      <c r="H24" s="52" t="s">
        <v>120</v>
      </c>
      <c r="J24" s="94"/>
      <c r="K24" s="94"/>
    </row>
    <row r="25" spans="1:15" ht="25.5" x14ac:dyDescent="0.2">
      <c r="A25" s="9">
        <f>1+A24</f>
        <v>8</v>
      </c>
      <c r="B25" s="84"/>
      <c r="C25" s="140" t="s">
        <v>112</v>
      </c>
      <c r="D25" s="5" t="s">
        <v>50</v>
      </c>
      <c r="E25" s="360">
        <v>442</v>
      </c>
      <c r="F25" s="367"/>
      <c r="G25" s="352">
        <f>ROUND(E25*F25,2)</f>
        <v>0</v>
      </c>
      <c r="J25" s="55"/>
      <c r="K25" s="55"/>
    </row>
    <row r="26" spans="1:15" x14ac:dyDescent="0.2">
      <c r="A26" s="54"/>
      <c r="B26" s="122" t="s">
        <v>48</v>
      </c>
      <c r="C26" s="133" t="s">
        <v>49</v>
      </c>
      <c r="D26" s="48" t="s">
        <v>44</v>
      </c>
      <c r="E26" s="349" t="s">
        <v>44</v>
      </c>
      <c r="F26" s="349" t="s">
        <v>44</v>
      </c>
      <c r="G26" s="350" t="s">
        <v>44</v>
      </c>
    </row>
    <row r="27" spans="1:15" ht="25.5" x14ac:dyDescent="0.2">
      <c r="A27" s="8">
        <f>A25+1</f>
        <v>9</v>
      </c>
      <c r="B27" s="85"/>
      <c r="C27" s="163" t="s">
        <v>170</v>
      </c>
      <c r="D27" s="3" t="s">
        <v>31</v>
      </c>
      <c r="E27" s="351">
        <v>3278</v>
      </c>
      <c r="F27" s="351"/>
      <c r="G27" s="352">
        <f t="shared" ref="G27:G65" si="0">ROUND(E27*F27,2)</f>
        <v>0</v>
      </c>
      <c r="H27" s="52" t="s">
        <v>5</v>
      </c>
    </row>
    <row r="28" spans="1:15" ht="38.25" x14ac:dyDescent="0.2">
      <c r="A28" s="8">
        <f t="shared" ref="A28:A34" si="1">A27+1</f>
        <v>10</v>
      </c>
      <c r="B28" s="85"/>
      <c r="C28" s="163" t="s">
        <v>224</v>
      </c>
      <c r="D28" s="3" t="s">
        <v>31</v>
      </c>
      <c r="E28" s="351">
        <v>141</v>
      </c>
      <c r="F28" s="351"/>
      <c r="G28" s="352">
        <f t="shared" si="0"/>
        <v>0</v>
      </c>
      <c r="H28" s="52" t="s">
        <v>5</v>
      </c>
    </row>
    <row r="29" spans="1:15" ht="38.25" x14ac:dyDescent="0.2">
      <c r="A29" s="8">
        <f t="shared" si="1"/>
        <v>11</v>
      </c>
      <c r="B29" s="85"/>
      <c r="C29" s="163" t="s">
        <v>225</v>
      </c>
      <c r="D29" s="3" t="s">
        <v>31</v>
      </c>
      <c r="E29" s="351">
        <v>41</v>
      </c>
      <c r="F29" s="351"/>
      <c r="G29" s="352">
        <f t="shared" si="0"/>
        <v>0</v>
      </c>
      <c r="H29" s="52" t="s">
        <v>5</v>
      </c>
    </row>
    <row r="30" spans="1:15" ht="25.5" x14ac:dyDescent="0.2">
      <c r="A30" s="8">
        <f t="shared" si="1"/>
        <v>12</v>
      </c>
      <c r="B30" s="85"/>
      <c r="C30" s="163" t="s">
        <v>171</v>
      </c>
      <c r="D30" s="3" t="s">
        <v>31</v>
      </c>
      <c r="E30" s="351">
        <v>348</v>
      </c>
      <c r="F30" s="351"/>
      <c r="G30" s="352">
        <f t="shared" si="0"/>
        <v>0</v>
      </c>
      <c r="H30" s="52" t="s">
        <v>7</v>
      </c>
    </row>
    <row r="31" spans="1:15" ht="25.5" x14ac:dyDescent="0.2">
      <c r="A31" s="8">
        <f t="shared" si="1"/>
        <v>13</v>
      </c>
      <c r="B31" s="85"/>
      <c r="C31" s="163" t="s">
        <v>226</v>
      </c>
      <c r="D31" s="3" t="s">
        <v>50</v>
      </c>
      <c r="E31" s="351">
        <v>559</v>
      </c>
      <c r="F31" s="351"/>
      <c r="G31" s="352">
        <f t="shared" si="0"/>
        <v>0</v>
      </c>
    </row>
    <row r="32" spans="1:15" ht="38.25" x14ac:dyDescent="0.2">
      <c r="A32" s="8">
        <f t="shared" si="1"/>
        <v>14</v>
      </c>
      <c r="B32" s="85"/>
      <c r="C32" s="163" t="s">
        <v>172</v>
      </c>
      <c r="D32" s="3" t="s">
        <v>31</v>
      </c>
      <c r="E32" s="351">
        <v>2476</v>
      </c>
      <c r="F32" s="351"/>
      <c r="G32" s="352">
        <f t="shared" si="0"/>
        <v>0</v>
      </c>
      <c r="H32" s="52" t="s">
        <v>8</v>
      </c>
    </row>
    <row r="33" spans="1:8" ht="25.5" x14ac:dyDescent="0.2">
      <c r="A33" s="8">
        <f t="shared" si="1"/>
        <v>15</v>
      </c>
      <c r="B33" s="85"/>
      <c r="C33" s="163" t="s">
        <v>227</v>
      </c>
      <c r="D33" s="3" t="s">
        <v>31</v>
      </c>
      <c r="E33" s="351">
        <v>8.75</v>
      </c>
      <c r="F33" s="351"/>
      <c r="G33" s="352">
        <f t="shared" si="0"/>
        <v>0</v>
      </c>
    </row>
    <row r="34" spans="1:8" ht="27" customHeight="1" x14ac:dyDescent="0.2">
      <c r="A34" s="8">
        <f t="shared" si="1"/>
        <v>16</v>
      </c>
      <c r="B34" s="85"/>
      <c r="C34" s="163" t="s">
        <v>228</v>
      </c>
      <c r="D34" s="3" t="s">
        <v>31</v>
      </c>
      <c r="E34" s="351">
        <v>6</v>
      </c>
      <c r="F34" s="351"/>
      <c r="G34" s="352">
        <f t="shared" si="0"/>
        <v>0</v>
      </c>
      <c r="H34" s="52" t="s">
        <v>6</v>
      </c>
    </row>
    <row r="35" spans="1:8" ht="38.25" x14ac:dyDescent="0.2">
      <c r="A35" s="9">
        <f>1+A34</f>
        <v>17</v>
      </c>
      <c r="B35" s="84"/>
      <c r="C35" s="158" t="s">
        <v>173</v>
      </c>
      <c r="D35" s="5" t="s">
        <v>31</v>
      </c>
      <c r="E35" s="360">
        <v>1404</v>
      </c>
      <c r="F35" s="360"/>
      <c r="G35" s="352">
        <f t="shared" si="0"/>
        <v>0</v>
      </c>
      <c r="H35" s="52" t="s">
        <v>9</v>
      </c>
    </row>
    <row r="36" spans="1:8" ht="27" customHeight="1" x14ac:dyDescent="0.2">
      <c r="A36" s="8">
        <f>A35+1</f>
        <v>18</v>
      </c>
      <c r="B36" s="85"/>
      <c r="C36" s="163" t="s">
        <v>174</v>
      </c>
      <c r="D36" s="3" t="s">
        <v>31</v>
      </c>
      <c r="E36" s="351">
        <v>453</v>
      </c>
      <c r="F36" s="351"/>
      <c r="G36" s="352">
        <f t="shared" si="0"/>
        <v>0</v>
      </c>
      <c r="H36" s="52" t="s">
        <v>6</v>
      </c>
    </row>
    <row r="37" spans="1:8" ht="25.5" x14ac:dyDescent="0.2">
      <c r="A37" s="8">
        <f>A36+1</f>
        <v>19</v>
      </c>
      <c r="B37" s="85"/>
      <c r="C37" s="163" t="s">
        <v>175</v>
      </c>
      <c r="D37" s="3" t="s">
        <v>31</v>
      </c>
      <c r="E37" s="351">
        <v>393</v>
      </c>
      <c r="F37" s="351"/>
      <c r="G37" s="352">
        <f t="shared" si="0"/>
        <v>0</v>
      </c>
      <c r="H37" s="52" t="s">
        <v>10</v>
      </c>
    </row>
    <row r="38" spans="1:8" ht="25.5" x14ac:dyDescent="0.2">
      <c r="A38" s="8">
        <f t="shared" ref="A38:A43" si="2">1+A37</f>
        <v>20</v>
      </c>
      <c r="B38" s="85"/>
      <c r="C38" s="163" t="s">
        <v>176</v>
      </c>
      <c r="D38" s="3" t="s">
        <v>34</v>
      </c>
      <c r="E38" s="351">
        <v>955</v>
      </c>
      <c r="F38" s="351"/>
      <c r="G38" s="352">
        <f t="shared" si="0"/>
        <v>0</v>
      </c>
      <c r="H38" s="52" t="s">
        <v>11</v>
      </c>
    </row>
    <row r="39" spans="1:8" ht="25.5" x14ac:dyDescent="0.2">
      <c r="A39" s="8">
        <f t="shared" si="2"/>
        <v>21</v>
      </c>
      <c r="B39" s="85"/>
      <c r="C39" s="163" t="s">
        <v>162</v>
      </c>
      <c r="D39" s="3" t="s">
        <v>50</v>
      </c>
      <c r="E39" s="351">
        <v>114.6</v>
      </c>
      <c r="F39" s="351"/>
      <c r="G39" s="352">
        <f t="shared" si="0"/>
        <v>0</v>
      </c>
      <c r="H39" s="52" t="s">
        <v>12</v>
      </c>
    </row>
    <row r="40" spans="1:8" ht="38.25" x14ac:dyDescent="0.2">
      <c r="A40" s="8">
        <f t="shared" si="2"/>
        <v>22</v>
      </c>
      <c r="B40" s="85"/>
      <c r="C40" s="163" t="s">
        <v>177</v>
      </c>
      <c r="D40" s="3" t="s">
        <v>34</v>
      </c>
      <c r="E40" s="351">
        <v>60</v>
      </c>
      <c r="F40" s="351"/>
      <c r="G40" s="352">
        <f t="shared" si="0"/>
        <v>0</v>
      </c>
    </row>
    <row r="41" spans="1:8" ht="25.5" x14ac:dyDescent="0.2">
      <c r="A41" s="8">
        <f t="shared" si="2"/>
        <v>23</v>
      </c>
      <c r="B41" s="85"/>
      <c r="C41" s="163" t="s">
        <v>178</v>
      </c>
      <c r="D41" s="3" t="s">
        <v>50</v>
      </c>
      <c r="E41" s="351">
        <v>3.9</v>
      </c>
      <c r="F41" s="351"/>
      <c r="G41" s="352">
        <f t="shared" si="0"/>
        <v>0</v>
      </c>
      <c r="H41" s="52" t="s">
        <v>13</v>
      </c>
    </row>
    <row r="42" spans="1:8" ht="38.25" x14ac:dyDescent="0.2">
      <c r="A42" s="8">
        <f t="shared" si="2"/>
        <v>24</v>
      </c>
      <c r="B42" s="85"/>
      <c r="C42" s="163" t="s">
        <v>229</v>
      </c>
      <c r="D42" s="3" t="s">
        <v>34</v>
      </c>
      <c r="E42" s="351">
        <v>174</v>
      </c>
      <c r="F42" s="351"/>
      <c r="G42" s="352">
        <f t="shared" si="0"/>
        <v>0</v>
      </c>
      <c r="H42" s="52" t="s">
        <v>11</v>
      </c>
    </row>
    <row r="43" spans="1:8" ht="25.5" x14ac:dyDescent="0.2">
      <c r="A43" s="8">
        <f t="shared" si="2"/>
        <v>25</v>
      </c>
      <c r="B43" s="85"/>
      <c r="C43" s="163" t="s">
        <v>179</v>
      </c>
      <c r="D43" s="3" t="s">
        <v>50</v>
      </c>
      <c r="E43" s="351">
        <v>14.8</v>
      </c>
      <c r="F43" s="351"/>
      <c r="G43" s="352">
        <f t="shared" si="0"/>
        <v>0</v>
      </c>
      <c r="H43" s="52" t="s">
        <v>12</v>
      </c>
    </row>
    <row r="44" spans="1:8" ht="25.5" x14ac:dyDescent="0.2">
      <c r="A44" s="8">
        <f>A43+1</f>
        <v>26</v>
      </c>
      <c r="B44" s="85"/>
      <c r="C44" s="163" t="s">
        <v>180</v>
      </c>
      <c r="D44" s="3" t="s">
        <v>34</v>
      </c>
      <c r="E44" s="351">
        <v>288</v>
      </c>
      <c r="F44" s="351"/>
      <c r="G44" s="352">
        <f t="shared" si="0"/>
        <v>0</v>
      </c>
      <c r="H44" s="52" t="s">
        <v>15</v>
      </c>
    </row>
    <row r="45" spans="1:8" ht="25.5" x14ac:dyDescent="0.2">
      <c r="A45" s="8">
        <f>A44+1</f>
        <v>27</v>
      </c>
      <c r="B45" s="85"/>
      <c r="C45" s="163" t="s">
        <v>155</v>
      </c>
      <c r="D45" s="3" t="s">
        <v>34</v>
      </c>
      <c r="E45" s="351">
        <v>750</v>
      </c>
      <c r="F45" s="351"/>
      <c r="G45" s="352">
        <f t="shared" si="0"/>
        <v>0</v>
      </c>
      <c r="H45" s="52" t="s">
        <v>15</v>
      </c>
    </row>
    <row r="46" spans="1:8" x14ac:dyDescent="0.2">
      <c r="A46" s="8">
        <f>1+A45</f>
        <v>28</v>
      </c>
      <c r="B46" s="183"/>
      <c r="C46" s="163" t="s">
        <v>181</v>
      </c>
      <c r="D46" s="3" t="s">
        <v>34</v>
      </c>
      <c r="E46" s="351">
        <v>150</v>
      </c>
      <c r="F46" s="380"/>
      <c r="G46" s="352">
        <f t="shared" si="0"/>
        <v>0</v>
      </c>
      <c r="H46" s="52" t="s">
        <v>16</v>
      </c>
    </row>
    <row r="47" spans="1:8" x14ac:dyDescent="0.2">
      <c r="A47" s="8">
        <f t="shared" ref="A47:A53" si="3">A46+1</f>
        <v>29</v>
      </c>
      <c r="B47" s="124"/>
      <c r="C47" s="163" t="s">
        <v>14</v>
      </c>
      <c r="D47" s="3" t="s">
        <v>34</v>
      </c>
      <c r="E47" s="363">
        <v>30</v>
      </c>
      <c r="F47" s="358"/>
      <c r="G47" s="352">
        <f t="shared" si="0"/>
        <v>0</v>
      </c>
      <c r="H47" s="52" t="s">
        <v>156</v>
      </c>
    </row>
    <row r="48" spans="1:8" ht="38.25" x14ac:dyDescent="0.2">
      <c r="A48" s="8">
        <f t="shared" si="3"/>
        <v>30</v>
      </c>
      <c r="B48" s="124"/>
      <c r="C48" s="163" t="s">
        <v>212</v>
      </c>
      <c r="D48" s="3" t="s">
        <v>34</v>
      </c>
      <c r="E48" s="363">
        <v>8</v>
      </c>
      <c r="F48" s="358"/>
      <c r="G48" s="352">
        <f t="shared" si="0"/>
        <v>0</v>
      </c>
      <c r="H48" s="52" t="s">
        <v>156</v>
      </c>
    </row>
    <row r="49" spans="1:11" ht="38.25" x14ac:dyDescent="0.2">
      <c r="A49" s="8">
        <f t="shared" si="3"/>
        <v>31</v>
      </c>
      <c r="B49" s="124"/>
      <c r="C49" s="163" t="s">
        <v>211</v>
      </c>
      <c r="D49" s="3" t="s">
        <v>34</v>
      </c>
      <c r="E49" s="363">
        <v>12</v>
      </c>
      <c r="F49" s="358"/>
      <c r="G49" s="352">
        <f t="shared" si="0"/>
        <v>0</v>
      </c>
      <c r="H49" s="52" t="s">
        <v>156</v>
      </c>
    </row>
    <row r="50" spans="1:11" ht="25.5" x14ac:dyDescent="0.2">
      <c r="A50" s="8">
        <f t="shared" si="3"/>
        <v>32</v>
      </c>
      <c r="B50" s="124"/>
      <c r="C50" s="163" t="s">
        <v>182</v>
      </c>
      <c r="D50" s="3" t="s">
        <v>32</v>
      </c>
      <c r="E50" s="363">
        <v>28</v>
      </c>
      <c r="F50" s="358"/>
      <c r="G50" s="352">
        <f t="shared" si="0"/>
        <v>0</v>
      </c>
      <c r="H50" s="52" t="s">
        <v>156</v>
      </c>
    </row>
    <row r="51" spans="1:11" ht="25.5" x14ac:dyDescent="0.2">
      <c r="A51" s="8">
        <f t="shared" si="3"/>
        <v>33</v>
      </c>
      <c r="B51" s="124"/>
      <c r="C51" s="163" t="s">
        <v>214</v>
      </c>
      <c r="D51" s="3" t="s">
        <v>32</v>
      </c>
      <c r="E51" s="363">
        <v>45</v>
      </c>
      <c r="F51" s="358"/>
      <c r="G51" s="352">
        <f t="shared" si="0"/>
        <v>0</v>
      </c>
    </row>
    <row r="52" spans="1:11" ht="12.75" customHeight="1" x14ac:dyDescent="0.2">
      <c r="A52" s="8">
        <f t="shared" si="3"/>
        <v>34</v>
      </c>
      <c r="B52" s="124"/>
      <c r="C52" s="163" t="s">
        <v>213</v>
      </c>
      <c r="D52" s="3" t="s">
        <v>32</v>
      </c>
      <c r="E52" s="363">
        <v>8</v>
      </c>
      <c r="F52" s="358"/>
      <c r="G52" s="352">
        <f t="shared" si="0"/>
        <v>0</v>
      </c>
    </row>
    <row r="53" spans="1:11" x14ac:dyDescent="0.2">
      <c r="A53" s="8">
        <f t="shared" si="3"/>
        <v>35</v>
      </c>
      <c r="B53" s="124"/>
      <c r="C53" s="163" t="s">
        <v>163</v>
      </c>
      <c r="D53" s="3" t="s">
        <v>32</v>
      </c>
      <c r="E53" s="363">
        <v>4</v>
      </c>
      <c r="F53" s="358"/>
      <c r="G53" s="352">
        <f t="shared" si="0"/>
        <v>0</v>
      </c>
    </row>
    <row r="54" spans="1:11" x14ac:dyDescent="0.2">
      <c r="A54" s="8">
        <f>1+A53</f>
        <v>36</v>
      </c>
      <c r="B54" s="85"/>
      <c r="C54" s="141" t="s">
        <v>183</v>
      </c>
      <c r="D54" s="3" t="s">
        <v>32</v>
      </c>
      <c r="E54" s="351">
        <v>4</v>
      </c>
      <c r="F54" s="380"/>
      <c r="G54" s="352">
        <f t="shared" si="0"/>
        <v>0</v>
      </c>
      <c r="H54" s="52" t="s">
        <v>156</v>
      </c>
    </row>
    <row r="55" spans="1:11" x14ac:dyDescent="0.2">
      <c r="A55" s="8">
        <f>1+A54</f>
        <v>37</v>
      </c>
      <c r="B55" s="124"/>
      <c r="C55" s="163" t="s">
        <v>184</v>
      </c>
      <c r="D55" s="3" t="s">
        <v>215</v>
      </c>
      <c r="E55" s="363">
        <v>1</v>
      </c>
      <c r="F55" s="358"/>
      <c r="G55" s="352">
        <f t="shared" si="0"/>
        <v>0</v>
      </c>
    </row>
    <row r="56" spans="1:11" ht="25.5" x14ac:dyDescent="0.2">
      <c r="A56" s="8">
        <f t="shared" ref="A56:A61" si="4">A55+1</f>
        <v>38</v>
      </c>
      <c r="B56" s="124"/>
      <c r="C56" s="163" t="s">
        <v>185</v>
      </c>
      <c r="D56" s="3" t="s">
        <v>32</v>
      </c>
      <c r="E56" s="363">
        <v>16</v>
      </c>
      <c r="F56" s="358"/>
      <c r="G56" s="352">
        <f t="shared" si="0"/>
        <v>0</v>
      </c>
    </row>
    <row r="57" spans="1:11" ht="25.5" x14ac:dyDescent="0.2">
      <c r="A57" s="8">
        <f t="shared" si="4"/>
        <v>39</v>
      </c>
      <c r="B57" s="124"/>
      <c r="C57" s="163" t="s">
        <v>186</v>
      </c>
      <c r="D57" s="3" t="s">
        <v>32</v>
      </c>
      <c r="E57" s="363">
        <v>16</v>
      </c>
      <c r="F57" s="358"/>
      <c r="G57" s="352">
        <f t="shared" si="0"/>
        <v>0</v>
      </c>
    </row>
    <row r="58" spans="1:11" x14ac:dyDescent="0.2">
      <c r="A58" s="8">
        <f>A61+1</f>
        <v>42</v>
      </c>
      <c r="B58" s="85"/>
      <c r="C58" s="141" t="s">
        <v>187</v>
      </c>
      <c r="D58" s="3" t="s">
        <v>47</v>
      </c>
      <c r="E58" s="351">
        <v>1.8</v>
      </c>
      <c r="F58" s="380"/>
      <c r="G58" s="352">
        <f t="shared" si="0"/>
        <v>0</v>
      </c>
      <c r="H58" s="52" t="s">
        <v>156</v>
      </c>
    </row>
    <row r="59" spans="1:11" x14ac:dyDescent="0.2">
      <c r="A59" s="8">
        <f>A58+1</f>
        <v>43</v>
      </c>
      <c r="B59" s="85"/>
      <c r="C59" s="141" t="s">
        <v>188</v>
      </c>
      <c r="D59" s="3" t="s">
        <v>47</v>
      </c>
      <c r="E59" s="351">
        <v>0.5</v>
      </c>
      <c r="F59" s="380"/>
      <c r="G59" s="352">
        <f t="shared" si="0"/>
        <v>0</v>
      </c>
      <c r="H59" s="52" t="s">
        <v>156</v>
      </c>
    </row>
    <row r="60" spans="1:11" ht="25.5" x14ac:dyDescent="0.2">
      <c r="A60" s="8">
        <f>A57+1</f>
        <v>40</v>
      </c>
      <c r="B60" s="85"/>
      <c r="C60" s="141" t="s">
        <v>208</v>
      </c>
      <c r="D60" s="3" t="s">
        <v>32</v>
      </c>
      <c r="E60" s="351">
        <v>6</v>
      </c>
      <c r="F60" s="380"/>
      <c r="G60" s="352">
        <f t="shared" si="0"/>
        <v>0</v>
      </c>
      <c r="H60" s="52" t="s">
        <v>156</v>
      </c>
    </row>
    <row r="61" spans="1:11" x14ac:dyDescent="0.2">
      <c r="A61" s="8">
        <f t="shared" si="4"/>
        <v>41</v>
      </c>
      <c r="B61" s="85"/>
      <c r="C61" s="141" t="s">
        <v>209</v>
      </c>
      <c r="D61" s="3" t="s">
        <v>32</v>
      </c>
      <c r="E61" s="351">
        <v>1</v>
      </c>
      <c r="F61" s="380"/>
      <c r="G61" s="352">
        <f t="shared" si="0"/>
        <v>0</v>
      </c>
      <c r="H61" s="52" t="s">
        <v>156</v>
      </c>
    </row>
    <row r="62" spans="1:11" ht="25.5" x14ac:dyDescent="0.2">
      <c r="A62" s="8">
        <f>A61+1</f>
        <v>42</v>
      </c>
      <c r="B62" s="185"/>
      <c r="C62" s="163" t="s">
        <v>210</v>
      </c>
      <c r="D62" s="3" t="s">
        <v>32</v>
      </c>
      <c r="E62" s="363">
        <v>12</v>
      </c>
      <c r="F62" s="358"/>
      <c r="G62" s="352">
        <f t="shared" si="0"/>
        <v>0</v>
      </c>
      <c r="H62" s="52" t="s">
        <v>156</v>
      </c>
    </row>
    <row r="63" spans="1:11" ht="38.25" x14ac:dyDescent="0.2">
      <c r="A63" s="9">
        <f>1+A62</f>
        <v>43</v>
      </c>
      <c r="B63" s="84"/>
      <c r="C63" s="135" t="s">
        <v>113</v>
      </c>
      <c r="D63" s="199" t="s">
        <v>30</v>
      </c>
      <c r="E63" s="360">
        <v>1183</v>
      </c>
      <c r="F63" s="402"/>
      <c r="G63" s="352">
        <f t="shared" si="0"/>
        <v>0</v>
      </c>
      <c r="H63" s="52" t="s">
        <v>157</v>
      </c>
      <c r="J63" s="197"/>
    </row>
    <row r="64" spans="1:11" ht="38.25" x14ac:dyDescent="0.2">
      <c r="A64" s="8">
        <f>A63+1</f>
        <v>44</v>
      </c>
      <c r="B64" s="200"/>
      <c r="C64" s="141" t="s">
        <v>84</v>
      </c>
      <c r="D64" s="201" t="s">
        <v>30</v>
      </c>
      <c r="E64" s="357">
        <v>1329</v>
      </c>
      <c r="F64" s="380"/>
      <c r="G64" s="352">
        <f t="shared" si="0"/>
        <v>0</v>
      </c>
      <c r="H64" s="52" t="s">
        <v>157</v>
      </c>
      <c r="J64" s="198"/>
      <c r="K64" s="71"/>
    </row>
    <row r="65" spans="1:11" ht="38.25" x14ac:dyDescent="0.2">
      <c r="A65" s="9">
        <f>A64+1</f>
        <v>45</v>
      </c>
      <c r="B65" s="202"/>
      <c r="C65" s="135" t="s">
        <v>216</v>
      </c>
      <c r="D65" s="5" t="s">
        <v>47</v>
      </c>
      <c r="E65" s="359">
        <v>2.8</v>
      </c>
      <c r="F65" s="402"/>
      <c r="G65" s="352">
        <f t="shared" si="0"/>
        <v>0</v>
      </c>
      <c r="H65" s="52" t="s">
        <v>157</v>
      </c>
      <c r="J65" s="198"/>
      <c r="K65" s="71"/>
    </row>
    <row r="66" spans="1:11" s="2" customFormat="1" x14ac:dyDescent="0.2">
      <c r="A66" s="47"/>
      <c r="B66" s="10" t="s">
        <v>93</v>
      </c>
      <c r="C66" s="33" t="s">
        <v>94</v>
      </c>
      <c r="D66" s="93" t="s">
        <v>44</v>
      </c>
      <c r="E66" s="353" t="s">
        <v>44</v>
      </c>
      <c r="F66" s="353" t="s">
        <v>44</v>
      </c>
      <c r="G66" s="354" t="s">
        <v>44</v>
      </c>
      <c r="H66" s="52"/>
      <c r="I66" s="167"/>
    </row>
    <row r="67" spans="1:11" x14ac:dyDescent="0.2">
      <c r="A67" s="35"/>
      <c r="B67" s="85" t="s">
        <v>95</v>
      </c>
      <c r="C67" s="107" t="s">
        <v>96</v>
      </c>
      <c r="D67" s="39" t="s">
        <v>44</v>
      </c>
      <c r="E67" s="355" t="s">
        <v>44</v>
      </c>
      <c r="F67" s="355" t="s">
        <v>44</v>
      </c>
      <c r="G67" s="356" t="s">
        <v>44</v>
      </c>
    </row>
    <row r="68" spans="1:11" ht="38.25" x14ac:dyDescent="0.2">
      <c r="A68" s="8">
        <f>A65+1</f>
        <v>46</v>
      </c>
      <c r="B68" s="85"/>
      <c r="C68" s="141" t="s">
        <v>230</v>
      </c>
      <c r="D68" s="3" t="s">
        <v>50</v>
      </c>
      <c r="E68" s="357">
        <v>791</v>
      </c>
      <c r="F68" s="358"/>
      <c r="G68" s="352">
        <f>ROUND(E68*F68,2)</f>
        <v>0</v>
      </c>
      <c r="H68" s="52" t="s">
        <v>158</v>
      </c>
    </row>
    <row r="69" spans="1:11" x14ac:dyDescent="0.2">
      <c r="A69" s="43"/>
      <c r="B69" s="118" t="s">
        <v>97</v>
      </c>
      <c r="C69" s="133" t="s">
        <v>98</v>
      </c>
      <c r="D69" s="46" t="s">
        <v>44</v>
      </c>
      <c r="E69" s="396" t="s">
        <v>44</v>
      </c>
      <c r="F69" s="396" t="s">
        <v>44</v>
      </c>
      <c r="G69" s="364" t="s">
        <v>44</v>
      </c>
    </row>
    <row r="70" spans="1:11" ht="25.5" x14ac:dyDescent="0.2">
      <c r="A70" s="35">
        <f>A68+1</f>
        <v>47</v>
      </c>
      <c r="B70" s="85"/>
      <c r="C70" s="143" t="s">
        <v>231</v>
      </c>
      <c r="D70" s="3" t="s">
        <v>30</v>
      </c>
      <c r="E70" s="351">
        <v>460</v>
      </c>
      <c r="F70" s="351"/>
      <c r="G70" s="352">
        <f>ROUND(E70*F70,2)</f>
        <v>0</v>
      </c>
      <c r="H70" s="52" t="s">
        <v>159</v>
      </c>
    </row>
    <row r="71" spans="1:11" ht="25.5" x14ac:dyDescent="0.2">
      <c r="A71" s="35">
        <f>A70+1</f>
        <v>48</v>
      </c>
      <c r="B71" s="85"/>
      <c r="C71" s="143" t="s">
        <v>219</v>
      </c>
      <c r="D71" s="3" t="s">
        <v>30</v>
      </c>
      <c r="E71" s="351">
        <v>50</v>
      </c>
      <c r="F71" s="351"/>
      <c r="G71" s="352">
        <f>ROUND(E71*F71,2)</f>
        <v>0</v>
      </c>
      <c r="H71" s="52" t="s">
        <v>159</v>
      </c>
    </row>
    <row r="72" spans="1:11" s="2" customFormat="1" x14ac:dyDescent="0.2">
      <c r="A72" s="11"/>
      <c r="B72" s="38" t="s">
        <v>51</v>
      </c>
      <c r="C72" s="144" t="s">
        <v>52</v>
      </c>
      <c r="D72" s="37" t="s">
        <v>44</v>
      </c>
      <c r="E72" s="347" t="s">
        <v>44</v>
      </c>
      <c r="F72" s="347" t="s">
        <v>44</v>
      </c>
      <c r="G72" s="348" t="s">
        <v>44</v>
      </c>
      <c r="H72" s="52"/>
      <c r="I72" s="167"/>
      <c r="K72" s="4"/>
    </row>
    <row r="73" spans="1:11" s="2" customFormat="1" x14ac:dyDescent="0.2">
      <c r="A73" s="49"/>
      <c r="B73" s="169" t="s">
        <v>74</v>
      </c>
      <c r="C73" s="170" t="s">
        <v>75</v>
      </c>
      <c r="D73" s="48" t="s">
        <v>44</v>
      </c>
      <c r="E73" s="349" t="s">
        <v>44</v>
      </c>
      <c r="F73" s="349" t="s">
        <v>44</v>
      </c>
      <c r="G73" s="350" t="s">
        <v>44</v>
      </c>
      <c r="H73" s="52"/>
      <c r="I73" s="167"/>
      <c r="K73" s="4"/>
    </row>
    <row r="74" spans="1:11" s="2" customFormat="1" ht="25.5" x14ac:dyDescent="0.2">
      <c r="A74" s="171">
        <f>A71+1</f>
        <v>49</v>
      </c>
      <c r="B74" s="172"/>
      <c r="C74" s="173" t="s">
        <v>102</v>
      </c>
      <c r="D74" s="5" t="s">
        <v>33</v>
      </c>
      <c r="E74" s="359">
        <v>2728</v>
      </c>
      <c r="F74" s="360"/>
      <c r="G74" s="352">
        <f>ROUND(E74*F74,2)</f>
        <v>0</v>
      </c>
      <c r="H74" s="52"/>
      <c r="I74" s="167"/>
      <c r="K74" s="4"/>
    </row>
    <row r="75" spans="1:11" s="2" customFormat="1" x14ac:dyDescent="0.2">
      <c r="A75" s="49"/>
      <c r="B75" s="174" t="s">
        <v>53</v>
      </c>
      <c r="C75" s="51" t="s">
        <v>54</v>
      </c>
      <c r="D75" s="48" t="s">
        <v>44</v>
      </c>
      <c r="E75" s="349" t="s">
        <v>44</v>
      </c>
      <c r="F75" s="349" t="s">
        <v>44</v>
      </c>
      <c r="G75" s="350" t="s">
        <v>44</v>
      </c>
      <c r="H75" s="52"/>
      <c r="I75" s="167"/>
    </row>
    <row r="76" spans="1:11" s="2" customFormat="1" ht="15.75" x14ac:dyDescent="0.2">
      <c r="A76" s="8">
        <f>1+A74</f>
        <v>50</v>
      </c>
      <c r="B76" s="175"/>
      <c r="C76" s="145" t="s">
        <v>61</v>
      </c>
      <c r="D76" s="3" t="s">
        <v>31</v>
      </c>
      <c r="E76" s="351">
        <v>8679</v>
      </c>
      <c r="F76" s="351"/>
      <c r="G76" s="352">
        <f>ROUND(E76*F76,2)</f>
        <v>0</v>
      </c>
      <c r="H76" s="52"/>
      <c r="I76" s="167"/>
    </row>
    <row r="77" spans="1:11" s="2" customFormat="1" ht="15.75" x14ac:dyDescent="0.2">
      <c r="A77" s="35">
        <f>A76+1</f>
        <v>51</v>
      </c>
      <c r="B77" s="175"/>
      <c r="C77" s="145" t="s">
        <v>63</v>
      </c>
      <c r="D77" s="3" t="s">
        <v>31</v>
      </c>
      <c r="E77" s="351">
        <v>10932</v>
      </c>
      <c r="F77" s="351"/>
      <c r="G77" s="352">
        <f>ROUND(E77*F77,2)</f>
        <v>0</v>
      </c>
      <c r="H77" s="52"/>
      <c r="I77" s="167"/>
    </row>
    <row r="78" spans="1:11" s="2" customFormat="1" ht="15.75" x14ac:dyDescent="0.2">
      <c r="A78" s="35">
        <f>A77+1</f>
        <v>52</v>
      </c>
      <c r="B78" s="175"/>
      <c r="C78" s="145" t="s">
        <v>60</v>
      </c>
      <c r="D78" s="3" t="s">
        <v>31</v>
      </c>
      <c r="E78" s="351">
        <v>2928</v>
      </c>
      <c r="F78" s="351"/>
      <c r="G78" s="352">
        <f>ROUND(E78*F78,2)</f>
        <v>0</v>
      </c>
      <c r="H78" s="52"/>
      <c r="I78" s="167"/>
    </row>
    <row r="79" spans="1:11" s="2" customFormat="1" ht="15.75" x14ac:dyDescent="0.2">
      <c r="A79" s="34">
        <f>A78+1</f>
        <v>53</v>
      </c>
      <c r="B79" s="176"/>
      <c r="C79" s="146" t="s">
        <v>62</v>
      </c>
      <c r="D79" s="5" t="s">
        <v>31</v>
      </c>
      <c r="E79" s="360">
        <v>10932</v>
      </c>
      <c r="F79" s="360"/>
      <c r="G79" s="368">
        <f>ROUND(E79*F79,2)</f>
        <v>0</v>
      </c>
      <c r="H79" s="52"/>
      <c r="I79" s="167"/>
    </row>
    <row r="80" spans="1:11" s="2" customFormat="1" x14ac:dyDescent="0.2">
      <c r="A80" s="12"/>
      <c r="B80" s="123" t="s">
        <v>100</v>
      </c>
      <c r="C80" s="147" t="s">
        <v>189</v>
      </c>
      <c r="D80" s="50" t="s">
        <v>44</v>
      </c>
      <c r="E80" s="365" t="s">
        <v>44</v>
      </c>
      <c r="F80" s="365" t="s">
        <v>44</v>
      </c>
      <c r="G80" s="379" t="s">
        <v>44</v>
      </c>
      <c r="H80" s="52"/>
      <c r="I80" s="167"/>
    </row>
    <row r="81" spans="1:12" s="2" customFormat="1" ht="25.5" x14ac:dyDescent="0.2">
      <c r="A81" s="8">
        <f>1+A79</f>
        <v>54</v>
      </c>
      <c r="B81" s="123"/>
      <c r="C81" s="148" t="s">
        <v>242</v>
      </c>
      <c r="D81" s="3" t="s">
        <v>31</v>
      </c>
      <c r="E81" s="351">
        <v>2928</v>
      </c>
      <c r="F81" s="351"/>
      <c r="G81" s="352">
        <f>ROUND(E81*F81,2)</f>
        <v>0</v>
      </c>
      <c r="H81" s="52" t="s">
        <v>123</v>
      </c>
      <c r="I81" s="167"/>
    </row>
    <row r="82" spans="1:12" s="2" customFormat="1" ht="25.5" x14ac:dyDescent="0.2">
      <c r="A82" s="8">
        <f>A81+1</f>
        <v>55</v>
      </c>
      <c r="B82" s="123"/>
      <c r="C82" s="148" t="s">
        <v>306</v>
      </c>
      <c r="D82" s="3" t="s">
        <v>31</v>
      </c>
      <c r="E82" s="351">
        <v>791</v>
      </c>
      <c r="F82" s="351"/>
      <c r="G82" s="352">
        <f>ROUND(E82*F82,2)</f>
        <v>0</v>
      </c>
      <c r="H82" s="52" t="s">
        <v>127</v>
      </c>
      <c r="I82" s="167"/>
    </row>
    <row r="83" spans="1:12" s="2" customFormat="1" ht="25.5" x14ac:dyDescent="0.2">
      <c r="A83" s="43"/>
      <c r="B83" s="118" t="s">
        <v>103</v>
      </c>
      <c r="C83" s="178" t="s">
        <v>104</v>
      </c>
      <c r="D83" s="117" t="s">
        <v>44</v>
      </c>
      <c r="E83" s="361" t="s">
        <v>44</v>
      </c>
      <c r="F83" s="361" t="s">
        <v>44</v>
      </c>
      <c r="G83" s="362" t="s">
        <v>44</v>
      </c>
      <c r="H83" s="52"/>
      <c r="I83" s="167"/>
    </row>
    <row r="84" spans="1:12" s="2" customFormat="1" ht="25.5" x14ac:dyDescent="0.2">
      <c r="A84" s="35">
        <f>A81+1</f>
        <v>55</v>
      </c>
      <c r="B84" s="85"/>
      <c r="C84" s="203" t="s">
        <v>300</v>
      </c>
      <c r="D84" s="3" t="s">
        <v>31</v>
      </c>
      <c r="E84" s="357">
        <v>62</v>
      </c>
      <c r="F84" s="358"/>
      <c r="G84" s="352">
        <f>ROUND(E84*F84,2)</f>
        <v>0</v>
      </c>
      <c r="H84" s="52" t="s">
        <v>128</v>
      </c>
      <c r="I84" s="167"/>
    </row>
    <row r="85" spans="1:12" s="2" customFormat="1" ht="25.5" x14ac:dyDescent="0.2">
      <c r="A85" s="35">
        <f>A82+1</f>
        <v>56</v>
      </c>
      <c r="B85" s="85"/>
      <c r="C85" s="203" t="s">
        <v>292</v>
      </c>
      <c r="D85" s="3" t="s">
        <v>31</v>
      </c>
      <c r="E85" s="357">
        <v>4306</v>
      </c>
      <c r="F85" s="358"/>
      <c r="G85" s="352">
        <f t="shared" ref="G85:G95" si="5">ROUND(E85*F85,2)</f>
        <v>0</v>
      </c>
      <c r="H85" s="52" t="s">
        <v>128</v>
      </c>
      <c r="I85" s="167"/>
    </row>
    <row r="86" spans="1:12" s="2" customFormat="1" ht="25.5" x14ac:dyDescent="0.2">
      <c r="A86" s="35" t="s">
        <v>243</v>
      </c>
      <c r="B86" s="84"/>
      <c r="C86" s="263" t="s">
        <v>244</v>
      </c>
      <c r="D86" s="5" t="s">
        <v>31</v>
      </c>
      <c r="E86" s="359">
        <f>2928+654</f>
        <v>3582</v>
      </c>
      <c r="F86" s="397"/>
      <c r="G86" s="352">
        <f t="shared" si="5"/>
        <v>0</v>
      </c>
      <c r="H86" s="52"/>
      <c r="I86" s="167"/>
    </row>
    <row r="87" spans="1:12" s="2" customFormat="1" x14ac:dyDescent="0.2">
      <c r="A87" s="43"/>
      <c r="B87" s="86" t="s">
        <v>124</v>
      </c>
      <c r="C87" s="149" t="s">
        <v>125</v>
      </c>
      <c r="D87" s="45"/>
      <c r="E87" s="349"/>
      <c r="F87" s="361"/>
      <c r="G87" s="362"/>
      <c r="H87" s="52"/>
      <c r="I87" s="167"/>
      <c r="J87" s="19"/>
    </row>
    <row r="88" spans="1:12" s="2" customFormat="1" ht="38.25" x14ac:dyDescent="0.2">
      <c r="A88" s="35">
        <f>1+A85</f>
        <v>57</v>
      </c>
      <c r="B88" s="127"/>
      <c r="C88" s="145" t="s">
        <v>247</v>
      </c>
      <c r="D88" s="3" t="s">
        <v>31</v>
      </c>
      <c r="E88" s="363">
        <v>654</v>
      </c>
      <c r="F88" s="358"/>
      <c r="G88" s="352">
        <f t="shared" si="5"/>
        <v>0</v>
      </c>
      <c r="H88" s="52" t="s">
        <v>126</v>
      </c>
      <c r="I88" s="167"/>
      <c r="J88" s="19"/>
    </row>
    <row r="89" spans="1:12" s="2" customFormat="1" ht="25.5" x14ac:dyDescent="0.2">
      <c r="A89" s="43"/>
      <c r="B89" s="118" t="s">
        <v>262</v>
      </c>
      <c r="C89" s="149" t="s">
        <v>314</v>
      </c>
      <c r="D89" s="117" t="s">
        <v>44</v>
      </c>
      <c r="E89" s="361" t="s">
        <v>44</v>
      </c>
      <c r="F89" s="361" t="s">
        <v>44</v>
      </c>
      <c r="G89" s="362" t="s">
        <v>44</v>
      </c>
      <c r="H89" s="52"/>
      <c r="I89" s="167"/>
      <c r="J89" s="72"/>
      <c r="K89" s="72"/>
      <c r="L89" s="18"/>
    </row>
    <row r="90" spans="1:12" s="2" customFormat="1" ht="38.25" x14ac:dyDescent="0.2">
      <c r="A90" s="35">
        <f>A88+1</f>
        <v>58</v>
      </c>
      <c r="B90" s="85"/>
      <c r="C90" s="145" t="s">
        <v>312</v>
      </c>
      <c r="D90" s="3" t="s">
        <v>31</v>
      </c>
      <c r="E90" s="351">
        <f>2379+258</f>
        <v>2637</v>
      </c>
      <c r="F90" s="358"/>
      <c r="G90" s="352">
        <f t="shared" si="5"/>
        <v>0</v>
      </c>
      <c r="H90" s="52" t="s">
        <v>122</v>
      </c>
      <c r="I90" s="167"/>
      <c r="K90" s="72"/>
      <c r="L90" s="18"/>
    </row>
    <row r="91" spans="1:12" s="2" customFormat="1" x14ac:dyDescent="0.2">
      <c r="A91" s="43"/>
      <c r="B91" s="118" t="s">
        <v>68</v>
      </c>
      <c r="C91" s="149" t="s">
        <v>69</v>
      </c>
      <c r="D91" s="117" t="s">
        <v>44</v>
      </c>
      <c r="E91" s="361" t="s">
        <v>44</v>
      </c>
      <c r="F91" s="361" t="s">
        <v>44</v>
      </c>
      <c r="G91" s="362" t="s">
        <v>44</v>
      </c>
      <c r="H91" s="52"/>
      <c r="I91" s="167"/>
      <c r="J91" s="72"/>
      <c r="K91" s="72"/>
      <c r="L91" s="18"/>
    </row>
    <row r="92" spans="1:12" s="2" customFormat="1" x14ac:dyDescent="0.2">
      <c r="A92" s="266">
        <f>A90+1</f>
        <v>59</v>
      </c>
      <c r="B92" s="85"/>
      <c r="C92" s="145"/>
      <c r="D92" s="3"/>
      <c r="E92" s="351"/>
      <c r="F92" s="358"/>
      <c r="G92" s="352"/>
      <c r="H92" s="52" t="s">
        <v>122</v>
      </c>
      <c r="I92" s="167"/>
      <c r="K92" s="72"/>
      <c r="L92" s="18"/>
    </row>
    <row r="93" spans="1:12" s="2" customFormat="1" ht="25.5" x14ac:dyDescent="0.2">
      <c r="A93" s="35">
        <f>A92+1</f>
        <v>60</v>
      </c>
      <c r="B93" s="85"/>
      <c r="C93" s="145" t="s">
        <v>313</v>
      </c>
      <c r="D93" s="3" t="s">
        <v>31</v>
      </c>
      <c r="E93" s="351">
        <v>391</v>
      </c>
      <c r="F93" s="358"/>
      <c r="G93" s="352">
        <f t="shared" si="5"/>
        <v>0</v>
      </c>
      <c r="H93" s="52" t="s">
        <v>122</v>
      </c>
      <c r="I93" s="167"/>
      <c r="K93" s="72"/>
      <c r="L93" s="18"/>
    </row>
    <row r="94" spans="1:12" s="2" customFormat="1" ht="25.5" x14ac:dyDescent="0.2">
      <c r="A94" s="43"/>
      <c r="B94" s="118" t="s">
        <v>309</v>
      </c>
      <c r="C94" s="186" t="s">
        <v>594</v>
      </c>
      <c r="D94" s="45"/>
      <c r="E94" s="400"/>
      <c r="F94" s="403"/>
      <c r="G94" s="404"/>
      <c r="H94" s="52"/>
      <c r="I94" s="167"/>
      <c r="K94" s="72"/>
      <c r="L94" s="18"/>
    </row>
    <row r="95" spans="1:12" s="2" customFormat="1" ht="25.5" x14ac:dyDescent="0.2">
      <c r="A95" s="34">
        <f>A93+1</f>
        <v>61</v>
      </c>
      <c r="B95" s="84"/>
      <c r="C95" s="146" t="s">
        <v>299</v>
      </c>
      <c r="D95" s="5" t="s">
        <v>232</v>
      </c>
      <c r="E95" s="360">
        <v>46</v>
      </c>
      <c r="F95" s="397"/>
      <c r="G95" s="352">
        <f t="shared" si="5"/>
        <v>0</v>
      </c>
      <c r="H95" s="52"/>
      <c r="I95" s="167"/>
      <c r="K95" s="72"/>
      <c r="L95" s="18"/>
    </row>
    <row r="96" spans="1:12" s="2" customFormat="1" x14ac:dyDescent="0.2">
      <c r="A96" s="43"/>
      <c r="B96" s="118" t="s">
        <v>53</v>
      </c>
      <c r="C96" s="186" t="s">
        <v>328</v>
      </c>
      <c r="D96" s="45"/>
      <c r="E96" s="400"/>
      <c r="F96" s="403"/>
      <c r="G96" s="404"/>
      <c r="H96" s="52"/>
      <c r="I96" s="167"/>
      <c r="K96" s="72"/>
      <c r="L96" s="18"/>
    </row>
    <row r="97" spans="1:15" s="2" customFormat="1" ht="127.5" x14ac:dyDescent="0.2">
      <c r="A97" s="34" t="s">
        <v>329</v>
      </c>
      <c r="B97" s="84"/>
      <c r="C97" s="146" t="s">
        <v>333</v>
      </c>
      <c r="D97" s="5" t="s">
        <v>330</v>
      </c>
      <c r="E97" s="360">
        <f>2*315*1.2</f>
        <v>756</v>
      </c>
      <c r="F97" s="397"/>
      <c r="G97" s="352">
        <f>ROUND(E97*F97,2)</f>
        <v>0</v>
      </c>
      <c r="H97" s="52"/>
      <c r="I97" s="167"/>
      <c r="K97" s="72"/>
      <c r="L97" s="18"/>
    </row>
    <row r="98" spans="1:15" s="2" customFormat="1" x14ac:dyDescent="0.2">
      <c r="A98" s="11"/>
      <c r="B98" s="38" t="s">
        <v>55</v>
      </c>
      <c r="C98" s="150" t="s">
        <v>56</v>
      </c>
      <c r="D98" s="37" t="s">
        <v>44</v>
      </c>
      <c r="E98" s="347" t="s">
        <v>44</v>
      </c>
      <c r="F98" s="347" t="s">
        <v>44</v>
      </c>
      <c r="G98" s="348" t="s">
        <v>44</v>
      </c>
      <c r="H98" s="52"/>
      <c r="I98" s="167"/>
    </row>
    <row r="99" spans="1:15" s="2" customFormat="1" x14ac:dyDescent="0.2">
      <c r="A99" s="43"/>
      <c r="B99" s="86" t="s">
        <v>166</v>
      </c>
      <c r="C99" s="73" t="s">
        <v>138</v>
      </c>
      <c r="D99" s="46" t="s">
        <v>44</v>
      </c>
      <c r="E99" s="361" t="s">
        <v>44</v>
      </c>
      <c r="F99" s="361" t="s">
        <v>44</v>
      </c>
      <c r="G99" s="362" t="s">
        <v>44</v>
      </c>
      <c r="H99" s="52"/>
      <c r="I99" s="167"/>
    </row>
    <row r="100" spans="1:15" s="2" customFormat="1" ht="39" customHeight="1" x14ac:dyDescent="0.2">
      <c r="A100" s="8">
        <f>A95+1</f>
        <v>62</v>
      </c>
      <c r="B100" s="89"/>
      <c r="C100" s="134" t="s">
        <v>233</v>
      </c>
      <c r="D100" s="3" t="s">
        <v>31</v>
      </c>
      <c r="E100" s="351">
        <v>714</v>
      </c>
      <c r="F100" s="358"/>
      <c r="G100" s="352">
        <f>ROUND(E100*F100,2)</f>
        <v>0</v>
      </c>
      <c r="H100" s="52" t="s">
        <v>137</v>
      </c>
      <c r="I100" s="167"/>
      <c r="J100" s="55"/>
    </row>
    <row r="101" spans="1:15" s="2" customFormat="1" ht="25.5" x14ac:dyDescent="0.2">
      <c r="A101" s="43"/>
      <c r="B101" s="86" t="s">
        <v>262</v>
      </c>
      <c r="C101" s="73" t="s">
        <v>310</v>
      </c>
      <c r="D101" s="46" t="s">
        <v>44</v>
      </c>
      <c r="E101" s="361" t="s">
        <v>44</v>
      </c>
      <c r="F101" s="361" t="s">
        <v>44</v>
      </c>
      <c r="G101" s="362" t="s">
        <v>44</v>
      </c>
      <c r="H101" s="52"/>
      <c r="I101" s="167"/>
      <c r="J101" s="4"/>
      <c r="K101" s="4"/>
      <c r="L101" s="4"/>
      <c r="M101" s="4"/>
      <c r="N101" s="4"/>
    </row>
    <row r="102" spans="1:15" s="2" customFormat="1" ht="41.25" customHeight="1" x14ac:dyDescent="0.2">
      <c r="A102" s="8">
        <f>A100+1</f>
        <v>63</v>
      </c>
      <c r="B102" s="85"/>
      <c r="C102" s="141" t="s">
        <v>245</v>
      </c>
      <c r="D102" s="3" t="s">
        <v>31</v>
      </c>
      <c r="E102" s="351">
        <v>3737</v>
      </c>
      <c r="F102" s="351"/>
      <c r="G102" s="352">
        <f>ROUND(E102*F102,2)</f>
        <v>0</v>
      </c>
      <c r="H102" s="52" t="s">
        <v>129</v>
      </c>
      <c r="I102" s="167"/>
    </row>
    <row r="103" spans="1:15" s="2" customFormat="1" ht="13.5" customHeight="1" x14ac:dyDescent="0.2">
      <c r="A103" s="43"/>
      <c r="B103" s="86" t="s">
        <v>309</v>
      </c>
      <c r="C103" s="73" t="s">
        <v>58</v>
      </c>
      <c r="D103" s="46" t="s">
        <v>44</v>
      </c>
      <c r="E103" s="361" t="s">
        <v>44</v>
      </c>
      <c r="F103" s="361" t="s">
        <v>44</v>
      </c>
      <c r="G103" s="362" t="s">
        <v>44</v>
      </c>
      <c r="H103" s="52"/>
      <c r="I103" s="167"/>
      <c r="J103" s="4"/>
      <c r="K103" s="4"/>
      <c r="L103" s="4"/>
      <c r="M103" s="4"/>
      <c r="N103" s="4"/>
    </row>
    <row r="104" spans="1:15" s="2" customFormat="1" ht="25.5" customHeight="1" x14ac:dyDescent="0.2">
      <c r="A104" s="8">
        <f>A102+1</f>
        <v>64</v>
      </c>
      <c r="B104" s="85"/>
      <c r="C104" s="141" t="s">
        <v>296</v>
      </c>
      <c r="D104" s="3" t="s">
        <v>31</v>
      </c>
      <c r="E104" s="351">
        <v>174</v>
      </c>
      <c r="F104" s="351"/>
      <c r="G104" s="352">
        <f>ROUND(E104*F104,2)</f>
        <v>0</v>
      </c>
      <c r="H104" s="52" t="s">
        <v>129</v>
      </c>
      <c r="I104" s="167"/>
    </row>
    <row r="105" spans="1:15" s="2" customFormat="1" ht="25.5" customHeight="1" x14ac:dyDescent="0.2">
      <c r="A105" s="8">
        <f>A104+1</f>
        <v>65</v>
      </c>
      <c r="B105" s="85"/>
      <c r="C105" s="141" t="s">
        <v>276</v>
      </c>
      <c r="D105" s="3" t="s">
        <v>31</v>
      </c>
      <c r="E105" s="351">
        <v>217</v>
      </c>
      <c r="F105" s="351"/>
      <c r="G105" s="352">
        <f>ROUND(E105*F105,2)</f>
        <v>0</v>
      </c>
      <c r="H105" s="52" t="s">
        <v>129</v>
      </c>
      <c r="I105" s="167"/>
    </row>
    <row r="106" spans="1:15" s="2" customFormat="1" ht="13.5" customHeight="1" x14ac:dyDescent="0.2">
      <c r="A106" s="43"/>
      <c r="B106" s="86" t="s">
        <v>191</v>
      </c>
      <c r="C106" s="73" t="s">
        <v>190</v>
      </c>
      <c r="D106" s="46" t="s">
        <v>44</v>
      </c>
      <c r="E106" s="361" t="s">
        <v>44</v>
      </c>
      <c r="F106" s="361" t="s">
        <v>44</v>
      </c>
      <c r="G106" s="362" t="s">
        <v>44</v>
      </c>
      <c r="H106" s="52"/>
      <c r="I106" s="167"/>
      <c r="J106" s="4"/>
      <c r="K106" s="4"/>
      <c r="L106" s="4"/>
      <c r="M106" s="4"/>
      <c r="N106" s="4"/>
    </row>
    <row r="107" spans="1:15" s="2" customFormat="1" ht="27" customHeight="1" x14ac:dyDescent="0.2">
      <c r="A107" s="8">
        <f>A105+1</f>
        <v>66</v>
      </c>
      <c r="B107" s="85"/>
      <c r="C107" s="141" t="s">
        <v>294</v>
      </c>
      <c r="D107" s="3" t="s">
        <v>31</v>
      </c>
      <c r="E107" s="351">
        <v>147</v>
      </c>
      <c r="F107" s="351"/>
      <c r="G107" s="352">
        <f>ROUND(E107*F107,2)</f>
        <v>0</v>
      </c>
      <c r="H107" s="52" t="s">
        <v>129</v>
      </c>
      <c r="I107" s="167"/>
    </row>
    <row r="108" spans="1:15" s="2" customFormat="1" ht="27" customHeight="1" x14ac:dyDescent="0.2">
      <c r="A108" s="8">
        <f>A107+1</f>
        <v>67</v>
      </c>
      <c r="B108" s="85"/>
      <c r="C108" s="141" t="s">
        <v>295</v>
      </c>
      <c r="D108" s="3" t="s">
        <v>31</v>
      </c>
      <c r="E108" s="351">
        <v>180</v>
      </c>
      <c r="F108" s="351"/>
      <c r="G108" s="352">
        <f>ROUND(E108*F108,2)</f>
        <v>0</v>
      </c>
      <c r="H108" s="52" t="s">
        <v>129</v>
      </c>
      <c r="I108" s="167"/>
    </row>
    <row r="109" spans="1:15" s="2" customFormat="1" x14ac:dyDescent="0.2">
      <c r="A109" s="43"/>
      <c r="B109" s="86" t="s">
        <v>164</v>
      </c>
      <c r="C109" s="177" t="s">
        <v>165</v>
      </c>
      <c r="D109" s="46" t="s">
        <v>44</v>
      </c>
      <c r="E109" s="361" t="s">
        <v>44</v>
      </c>
      <c r="F109" s="361" t="s">
        <v>44</v>
      </c>
      <c r="G109" s="362" t="s">
        <v>44</v>
      </c>
      <c r="H109" s="52"/>
      <c r="I109" s="52"/>
      <c r="J109" s="94"/>
      <c r="K109" s="94"/>
      <c r="L109" s="4"/>
      <c r="M109" s="4"/>
      <c r="N109" s="4"/>
      <c r="O109" s="4"/>
    </row>
    <row r="110" spans="1:15" s="2" customFormat="1" ht="51" x14ac:dyDescent="0.2">
      <c r="A110" s="35">
        <f>A108+1</f>
        <v>68</v>
      </c>
      <c r="B110" s="85"/>
      <c r="C110" s="163" t="s">
        <v>234</v>
      </c>
      <c r="D110" s="3" t="s">
        <v>31</v>
      </c>
      <c r="E110" s="351">
        <v>1100</v>
      </c>
      <c r="F110" s="351"/>
      <c r="G110" s="352">
        <f>ROUND(E110*F110,2)</f>
        <v>0</v>
      </c>
      <c r="H110" s="52">
        <v>25</v>
      </c>
      <c r="I110" s="167"/>
      <c r="J110" s="40"/>
      <c r="K110" s="40"/>
      <c r="L110" s="40"/>
      <c r="M110" s="40"/>
      <c r="N110" s="40"/>
    </row>
    <row r="111" spans="1:15" s="2" customFormat="1" ht="51" x14ac:dyDescent="0.2">
      <c r="A111" s="34">
        <f>A110+1</f>
        <v>69</v>
      </c>
      <c r="B111" s="84"/>
      <c r="C111" s="158" t="s">
        <v>235</v>
      </c>
      <c r="D111" s="5" t="s">
        <v>31</v>
      </c>
      <c r="E111" s="360">
        <v>150</v>
      </c>
      <c r="F111" s="360"/>
      <c r="G111" s="352">
        <f>ROUND(E111*F111,2)</f>
        <v>0</v>
      </c>
      <c r="H111" s="52">
        <v>25</v>
      </c>
      <c r="I111" s="168"/>
      <c r="J111" s="40"/>
      <c r="K111" s="40"/>
      <c r="L111" s="40"/>
      <c r="M111" s="40"/>
      <c r="N111" s="40"/>
    </row>
    <row r="112" spans="1:15" s="2" customFormat="1" ht="25.5" x14ac:dyDescent="0.2">
      <c r="A112" s="77"/>
      <c r="B112" s="86" t="s">
        <v>70</v>
      </c>
      <c r="C112" s="73" t="s">
        <v>71</v>
      </c>
      <c r="D112" s="46" t="s">
        <v>44</v>
      </c>
      <c r="E112" s="361" t="s">
        <v>44</v>
      </c>
      <c r="F112" s="361" t="s">
        <v>44</v>
      </c>
      <c r="G112" s="362" t="s">
        <v>44</v>
      </c>
      <c r="H112" s="52"/>
      <c r="I112" s="167"/>
      <c r="J112" s="78"/>
      <c r="K112" s="78"/>
    </row>
    <row r="113" spans="1:15" s="2" customFormat="1" ht="33.75" customHeight="1" x14ac:dyDescent="0.2">
      <c r="A113" s="8">
        <f>1+A111</f>
        <v>70</v>
      </c>
      <c r="B113" s="85"/>
      <c r="C113" s="141" t="s">
        <v>311</v>
      </c>
      <c r="D113" s="3" t="s">
        <v>31</v>
      </c>
      <c r="E113" s="351">
        <v>3701</v>
      </c>
      <c r="F113" s="351"/>
      <c r="G113" s="352">
        <f>ROUND(E113*F113,2)</f>
        <v>0</v>
      </c>
      <c r="H113" s="52" t="s">
        <v>130</v>
      </c>
      <c r="I113" s="167"/>
      <c r="J113" s="55"/>
      <c r="K113" s="79"/>
      <c r="L113" s="40"/>
      <c r="M113" s="40"/>
      <c r="N113" s="40"/>
      <c r="O113" s="40"/>
    </row>
    <row r="114" spans="1:15" x14ac:dyDescent="0.2">
      <c r="A114" s="75"/>
      <c r="B114" s="118" t="s">
        <v>85</v>
      </c>
      <c r="C114" s="51" t="s">
        <v>86</v>
      </c>
      <c r="D114" s="46" t="s">
        <v>44</v>
      </c>
      <c r="E114" s="361" t="s">
        <v>44</v>
      </c>
      <c r="F114" s="361" t="s">
        <v>44</v>
      </c>
      <c r="G114" s="362" t="s">
        <v>44</v>
      </c>
    </row>
    <row r="115" spans="1:15" s="2" customFormat="1" ht="39" customHeight="1" x14ac:dyDescent="0.2">
      <c r="A115" s="8">
        <f>A113+1</f>
        <v>71</v>
      </c>
      <c r="B115" s="85"/>
      <c r="C115" s="134" t="s">
        <v>584</v>
      </c>
      <c r="D115" s="3" t="s">
        <v>31</v>
      </c>
      <c r="E115" s="363">
        <v>1144</v>
      </c>
      <c r="F115" s="358"/>
      <c r="G115" s="352">
        <f>ROUND(E115*F115,2)</f>
        <v>0</v>
      </c>
      <c r="H115" s="52" t="s">
        <v>133</v>
      </c>
      <c r="I115" s="167"/>
      <c r="J115" s="55"/>
      <c r="K115" s="79"/>
      <c r="L115" s="40"/>
      <c r="M115" s="40"/>
      <c r="N115" s="40"/>
      <c r="O115" s="40"/>
    </row>
    <row r="116" spans="1:15" s="2" customFormat="1" ht="51" x14ac:dyDescent="0.2">
      <c r="A116" s="35">
        <f>A115+1</f>
        <v>72</v>
      </c>
      <c r="B116" s="85"/>
      <c r="C116" s="134" t="s">
        <v>585</v>
      </c>
      <c r="D116" s="3" t="s">
        <v>31</v>
      </c>
      <c r="E116" s="363">
        <v>162</v>
      </c>
      <c r="F116" s="358"/>
      <c r="G116" s="352">
        <f>ROUND(E116*F116,2)</f>
        <v>0</v>
      </c>
      <c r="H116" s="52" t="s">
        <v>134</v>
      </c>
      <c r="I116" s="167"/>
      <c r="J116" s="55"/>
      <c r="K116" s="79"/>
      <c r="L116" s="40"/>
      <c r="M116" s="40"/>
      <c r="N116" s="40"/>
      <c r="O116" s="40"/>
    </row>
    <row r="117" spans="1:15" s="2" customFormat="1" ht="38.25" x14ac:dyDescent="0.2">
      <c r="A117" s="35">
        <f>A116+1</f>
        <v>73</v>
      </c>
      <c r="B117" s="85"/>
      <c r="C117" s="134" t="s">
        <v>590</v>
      </c>
      <c r="D117" s="3" t="s">
        <v>31</v>
      </c>
      <c r="E117" s="363">
        <v>82</v>
      </c>
      <c r="F117" s="358"/>
      <c r="G117" s="352">
        <f>ROUND(E117*F117,2)</f>
        <v>0</v>
      </c>
      <c r="H117" s="52" t="s">
        <v>135</v>
      </c>
      <c r="I117" s="167"/>
      <c r="J117" s="55"/>
      <c r="K117" s="79"/>
      <c r="L117" s="40"/>
      <c r="M117" s="40"/>
      <c r="N117" s="40"/>
      <c r="O117" s="40"/>
    </row>
    <row r="118" spans="1:15" s="2" customFormat="1" ht="51" x14ac:dyDescent="0.2">
      <c r="A118" s="35">
        <f>A117+1</f>
        <v>74</v>
      </c>
      <c r="B118" s="85"/>
      <c r="C118" s="134" t="s">
        <v>591</v>
      </c>
      <c r="D118" s="3" t="s">
        <v>31</v>
      </c>
      <c r="E118" s="363">
        <v>241</v>
      </c>
      <c r="F118" s="358"/>
      <c r="G118" s="352">
        <f>ROUND(E118*F118,2)</f>
        <v>0</v>
      </c>
      <c r="H118" s="52" t="s">
        <v>136</v>
      </c>
      <c r="I118" s="167"/>
      <c r="J118" s="55"/>
      <c r="K118" s="79"/>
      <c r="L118" s="40"/>
      <c r="M118" s="40"/>
      <c r="N118" s="40"/>
      <c r="O118" s="40"/>
    </row>
    <row r="119" spans="1:15" x14ac:dyDescent="0.2">
      <c r="A119" s="75"/>
      <c r="B119" s="118"/>
      <c r="C119" s="51" t="s">
        <v>320</v>
      </c>
      <c r="D119" s="46" t="s">
        <v>44</v>
      </c>
      <c r="E119" s="361" t="s">
        <v>44</v>
      </c>
      <c r="F119" s="361" t="s">
        <v>44</v>
      </c>
      <c r="G119" s="362" t="s">
        <v>44</v>
      </c>
    </row>
    <row r="120" spans="1:15" s="2" customFormat="1" ht="63.75" x14ac:dyDescent="0.2">
      <c r="A120" s="8" t="s">
        <v>319</v>
      </c>
      <c r="B120" s="85"/>
      <c r="C120" s="134" t="s">
        <v>326</v>
      </c>
      <c r="D120" s="3" t="s">
        <v>31</v>
      </c>
      <c r="E120" s="363">
        <v>1144</v>
      </c>
      <c r="F120" s="358"/>
      <c r="G120" s="352">
        <f>ROUND(E120*F120,2)</f>
        <v>0</v>
      </c>
      <c r="H120" s="52" t="s">
        <v>133</v>
      </c>
      <c r="I120" s="167"/>
      <c r="J120" s="55"/>
      <c r="K120" s="79"/>
      <c r="L120" s="40"/>
      <c r="M120" s="40"/>
      <c r="N120" s="40"/>
      <c r="O120" s="40"/>
    </row>
    <row r="121" spans="1:15" x14ac:dyDescent="0.2">
      <c r="A121" s="81"/>
      <c r="B121" s="10" t="s">
        <v>80</v>
      </c>
      <c r="C121" s="151" t="s">
        <v>81</v>
      </c>
      <c r="D121" s="44" t="s">
        <v>44</v>
      </c>
      <c r="E121" s="347" t="s">
        <v>44</v>
      </c>
      <c r="F121" s="347" t="s">
        <v>44</v>
      </c>
      <c r="G121" s="348" t="s">
        <v>44</v>
      </c>
      <c r="J121" s="40"/>
      <c r="K121" s="40"/>
      <c r="L121" s="40"/>
      <c r="M121" s="40"/>
      <c r="N121" s="40"/>
    </row>
    <row r="122" spans="1:15" ht="25.5" x14ac:dyDescent="0.2">
      <c r="A122" s="75"/>
      <c r="B122" s="118" t="s">
        <v>77</v>
      </c>
      <c r="C122" s="73" t="s">
        <v>78</v>
      </c>
      <c r="D122" s="46" t="s">
        <v>44</v>
      </c>
      <c r="E122" s="361" t="s">
        <v>44</v>
      </c>
      <c r="F122" s="361" t="s">
        <v>44</v>
      </c>
      <c r="G122" s="364" t="s">
        <v>44</v>
      </c>
      <c r="J122" s="40"/>
      <c r="K122" s="40"/>
      <c r="L122" s="40"/>
      <c r="M122" s="40"/>
      <c r="N122" s="40"/>
    </row>
    <row r="123" spans="1:15" x14ac:dyDescent="0.2">
      <c r="A123" s="17"/>
      <c r="B123" s="85"/>
      <c r="C123" s="142" t="s">
        <v>114</v>
      </c>
      <c r="D123" s="39"/>
      <c r="E123" s="365"/>
      <c r="F123" s="365"/>
      <c r="G123" s="356"/>
      <c r="J123" s="40"/>
      <c r="K123" s="40"/>
      <c r="L123" s="40"/>
      <c r="M123" s="40"/>
      <c r="N123" s="40"/>
    </row>
    <row r="124" spans="1:15" ht="25.5" x14ac:dyDescent="0.2">
      <c r="A124" s="8">
        <f>A118+1</f>
        <v>75</v>
      </c>
      <c r="B124" s="85"/>
      <c r="C124" s="141" t="s">
        <v>99</v>
      </c>
      <c r="D124" s="3" t="s">
        <v>31</v>
      </c>
      <c r="E124" s="351">
        <v>2125</v>
      </c>
      <c r="F124" s="351"/>
      <c r="G124" s="352">
        <f>ROUND(E124*F124,2)</f>
        <v>0</v>
      </c>
      <c r="H124" s="52" t="s">
        <v>121</v>
      </c>
    </row>
    <row r="125" spans="1:15" ht="15.75" x14ac:dyDescent="0.2">
      <c r="A125" s="8">
        <f>A124+1</f>
        <v>76</v>
      </c>
      <c r="B125" s="70"/>
      <c r="C125" s="141" t="s">
        <v>82</v>
      </c>
      <c r="D125" s="3" t="s">
        <v>31</v>
      </c>
      <c r="E125" s="351">
        <v>2125</v>
      </c>
      <c r="F125" s="351"/>
      <c r="G125" s="352">
        <f>ROUND(E125*F125,2)</f>
        <v>0</v>
      </c>
      <c r="H125" s="52" t="s">
        <v>131</v>
      </c>
      <c r="J125" s="40"/>
      <c r="K125" s="40"/>
      <c r="L125" s="40"/>
      <c r="M125" s="40"/>
      <c r="N125" s="40"/>
    </row>
    <row r="126" spans="1:15" ht="15.75" x14ac:dyDescent="0.2">
      <c r="A126" s="9">
        <f>1+A125</f>
        <v>77</v>
      </c>
      <c r="B126" s="57"/>
      <c r="C126" s="135" t="s">
        <v>79</v>
      </c>
      <c r="D126" s="5" t="s">
        <v>31</v>
      </c>
      <c r="E126" s="360">
        <v>2125</v>
      </c>
      <c r="F126" s="360"/>
      <c r="G126" s="352">
        <f>ROUND(E126*F126,2)</f>
        <v>0</v>
      </c>
      <c r="H126" s="52" t="s">
        <v>132</v>
      </c>
      <c r="J126" s="40"/>
      <c r="K126" s="40"/>
      <c r="L126" s="40"/>
      <c r="M126" s="40"/>
      <c r="N126" s="40"/>
    </row>
    <row r="127" spans="1:15" x14ac:dyDescent="0.2">
      <c r="A127" s="32"/>
      <c r="B127" s="10" t="s">
        <v>26</v>
      </c>
      <c r="C127" s="33" t="s">
        <v>42</v>
      </c>
      <c r="D127" s="23" t="s">
        <v>44</v>
      </c>
      <c r="E127" s="405" t="s">
        <v>44</v>
      </c>
      <c r="F127" s="405" t="s">
        <v>44</v>
      </c>
      <c r="G127" s="348" t="s">
        <v>44</v>
      </c>
      <c r="J127" s="40"/>
      <c r="K127" s="40"/>
      <c r="L127" s="40"/>
      <c r="M127" s="40"/>
      <c r="N127" s="40"/>
    </row>
    <row r="128" spans="1:15" s="2" customFormat="1" x14ac:dyDescent="0.2">
      <c r="A128" s="75"/>
      <c r="B128" s="87" t="s">
        <v>72</v>
      </c>
      <c r="C128" s="73" t="s">
        <v>73</v>
      </c>
      <c r="D128" s="45" t="s">
        <v>44</v>
      </c>
      <c r="E128" s="349" t="s">
        <v>44</v>
      </c>
      <c r="F128" s="349" t="s">
        <v>44</v>
      </c>
      <c r="G128" s="350" t="s">
        <v>44</v>
      </c>
      <c r="H128" s="52"/>
      <c r="I128" s="167"/>
      <c r="J128" s="52"/>
      <c r="K128" s="55"/>
      <c r="L128" s="55"/>
      <c r="M128" s="74"/>
    </row>
    <row r="129" spans="1:14" s="2" customFormat="1" x14ac:dyDescent="0.2">
      <c r="A129" s="17"/>
      <c r="B129" s="88"/>
      <c r="C129" s="152" t="s">
        <v>115</v>
      </c>
      <c r="D129" s="3"/>
      <c r="E129" s="378"/>
      <c r="F129" s="378"/>
      <c r="G129" s="352">
        <f>E129*F129</f>
        <v>0</v>
      </c>
      <c r="H129" s="52"/>
      <c r="I129" s="167"/>
      <c r="J129" s="52"/>
      <c r="K129" s="55"/>
      <c r="L129" s="55"/>
      <c r="M129" s="74"/>
    </row>
    <row r="130" spans="1:14" ht="25.5" x14ac:dyDescent="0.2">
      <c r="A130" s="8">
        <f>A126+1</f>
        <v>78</v>
      </c>
      <c r="B130" s="89"/>
      <c r="C130" s="82" t="s">
        <v>92</v>
      </c>
      <c r="D130" s="80" t="s">
        <v>31</v>
      </c>
      <c r="E130" s="363">
        <v>245</v>
      </c>
      <c r="F130" s="351"/>
      <c r="G130" s="352">
        <f t="shared" ref="G130:G135" si="6">ROUND(E130*F130,2)</f>
        <v>0</v>
      </c>
      <c r="H130" s="52" t="s">
        <v>145</v>
      </c>
      <c r="J130" s="40"/>
      <c r="K130" s="40"/>
      <c r="L130" s="40"/>
      <c r="M130" s="40"/>
      <c r="N130" s="40"/>
    </row>
    <row r="131" spans="1:14" ht="25.5" x14ac:dyDescent="0.2">
      <c r="A131" s="8">
        <f>1+A130</f>
        <v>79</v>
      </c>
      <c r="B131" s="89"/>
      <c r="C131" s="82" t="s">
        <v>101</v>
      </c>
      <c r="D131" s="80" t="s">
        <v>31</v>
      </c>
      <c r="E131" s="363">
        <v>52</v>
      </c>
      <c r="F131" s="351"/>
      <c r="G131" s="352">
        <f t="shared" si="6"/>
        <v>0</v>
      </c>
      <c r="H131" s="52" t="s">
        <v>146</v>
      </c>
      <c r="J131" s="40"/>
      <c r="K131" s="40"/>
      <c r="L131" s="40"/>
      <c r="M131" s="40"/>
      <c r="N131" s="40"/>
    </row>
    <row r="132" spans="1:14" ht="25.5" x14ac:dyDescent="0.2">
      <c r="A132" s="8">
        <f>A131+1</f>
        <v>80</v>
      </c>
      <c r="B132" s="89"/>
      <c r="C132" s="82" t="s">
        <v>91</v>
      </c>
      <c r="D132" s="80" t="s">
        <v>31</v>
      </c>
      <c r="E132" s="363">
        <v>689</v>
      </c>
      <c r="F132" s="351"/>
      <c r="G132" s="352">
        <f t="shared" si="6"/>
        <v>0</v>
      </c>
      <c r="H132" s="52" t="s">
        <v>147</v>
      </c>
      <c r="J132" s="40"/>
      <c r="K132" s="40"/>
      <c r="L132" s="40"/>
      <c r="M132" s="40"/>
      <c r="N132" s="40"/>
    </row>
    <row r="133" spans="1:14" ht="25.5" x14ac:dyDescent="0.2">
      <c r="A133" s="8">
        <f>A132+1</f>
        <v>81</v>
      </c>
      <c r="B133" s="89"/>
      <c r="C133" s="82" t="s">
        <v>315</v>
      </c>
      <c r="D133" s="80" t="s">
        <v>31</v>
      </c>
      <c r="E133" s="363">
        <v>986</v>
      </c>
      <c r="F133" s="351"/>
      <c r="G133" s="352">
        <f t="shared" si="6"/>
        <v>0</v>
      </c>
      <c r="H133" s="52" t="s">
        <v>147</v>
      </c>
      <c r="J133" s="40"/>
      <c r="K133" s="40"/>
      <c r="L133" s="40"/>
      <c r="M133" s="40"/>
      <c r="N133" s="40"/>
    </row>
    <row r="134" spans="1:14" ht="25.5" x14ac:dyDescent="0.2">
      <c r="A134" s="8">
        <f>A133+1</f>
        <v>82</v>
      </c>
      <c r="B134" s="89"/>
      <c r="C134" s="82" t="s">
        <v>316</v>
      </c>
      <c r="D134" s="80" t="s">
        <v>31</v>
      </c>
      <c r="E134" s="363">
        <v>48</v>
      </c>
      <c r="F134" s="351"/>
      <c r="G134" s="352">
        <f t="shared" si="6"/>
        <v>0</v>
      </c>
      <c r="J134" s="40"/>
      <c r="K134" s="40"/>
      <c r="L134" s="40"/>
      <c r="M134" s="40"/>
      <c r="N134" s="40"/>
    </row>
    <row r="135" spans="1:14" ht="25.5" x14ac:dyDescent="0.2">
      <c r="A135" s="8">
        <f>A134+1</f>
        <v>83</v>
      </c>
      <c r="B135" s="89"/>
      <c r="C135" s="82" t="s">
        <v>236</v>
      </c>
      <c r="D135" s="80" t="s">
        <v>31</v>
      </c>
      <c r="E135" s="363">
        <v>3</v>
      </c>
      <c r="F135" s="351"/>
      <c r="G135" s="352">
        <f t="shared" si="6"/>
        <v>0</v>
      </c>
      <c r="J135" s="40"/>
      <c r="K135" s="40"/>
      <c r="L135" s="40"/>
      <c r="M135" s="40"/>
      <c r="N135" s="40"/>
    </row>
    <row r="136" spans="1:14" s="2" customFormat="1" x14ac:dyDescent="0.2">
      <c r="A136" s="75"/>
      <c r="B136" s="87" t="s">
        <v>22</v>
      </c>
      <c r="C136" s="73" t="s">
        <v>21</v>
      </c>
      <c r="D136" s="46" t="s">
        <v>44</v>
      </c>
      <c r="E136" s="361" t="s">
        <v>44</v>
      </c>
      <c r="F136" s="361" t="s">
        <v>44</v>
      </c>
      <c r="G136" s="364" t="s">
        <v>44</v>
      </c>
      <c r="H136" s="52"/>
      <c r="I136" s="167"/>
      <c r="J136" s="55"/>
      <c r="K136" s="55"/>
      <c r="L136" s="74"/>
    </row>
    <row r="137" spans="1:14" s="2" customFormat="1" x14ac:dyDescent="0.2">
      <c r="A137" s="17"/>
      <c r="B137" s="88"/>
      <c r="C137" s="152" t="s">
        <v>90</v>
      </c>
      <c r="D137" s="3"/>
      <c r="E137" s="363"/>
      <c r="F137" s="351"/>
      <c r="G137" s="352">
        <f>E137*F137</f>
        <v>0</v>
      </c>
      <c r="H137" s="52"/>
      <c r="I137" s="167"/>
      <c r="J137" s="55"/>
      <c r="K137" s="55"/>
      <c r="L137" s="74"/>
    </row>
    <row r="138" spans="1:14" s="2" customFormat="1" ht="25.5" x14ac:dyDescent="0.2">
      <c r="A138" s="8">
        <f>A135+1</f>
        <v>84</v>
      </c>
      <c r="B138" s="124"/>
      <c r="C138" s="141" t="s">
        <v>88</v>
      </c>
      <c r="D138" s="3" t="s">
        <v>32</v>
      </c>
      <c r="E138" s="363">
        <v>62</v>
      </c>
      <c r="F138" s="363"/>
      <c r="G138" s="352">
        <f t="shared" ref="G138:G150" si="7">ROUND(E138*F138,2)</f>
        <v>0</v>
      </c>
      <c r="H138" s="52" t="s">
        <v>142</v>
      </c>
      <c r="I138" s="167"/>
      <c r="J138" s="55"/>
      <c r="K138" s="55"/>
      <c r="L138" s="74"/>
    </row>
    <row r="139" spans="1:14" s="2" customFormat="1" ht="30" customHeight="1" x14ac:dyDescent="0.2">
      <c r="A139" s="8">
        <f>1+A138</f>
        <v>85</v>
      </c>
      <c r="B139" s="124"/>
      <c r="C139" s="141" t="s">
        <v>89</v>
      </c>
      <c r="D139" s="3" t="s">
        <v>32</v>
      </c>
      <c r="E139" s="363">
        <v>52</v>
      </c>
      <c r="F139" s="363"/>
      <c r="G139" s="352">
        <f t="shared" si="7"/>
        <v>0</v>
      </c>
      <c r="H139" s="52" t="s">
        <v>143</v>
      </c>
      <c r="I139" s="167"/>
      <c r="J139" s="55"/>
      <c r="K139" s="55"/>
      <c r="L139" s="74"/>
    </row>
    <row r="140" spans="1:14" s="2" customFormat="1" x14ac:dyDescent="0.2">
      <c r="A140" s="8">
        <f t="shared" ref="A140:A145" si="8">A139+1</f>
        <v>86</v>
      </c>
      <c r="B140" s="124"/>
      <c r="C140" s="141" t="s">
        <v>193</v>
      </c>
      <c r="D140" s="3" t="s">
        <v>32</v>
      </c>
      <c r="E140" s="363">
        <v>25</v>
      </c>
      <c r="F140" s="363"/>
      <c r="G140" s="352">
        <f t="shared" si="7"/>
        <v>0</v>
      </c>
      <c r="H140" s="52" t="s">
        <v>142</v>
      </c>
      <c r="I140" s="167"/>
      <c r="J140" s="55"/>
      <c r="K140" s="55"/>
      <c r="L140" s="74"/>
    </row>
    <row r="141" spans="1:14" s="2" customFormat="1" x14ac:dyDescent="0.2">
      <c r="A141" s="8">
        <f t="shared" si="8"/>
        <v>87</v>
      </c>
      <c r="B141" s="124"/>
      <c r="C141" s="141" t="s">
        <v>194</v>
      </c>
      <c r="D141" s="3" t="s">
        <v>32</v>
      </c>
      <c r="E141" s="363">
        <v>16</v>
      </c>
      <c r="F141" s="363"/>
      <c r="G141" s="352">
        <f t="shared" si="7"/>
        <v>0</v>
      </c>
      <c r="H141" s="52" t="s">
        <v>142</v>
      </c>
      <c r="I141" s="167"/>
      <c r="J141" s="55"/>
      <c r="K141" s="55"/>
      <c r="L141" s="74"/>
    </row>
    <row r="142" spans="1:14" s="2" customFormat="1" x14ac:dyDescent="0.2">
      <c r="A142" s="8">
        <f t="shared" si="8"/>
        <v>88</v>
      </c>
      <c r="B142" s="124"/>
      <c r="C142" s="141" t="s">
        <v>197</v>
      </c>
      <c r="D142" s="3" t="s">
        <v>32</v>
      </c>
      <c r="E142" s="363">
        <v>8</v>
      </c>
      <c r="F142" s="363"/>
      <c r="G142" s="352">
        <f t="shared" si="7"/>
        <v>0</v>
      </c>
      <c r="H142" s="52" t="s">
        <v>142</v>
      </c>
      <c r="I142" s="167"/>
      <c r="J142" s="55"/>
      <c r="K142" s="55"/>
      <c r="L142" s="74"/>
    </row>
    <row r="143" spans="1:14" s="2" customFormat="1" x14ac:dyDescent="0.2">
      <c r="A143" s="8">
        <f t="shared" si="8"/>
        <v>89</v>
      </c>
      <c r="B143" s="124"/>
      <c r="C143" s="141" t="s">
        <v>198</v>
      </c>
      <c r="D143" s="3" t="s">
        <v>32</v>
      </c>
      <c r="E143" s="363">
        <v>9</v>
      </c>
      <c r="F143" s="363"/>
      <c r="G143" s="352">
        <f t="shared" si="7"/>
        <v>0</v>
      </c>
      <c r="H143" s="52" t="s">
        <v>142</v>
      </c>
      <c r="I143" s="167"/>
      <c r="J143" s="55"/>
      <c r="K143" s="55"/>
      <c r="L143" s="74"/>
    </row>
    <row r="144" spans="1:14" s="2" customFormat="1" x14ac:dyDescent="0.2">
      <c r="A144" s="8">
        <f t="shared" si="8"/>
        <v>90</v>
      </c>
      <c r="B144" s="124"/>
      <c r="C144" s="141" t="s">
        <v>195</v>
      </c>
      <c r="D144" s="3" t="s">
        <v>32</v>
      </c>
      <c r="E144" s="363">
        <v>3</v>
      </c>
      <c r="F144" s="363"/>
      <c r="G144" s="352">
        <f t="shared" si="7"/>
        <v>0</v>
      </c>
      <c r="H144" s="52" t="s">
        <v>144</v>
      </c>
      <c r="I144" s="167"/>
      <c r="J144" s="55"/>
      <c r="K144" s="55"/>
      <c r="L144" s="74"/>
    </row>
    <row r="145" spans="1:13" s="2" customFormat="1" x14ac:dyDescent="0.2">
      <c r="A145" s="9">
        <f t="shared" si="8"/>
        <v>91</v>
      </c>
      <c r="B145" s="125"/>
      <c r="C145" s="135" t="s">
        <v>196</v>
      </c>
      <c r="D145" s="5" t="s">
        <v>32</v>
      </c>
      <c r="E145" s="367">
        <v>8</v>
      </c>
      <c r="F145" s="367"/>
      <c r="G145" s="368">
        <f t="shared" si="7"/>
        <v>0</v>
      </c>
      <c r="H145" s="52" t="s">
        <v>144</v>
      </c>
      <c r="I145" s="167"/>
      <c r="J145" s="55"/>
      <c r="K145" s="55"/>
      <c r="L145" s="74"/>
    </row>
    <row r="146" spans="1:13" s="2" customFormat="1" x14ac:dyDescent="0.2">
      <c r="A146" s="156"/>
      <c r="B146" s="157" t="s">
        <v>199</v>
      </c>
      <c r="C146" s="159" t="s">
        <v>200</v>
      </c>
      <c r="D146" s="39" t="s">
        <v>44</v>
      </c>
      <c r="E146" s="365" t="s">
        <v>44</v>
      </c>
      <c r="F146" s="365" t="s">
        <v>44</v>
      </c>
      <c r="G146" s="379" t="s">
        <v>44</v>
      </c>
      <c r="H146" s="52"/>
      <c r="I146" s="167"/>
      <c r="J146" s="55"/>
      <c r="K146" s="55"/>
    </row>
    <row r="147" spans="1:13" s="2" customFormat="1" x14ac:dyDescent="0.2">
      <c r="A147" s="35">
        <f>A145+1</f>
        <v>92</v>
      </c>
      <c r="B147" s="157"/>
      <c r="C147" s="141" t="s">
        <v>217</v>
      </c>
      <c r="D147" s="39" t="s">
        <v>34</v>
      </c>
      <c r="E147" s="363">
        <v>7.5</v>
      </c>
      <c r="F147" s="358"/>
      <c r="G147" s="352">
        <f t="shared" si="7"/>
        <v>0</v>
      </c>
      <c r="H147" s="52"/>
      <c r="I147" s="167"/>
      <c r="J147" s="55"/>
      <c r="K147" s="55"/>
    </row>
    <row r="148" spans="1:13" s="2" customFormat="1" ht="38.25" x14ac:dyDescent="0.2">
      <c r="A148" s="35">
        <f>A147+1</f>
        <v>93</v>
      </c>
      <c r="B148" s="157"/>
      <c r="C148" s="141" t="s">
        <v>218</v>
      </c>
      <c r="D148" s="3" t="s">
        <v>34</v>
      </c>
      <c r="E148" s="363">
        <v>14</v>
      </c>
      <c r="F148" s="358"/>
      <c r="G148" s="352">
        <f t="shared" si="7"/>
        <v>0</v>
      </c>
      <c r="H148" s="52"/>
      <c r="I148" s="167"/>
      <c r="J148" s="55"/>
      <c r="K148" s="55"/>
    </row>
    <row r="149" spans="1:13" s="2" customFormat="1" x14ac:dyDescent="0.2">
      <c r="A149" s="179"/>
      <c r="B149" s="180" t="s">
        <v>139</v>
      </c>
      <c r="C149" s="181" t="s">
        <v>140</v>
      </c>
      <c r="D149" s="46" t="s">
        <v>44</v>
      </c>
      <c r="E149" s="361" t="s">
        <v>44</v>
      </c>
      <c r="F149" s="361" t="s">
        <v>44</v>
      </c>
      <c r="G149" s="362" t="s">
        <v>44</v>
      </c>
      <c r="H149" s="52"/>
      <c r="I149" s="167"/>
      <c r="J149" s="55"/>
      <c r="K149" s="55"/>
    </row>
    <row r="150" spans="1:13" s="2" customFormat="1" ht="25.5" x14ac:dyDescent="0.2">
      <c r="A150" s="35">
        <f>A148+1</f>
        <v>94</v>
      </c>
      <c r="B150" s="157"/>
      <c r="C150" s="141" t="s">
        <v>327</v>
      </c>
      <c r="D150" s="3" t="s">
        <v>34</v>
      </c>
      <c r="E150" s="363">
        <v>180</v>
      </c>
      <c r="F150" s="358"/>
      <c r="G150" s="368">
        <f t="shared" si="7"/>
        <v>0</v>
      </c>
      <c r="H150" s="52"/>
      <c r="I150" s="167"/>
      <c r="J150" s="55"/>
      <c r="K150" s="55"/>
    </row>
    <row r="151" spans="1:13" x14ac:dyDescent="0.2">
      <c r="A151" s="11"/>
      <c r="B151" s="10" t="s">
        <v>23</v>
      </c>
      <c r="C151" s="33" t="s">
        <v>24</v>
      </c>
      <c r="D151" s="44" t="s">
        <v>44</v>
      </c>
      <c r="E151" s="347" t="s">
        <v>44</v>
      </c>
      <c r="F151" s="347" t="s">
        <v>44</v>
      </c>
      <c r="G151" s="348" t="s">
        <v>44</v>
      </c>
    </row>
    <row r="152" spans="1:13" x14ac:dyDescent="0.2">
      <c r="A152" s="49"/>
      <c r="B152" s="118" t="s">
        <v>19</v>
      </c>
      <c r="C152" s="133" t="s">
        <v>20</v>
      </c>
      <c r="D152" s="45" t="s">
        <v>44</v>
      </c>
      <c r="E152" s="349" t="s">
        <v>44</v>
      </c>
      <c r="F152" s="349" t="s">
        <v>44</v>
      </c>
      <c r="G152" s="350" t="s">
        <v>44</v>
      </c>
    </row>
    <row r="153" spans="1:13" ht="25.5" x14ac:dyDescent="0.2">
      <c r="A153" s="35">
        <f>A150+1</f>
        <v>95</v>
      </c>
      <c r="B153" s="126"/>
      <c r="C153" s="141" t="s">
        <v>201</v>
      </c>
      <c r="D153" s="3" t="s">
        <v>34</v>
      </c>
      <c r="E153" s="363">
        <v>882</v>
      </c>
      <c r="F153" s="363"/>
      <c r="G153" s="352">
        <f>ROUND(E153*F153,2)</f>
        <v>0</v>
      </c>
      <c r="H153" s="52" t="s">
        <v>141</v>
      </c>
      <c r="J153" s="279"/>
    </row>
    <row r="154" spans="1:13" ht="25.5" x14ac:dyDescent="0.2">
      <c r="A154" s="35">
        <f>A153+1</f>
        <v>96</v>
      </c>
      <c r="B154" s="126"/>
      <c r="C154" s="141" t="s">
        <v>202</v>
      </c>
      <c r="D154" s="83" t="s">
        <v>30</v>
      </c>
      <c r="E154" s="363">
        <v>39</v>
      </c>
      <c r="F154" s="363"/>
      <c r="G154" s="352">
        <f>ROUND(E154*F154,2)</f>
        <v>0</v>
      </c>
      <c r="H154" s="52" t="s">
        <v>149</v>
      </c>
      <c r="J154" s="279"/>
    </row>
    <row r="155" spans="1:13" ht="25.5" x14ac:dyDescent="0.2">
      <c r="A155" s="35">
        <f>A154+1</f>
        <v>97</v>
      </c>
      <c r="B155" s="126"/>
      <c r="C155" s="141" t="s">
        <v>203</v>
      </c>
      <c r="D155" s="83" t="s">
        <v>30</v>
      </c>
      <c r="E155" s="363">
        <v>87.01</v>
      </c>
      <c r="F155" s="363"/>
      <c r="G155" s="352">
        <f>ROUND(E155*F155,2)</f>
        <v>0</v>
      </c>
      <c r="H155" s="52" t="s">
        <v>149</v>
      </c>
      <c r="J155" s="279"/>
    </row>
    <row r="156" spans="1:13" ht="38.25" x14ac:dyDescent="0.2">
      <c r="A156" s="35">
        <f>A155+1</f>
        <v>98</v>
      </c>
      <c r="B156" s="126"/>
      <c r="C156" s="141" t="s">
        <v>204</v>
      </c>
      <c r="D156" s="3" t="s">
        <v>34</v>
      </c>
      <c r="E156" s="363">
        <v>268</v>
      </c>
      <c r="F156" s="363"/>
      <c r="G156" s="352">
        <f>ROUND(E156*F156,2)</f>
        <v>0</v>
      </c>
      <c r="H156" s="52" t="s">
        <v>149</v>
      </c>
      <c r="J156" s="279"/>
    </row>
    <row r="157" spans="1:13" x14ac:dyDescent="0.2">
      <c r="A157" s="49"/>
      <c r="B157" s="118" t="s">
        <v>151</v>
      </c>
      <c r="C157" s="133" t="s">
        <v>152</v>
      </c>
      <c r="D157" s="45" t="s">
        <v>44</v>
      </c>
      <c r="E157" s="349" t="s">
        <v>44</v>
      </c>
      <c r="F157" s="349" t="s">
        <v>44</v>
      </c>
      <c r="G157" s="350" t="s">
        <v>44</v>
      </c>
    </row>
    <row r="158" spans="1:13" ht="26.25" customHeight="1" x14ac:dyDescent="0.2">
      <c r="A158" s="35">
        <f>A156+1</f>
        <v>99</v>
      </c>
      <c r="B158" s="126"/>
      <c r="C158" s="141" t="s">
        <v>220</v>
      </c>
      <c r="D158" s="3" t="s">
        <v>34</v>
      </c>
      <c r="E158" s="363">
        <v>333</v>
      </c>
      <c r="F158" s="363"/>
      <c r="G158" s="352">
        <f>ROUND(E158*F158,2)</f>
        <v>0</v>
      </c>
      <c r="H158" s="52" t="s">
        <v>141</v>
      </c>
      <c r="J158" s="279"/>
    </row>
    <row r="159" spans="1:13" s="7" customFormat="1" ht="25.5" x14ac:dyDescent="0.2">
      <c r="A159" s="35">
        <f>A158+1</f>
        <v>100</v>
      </c>
      <c r="B159" s="70"/>
      <c r="C159" s="141" t="s">
        <v>221</v>
      </c>
      <c r="D159" s="83" t="s">
        <v>30</v>
      </c>
      <c r="E159" s="363">
        <v>26</v>
      </c>
      <c r="F159" s="351"/>
      <c r="G159" s="352">
        <f>ROUND(E159*F159,2)</f>
        <v>0</v>
      </c>
      <c r="H159" s="52" t="s">
        <v>150</v>
      </c>
      <c r="I159" s="167"/>
      <c r="J159" s="279"/>
      <c r="K159" s="18"/>
      <c r="L159" s="76"/>
      <c r="M159" s="4"/>
    </row>
    <row r="160" spans="1:13" ht="25.5" x14ac:dyDescent="0.2">
      <c r="A160" s="35">
        <f>A159+1</f>
        <v>101</v>
      </c>
      <c r="B160" s="126"/>
      <c r="C160" s="141" t="s">
        <v>222</v>
      </c>
      <c r="D160" s="3" t="s">
        <v>34</v>
      </c>
      <c r="E160" s="363">
        <v>413</v>
      </c>
      <c r="F160" s="363"/>
      <c r="G160" s="352">
        <f>ROUND(E160*F160,2)</f>
        <v>0</v>
      </c>
      <c r="H160" s="52" t="s">
        <v>141</v>
      </c>
      <c r="J160" s="279"/>
    </row>
    <row r="161" spans="1:21" s="7" customFormat="1" ht="25.5" x14ac:dyDescent="0.2">
      <c r="A161" s="34">
        <f>A160+1</f>
        <v>102</v>
      </c>
      <c r="B161" s="57"/>
      <c r="C161" s="135" t="s">
        <v>206</v>
      </c>
      <c r="D161" s="195" t="s">
        <v>30</v>
      </c>
      <c r="E161" s="367">
        <v>31</v>
      </c>
      <c r="F161" s="360"/>
      <c r="G161" s="368">
        <f>ROUND(E161*F161,2)</f>
        <v>0</v>
      </c>
      <c r="H161" s="52" t="s">
        <v>150</v>
      </c>
      <c r="I161" s="167"/>
      <c r="J161" s="279"/>
      <c r="K161" s="18"/>
      <c r="L161" s="76"/>
      <c r="M161" s="4"/>
    </row>
    <row r="162" spans="1:21" x14ac:dyDescent="0.2">
      <c r="A162" s="90"/>
      <c r="B162" s="118" t="s">
        <v>17</v>
      </c>
      <c r="C162" s="133" t="s">
        <v>18</v>
      </c>
      <c r="D162" s="45" t="s">
        <v>44</v>
      </c>
      <c r="E162" s="349" t="s">
        <v>44</v>
      </c>
      <c r="F162" s="349" t="s">
        <v>44</v>
      </c>
      <c r="G162" s="350" t="s">
        <v>44</v>
      </c>
    </row>
    <row r="163" spans="1:21" s="97" customFormat="1" ht="38.25" x14ac:dyDescent="0.2">
      <c r="A163" s="35">
        <f>A161+1</f>
        <v>103</v>
      </c>
      <c r="B163" s="85"/>
      <c r="C163" s="134" t="s">
        <v>205</v>
      </c>
      <c r="D163" s="3" t="s">
        <v>34</v>
      </c>
      <c r="E163" s="363">
        <f>594+62</f>
        <v>656</v>
      </c>
      <c r="F163" s="351"/>
      <c r="G163" s="352">
        <f>ROUND(E163*F163,2)</f>
        <v>0</v>
      </c>
      <c r="H163" s="52" t="s">
        <v>148</v>
      </c>
      <c r="I163" s="167"/>
      <c r="J163" s="279"/>
      <c r="K163" s="19"/>
      <c r="L163" s="98"/>
      <c r="M163" s="1"/>
    </row>
    <row r="164" spans="1:21" s="97" customFormat="1" ht="25.5" x14ac:dyDescent="0.2">
      <c r="A164" s="35">
        <f>A163+1</f>
        <v>104</v>
      </c>
      <c r="B164" s="84"/>
      <c r="C164" s="135" t="s">
        <v>207</v>
      </c>
      <c r="D164" s="83" t="s">
        <v>30</v>
      </c>
      <c r="E164" s="367">
        <v>2.5</v>
      </c>
      <c r="F164" s="360"/>
      <c r="G164" s="352">
        <f>ROUND(E164*F164,2)</f>
        <v>0</v>
      </c>
      <c r="H164" s="52" t="s">
        <v>148</v>
      </c>
      <c r="I164" s="167"/>
      <c r="J164" s="279"/>
      <c r="K164" s="19"/>
      <c r="L164" s="98"/>
      <c r="M164" s="1"/>
    </row>
    <row r="165" spans="1:21" s="97" customFormat="1" x14ac:dyDescent="0.2">
      <c r="A165" s="54"/>
      <c r="B165" s="118" t="s">
        <v>153</v>
      </c>
      <c r="C165" s="160" t="s">
        <v>154</v>
      </c>
      <c r="D165" s="45" t="s">
        <v>44</v>
      </c>
      <c r="E165" s="349" t="s">
        <v>44</v>
      </c>
      <c r="F165" s="349" t="s">
        <v>44</v>
      </c>
      <c r="G165" s="350" t="s">
        <v>44</v>
      </c>
      <c r="H165" s="52"/>
      <c r="I165" s="167"/>
      <c r="K165" s="19"/>
      <c r="L165" s="98"/>
      <c r="M165" s="1"/>
    </row>
    <row r="166" spans="1:21" s="97" customFormat="1" ht="51" x14ac:dyDescent="0.2">
      <c r="A166" s="35">
        <f>A164+1</f>
        <v>105</v>
      </c>
      <c r="B166" s="85"/>
      <c r="C166" s="155" t="s">
        <v>223</v>
      </c>
      <c r="D166" s="3" t="s">
        <v>34</v>
      </c>
      <c r="E166" s="363">
        <v>565</v>
      </c>
      <c r="F166" s="358"/>
      <c r="G166" s="352">
        <f>ROUND(E166*F166,2)</f>
        <v>0</v>
      </c>
      <c r="H166" s="52" t="s">
        <v>4</v>
      </c>
      <c r="I166" s="167"/>
      <c r="J166" s="279"/>
      <c r="K166" s="19"/>
      <c r="L166" s="98"/>
      <c r="M166" s="1"/>
    </row>
    <row r="167" spans="1:21" s="97" customFormat="1" ht="38.25" x14ac:dyDescent="0.2">
      <c r="A167" s="35">
        <f>A166+1</f>
        <v>106</v>
      </c>
      <c r="B167" s="85"/>
      <c r="C167" s="155" t="s">
        <v>237</v>
      </c>
      <c r="D167" s="3" t="s">
        <v>34</v>
      </c>
      <c r="E167" s="363">
        <v>230</v>
      </c>
      <c r="F167" s="358"/>
      <c r="G167" s="352">
        <f>ROUND(E167*F167,2)</f>
        <v>0</v>
      </c>
      <c r="H167" s="52"/>
      <c r="I167" s="167"/>
      <c r="J167" s="279"/>
      <c r="K167" s="19"/>
      <c r="L167" s="98"/>
      <c r="M167" s="1"/>
    </row>
    <row r="168" spans="1:21" s="165" customFormat="1" x14ac:dyDescent="0.2">
      <c r="A168" s="196"/>
      <c r="B168" s="10" t="s">
        <v>3</v>
      </c>
      <c r="C168" s="182" t="s">
        <v>87</v>
      </c>
      <c r="D168" s="93" t="s">
        <v>44</v>
      </c>
      <c r="E168" s="353" t="s">
        <v>44</v>
      </c>
      <c r="F168" s="353" t="s">
        <v>44</v>
      </c>
      <c r="G168" s="354" t="s">
        <v>44</v>
      </c>
      <c r="H168" s="164"/>
      <c r="I168" s="167"/>
    </row>
    <row r="169" spans="1:21" s="97" customFormat="1" x14ac:dyDescent="0.2">
      <c r="A169" s="35"/>
      <c r="B169" s="161" t="s">
        <v>0</v>
      </c>
      <c r="C169" s="162" t="s">
        <v>1</v>
      </c>
      <c r="D169" s="3"/>
      <c r="E169" s="351"/>
      <c r="F169" s="351"/>
      <c r="G169" s="352"/>
      <c r="H169" s="52"/>
      <c r="I169" s="167"/>
      <c r="K169" s="19"/>
      <c r="L169" s="98"/>
      <c r="M169" s="1"/>
    </row>
    <row r="170" spans="1:21" s="97" customFormat="1" ht="51.75" thickBot="1" x14ac:dyDescent="0.25">
      <c r="A170" s="187">
        <f>A167+1</f>
        <v>107</v>
      </c>
      <c r="B170" s="188"/>
      <c r="C170" s="189" t="s">
        <v>238</v>
      </c>
      <c r="D170" s="190" t="s">
        <v>32</v>
      </c>
      <c r="E170" s="406">
        <v>130</v>
      </c>
      <c r="F170" s="406"/>
      <c r="G170" s="407">
        <f>ROUND(E170*F170,2)</f>
        <v>0</v>
      </c>
      <c r="H170" s="52" t="s">
        <v>2</v>
      </c>
      <c r="I170" s="167"/>
      <c r="K170" s="19"/>
      <c r="L170" s="98"/>
      <c r="M170" s="1"/>
    </row>
    <row r="171" spans="1:21" s="29" customFormat="1" ht="14.25" thickTop="1" thickBot="1" x14ac:dyDescent="0.25">
      <c r="A171" s="114"/>
      <c r="B171" s="115"/>
      <c r="C171" s="153" t="s">
        <v>59</v>
      </c>
      <c r="D171" s="116" t="s">
        <v>44</v>
      </c>
      <c r="E171" s="408" t="s">
        <v>44</v>
      </c>
      <c r="F171" s="408" t="s">
        <v>44</v>
      </c>
      <c r="G171" s="409">
        <f>SUM(G15:G170)</f>
        <v>0</v>
      </c>
      <c r="H171" s="52"/>
      <c r="I171" s="167"/>
      <c r="J171" s="167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</row>
    <row r="172" spans="1:21" s="27" customFormat="1" ht="13.5" thickTop="1" x14ac:dyDescent="0.2">
      <c r="A172" s="24"/>
      <c r="B172" s="25"/>
      <c r="C172" s="154"/>
      <c r="D172" s="26"/>
      <c r="E172" s="371"/>
      <c r="F172" s="371"/>
      <c r="G172" s="371"/>
      <c r="H172" s="52"/>
      <c r="I172" s="167"/>
    </row>
    <row r="173" spans="1:21" s="27" customFormat="1" x14ac:dyDescent="0.2">
      <c r="A173" s="28" t="s">
        <v>37</v>
      </c>
      <c r="B173" s="25"/>
      <c r="C173" s="154"/>
      <c r="D173" s="26"/>
      <c r="E173" s="371"/>
      <c r="F173" s="371"/>
      <c r="G173" s="371"/>
      <c r="H173" s="52"/>
      <c r="I173" s="167"/>
    </row>
    <row r="174" spans="1:21" s="1" customFormat="1" x14ac:dyDescent="0.2">
      <c r="A174" s="30"/>
      <c r="B174" s="21"/>
      <c r="C174" s="31"/>
      <c r="D174" s="21"/>
      <c r="E174" s="372"/>
      <c r="F174" s="373"/>
      <c r="G174" s="374"/>
      <c r="H174" s="52"/>
      <c r="I174" s="167"/>
    </row>
  </sheetData>
  <mergeCells count="5">
    <mergeCell ref="A1:G1"/>
    <mergeCell ref="G9:G10"/>
    <mergeCell ref="A7:G7"/>
    <mergeCell ref="A5:G5"/>
    <mergeCell ref="A3:G3"/>
  </mergeCells>
  <phoneticPr fontId="0" type="noConversion"/>
  <printOptions gridLinesSet="0"/>
  <pageMargins left="0.74803149606299213" right="0.19685039370078741" top="0.78740157480314965" bottom="0.8" header="0.59055118110236227" footer="0.51181102362204722"/>
  <pageSetup paperSize="9" scale="92" orientation="portrait" horizontalDpi="4294967294" verticalDpi="300" r:id="rId1"/>
  <headerFooter alignWithMargins="0">
    <oddFooter>&amp;L&amp;8&amp;A&amp;C&amp;8- &amp;P -&amp;R&amp;8Wolsztyn</oddFooter>
  </headerFooter>
  <rowBreaks count="5" manualBreakCount="5">
    <brk id="35" max="6" man="1"/>
    <brk id="63" max="6" man="1"/>
    <brk id="95" max="6" man="1"/>
    <brk id="126" max="6" man="1"/>
    <brk id="161" max="6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S114"/>
  <sheetViews>
    <sheetView showGridLines="0" showZeros="0" view="pageBreakPreview" topLeftCell="A97" zoomScale="130" zoomScaleNormal="100" zoomScaleSheetLayoutView="130" workbookViewId="0">
      <selection activeCell="F15" sqref="F15"/>
    </sheetView>
  </sheetViews>
  <sheetFormatPr defaultRowHeight="12.75" x14ac:dyDescent="0.2"/>
  <cols>
    <col min="1" max="1" width="3.7109375" style="41" customWidth="1"/>
    <col min="2" max="2" width="11" style="166" customWidth="1"/>
    <col min="3" max="3" width="44.85546875" style="42" customWidth="1"/>
    <col min="4" max="4" width="6" style="6" customWidth="1"/>
    <col min="5" max="5" width="9.140625" style="375" bestFit="1" customWidth="1"/>
    <col min="6" max="6" width="11.140625" style="371" customWidth="1"/>
    <col min="7" max="7" width="10.7109375" style="376" bestFit="1" customWidth="1"/>
    <col min="8" max="8" width="8.85546875" style="52" hidden="1" customWidth="1"/>
    <col min="9" max="9" width="9.7109375" style="4" customWidth="1"/>
    <col min="10" max="16384" width="9.140625" style="4"/>
  </cols>
  <sheetData>
    <row r="1" spans="1:13" ht="41.25" customHeight="1" thickTop="1" x14ac:dyDescent="0.2">
      <c r="A1" s="455" t="s">
        <v>240</v>
      </c>
      <c r="B1" s="456"/>
      <c r="C1" s="456"/>
      <c r="D1" s="456"/>
      <c r="E1" s="456"/>
      <c r="F1" s="456"/>
      <c r="G1" s="457"/>
    </row>
    <row r="2" spans="1:13" s="64" customFormat="1" ht="9.75" x14ac:dyDescent="0.15">
      <c r="A2" s="191"/>
      <c r="B2" s="65"/>
      <c r="C2" s="128"/>
      <c r="D2" s="65"/>
      <c r="E2" s="331"/>
      <c r="F2" s="331"/>
      <c r="G2" s="332"/>
      <c r="H2" s="66"/>
    </row>
    <row r="3" spans="1:13" s="95" customFormat="1" ht="15.75" x14ac:dyDescent="0.25">
      <c r="A3" s="463" t="s">
        <v>248</v>
      </c>
      <c r="B3" s="464"/>
      <c r="C3" s="464"/>
      <c r="D3" s="464"/>
      <c r="E3" s="464"/>
      <c r="F3" s="464"/>
      <c r="G3" s="465"/>
      <c r="H3" s="52"/>
    </row>
    <row r="4" spans="1:13" s="96" customFormat="1" ht="8.25" x14ac:dyDescent="0.15">
      <c r="A4" s="192"/>
      <c r="C4" s="129"/>
      <c r="E4" s="333"/>
      <c r="F4" s="333"/>
      <c r="G4" s="334"/>
      <c r="H4" s="66"/>
    </row>
    <row r="5" spans="1:13" s="91" customFormat="1" ht="15.75" x14ac:dyDescent="0.25">
      <c r="A5" s="463" t="s">
        <v>241</v>
      </c>
      <c r="B5" s="464"/>
      <c r="C5" s="464"/>
      <c r="D5" s="464"/>
      <c r="E5" s="464"/>
      <c r="F5" s="464"/>
      <c r="G5" s="465"/>
      <c r="H5" s="52"/>
    </row>
    <row r="6" spans="1:13" s="69" customFormat="1" ht="8.25" x14ac:dyDescent="0.15">
      <c r="A6" s="193"/>
      <c r="B6" s="67"/>
      <c r="C6" s="130"/>
      <c r="D6" s="68"/>
      <c r="E6" s="335"/>
      <c r="F6" s="336"/>
      <c r="G6" s="337"/>
      <c r="H6" s="66"/>
    </row>
    <row r="7" spans="1:13" s="92" customFormat="1" ht="15.75" x14ac:dyDescent="0.2">
      <c r="A7" s="460" t="s">
        <v>25</v>
      </c>
      <c r="B7" s="461"/>
      <c r="C7" s="461"/>
      <c r="D7" s="461"/>
      <c r="E7" s="461"/>
      <c r="F7" s="461"/>
      <c r="G7" s="462"/>
      <c r="H7" s="52"/>
    </row>
    <row r="8" spans="1:13" s="64" customFormat="1" ht="10.5" thickBot="1" x14ac:dyDescent="0.2">
      <c r="A8" s="194"/>
      <c r="B8" s="63"/>
      <c r="C8" s="131"/>
      <c r="D8" s="63"/>
      <c r="E8" s="338"/>
      <c r="F8" s="338"/>
      <c r="G8" s="339"/>
      <c r="H8" s="66"/>
    </row>
    <row r="9" spans="1:13" ht="13.5" customHeight="1" thickTop="1" x14ac:dyDescent="0.2">
      <c r="A9" s="15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</row>
    <row r="10" spans="1:13" s="22" customFormat="1" ht="12.75" customHeight="1" x14ac:dyDescent="0.2">
      <c r="A10" s="61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</row>
    <row r="11" spans="1:13" s="22" customFormat="1" ht="12.75" customHeight="1" x14ac:dyDescent="0.2">
      <c r="A11" s="16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</row>
    <row r="12" spans="1:13" s="13" customFormat="1" x14ac:dyDescent="0.2">
      <c r="A12" s="56">
        <v>1</v>
      </c>
      <c r="B12" s="57">
        <v>2</v>
      </c>
      <c r="C12" s="57">
        <v>3</v>
      </c>
      <c r="D12" s="57">
        <v>4</v>
      </c>
      <c r="E12" s="57">
        <v>5</v>
      </c>
      <c r="F12" s="57">
        <v>6</v>
      </c>
      <c r="G12" s="57">
        <v>7</v>
      </c>
      <c r="H12" s="52"/>
    </row>
    <row r="13" spans="1:13" x14ac:dyDescent="0.2">
      <c r="A13" s="36"/>
      <c r="B13" s="10" t="s">
        <v>35</v>
      </c>
      <c r="C13" s="33" t="s">
        <v>36</v>
      </c>
      <c r="D13" s="37" t="s">
        <v>44</v>
      </c>
      <c r="E13" s="347" t="s">
        <v>44</v>
      </c>
      <c r="F13" s="347" t="s">
        <v>44</v>
      </c>
      <c r="G13" s="348" t="s">
        <v>44</v>
      </c>
    </row>
    <row r="14" spans="1:13" x14ac:dyDescent="0.2">
      <c r="A14" s="49"/>
      <c r="B14" s="118" t="s">
        <v>45</v>
      </c>
      <c r="C14" s="133" t="s">
        <v>46</v>
      </c>
      <c r="D14" s="48" t="s">
        <v>44</v>
      </c>
      <c r="E14" s="349" t="s">
        <v>44</v>
      </c>
      <c r="F14" s="349" t="s">
        <v>44</v>
      </c>
      <c r="G14" s="350" t="s">
        <v>44</v>
      </c>
    </row>
    <row r="15" spans="1:13" ht="25.5" x14ac:dyDescent="0.2">
      <c r="A15" s="12">
        <v>1</v>
      </c>
      <c r="B15" s="85"/>
      <c r="C15" s="134" t="s">
        <v>76</v>
      </c>
      <c r="D15" s="3" t="s">
        <v>43</v>
      </c>
      <c r="E15" s="351">
        <v>7.0000000000000007E-2</v>
      </c>
      <c r="F15" s="351"/>
      <c r="G15" s="352">
        <f>ROUND(E15*F15,2)</f>
        <v>0</v>
      </c>
      <c r="H15" s="52" t="s">
        <v>116</v>
      </c>
    </row>
    <row r="16" spans="1:13" s="103" customFormat="1" x14ac:dyDescent="0.2">
      <c r="A16" s="54"/>
      <c r="B16" s="118" t="s">
        <v>105</v>
      </c>
      <c r="C16" s="136" t="s">
        <v>106</v>
      </c>
      <c r="D16" s="99" t="s">
        <v>44</v>
      </c>
      <c r="E16" s="349" t="s">
        <v>44</v>
      </c>
      <c r="F16" s="349" t="s">
        <v>44</v>
      </c>
      <c r="G16" s="350" t="s">
        <v>44</v>
      </c>
      <c r="H16" s="52"/>
      <c r="I16" s="100"/>
      <c r="J16" s="101"/>
      <c r="K16" s="101"/>
      <c r="L16" s="101"/>
      <c r="M16" s="102"/>
    </row>
    <row r="17" spans="1:13" s="103" customFormat="1" x14ac:dyDescent="0.2">
      <c r="A17" s="8"/>
      <c r="B17" s="85"/>
      <c r="C17" s="137" t="s">
        <v>107</v>
      </c>
      <c r="D17" s="104"/>
      <c r="E17" s="365"/>
      <c r="F17" s="365"/>
      <c r="G17" s="401"/>
      <c r="H17" s="52" t="s">
        <v>118</v>
      </c>
      <c r="I17" s="100"/>
      <c r="J17" s="101"/>
      <c r="K17" s="101"/>
      <c r="L17" s="101"/>
      <c r="M17" s="102"/>
    </row>
    <row r="18" spans="1:13" s="103" customFormat="1" x14ac:dyDescent="0.2">
      <c r="A18" s="8">
        <f>A15+1</f>
        <v>2</v>
      </c>
      <c r="B18" s="119"/>
      <c r="C18" s="105" t="s">
        <v>249</v>
      </c>
      <c r="D18" s="106" t="s">
        <v>32</v>
      </c>
      <c r="E18" s="351">
        <v>3</v>
      </c>
      <c r="F18" s="380"/>
      <c r="G18" s="395">
        <f>ROUND(E18*F18,2)</f>
        <v>0</v>
      </c>
      <c r="H18" s="52"/>
      <c r="I18" s="100"/>
      <c r="J18" s="101"/>
      <c r="K18" s="101"/>
      <c r="L18" s="101"/>
      <c r="M18" s="102"/>
    </row>
    <row r="19" spans="1:13" s="103" customFormat="1" x14ac:dyDescent="0.2">
      <c r="A19" s="8">
        <f>A18+1</f>
        <v>3</v>
      </c>
      <c r="B19" s="119"/>
      <c r="C19" s="105" t="s">
        <v>250</v>
      </c>
      <c r="D19" s="106" t="s">
        <v>32</v>
      </c>
      <c r="E19" s="351">
        <v>2</v>
      </c>
      <c r="F19" s="380"/>
      <c r="G19" s="395">
        <f>ROUND(E19*F19,2)</f>
        <v>0</v>
      </c>
      <c r="H19" s="52"/>
      <c r="I19" s="100"/>
      <c r="J19" s="101"/>
      <c r="K19" s="101"/>
      <c r="L19" s="101"/>
      <c r="M19" s="102"/>
    </row>
    <row r="20" spans="1:13" s="103" customFormat="1" x14ac:dyDescent="0.2">
      <c r="A20" s="8">
        <f>A19+1</f>
        <v>4</v>
      </c>
      <c r="B20" s="119"/>
      <c r="C20" s="105" t="s">
        <v>169</v>
      </c>
      <c r="D20" s="106" t="s">
        <v>32</v>
      </c>
      <c r="E20" s="351">
        <v>1</v>
      </c>
      <c r="F20" s="380"/>
      <c r="G20" s="395">
        <f>ROUND(E20*F20,2)</f>
        <v>0</v>
      </c>
      <c r="H20" s="52"/>
      <c r="I20" s="55"/>
      <c r="J20" s="101"/>
      <c r="K20" s="101"/>
      <c r="L20" s="101"/>
      <c r="M20" s="102"/>
    </row>
    <row r="21" spans="1:13" s="113" customFormat="1" ht="25.5" x14ac:dyDescent="0.2">
      <c r="A21" s="8">
        <f>A20+1</f>
        <v>5</v>
      </c>
      <c r="B21" s="119"/>
      <c r="C21" s="137" t="s">
        <v>108</v>
      </c>
      <c r="D21" s="3" t="s">
        <v>50</v>
      </c>
      <c r="E21" s="363">
        <v>2.2999999999999998</v>
      </c>
      <c r="F21" s="380"/>
      <c r="G21" s="395">
        <f>ROUND(E21*F21,2)</f>
        <v>0</v>
      </c>
      <c r="H21" s="52"/>
      <c r="I21" s="110"/>
      <c r="J21" s="111"/>
      <c r="K21" s="111"/>
      <c r="L21" s="111"/>
      <c r="M21" s="112"/>
    </row>
    <row r="22" spans="1:13" s="113" customFormat="1" ht="25.5" x14ac:dyDescent="0.2">
      <c r="A22" s="9">
        <f>A21+1</f>
        <v>6</v>
      </c>
      <c r="B22" s="121"/>
      <c r="C22" s="138" t="s">
        <v>160</v>
      </c>
      <c r="D22" s="5" t="s">
        <v>109</v>
      </c>
      <c r="E22" s="367">
        <v>9.4</v>
      </c>
      <c r="F22" s="402"/>
      <c r="G22" s="395">
        <f>ROUND(E22*F22,2)</f>
        <v>0</v>
      </c>
      <c r="H22" s="52"/>
      <c r="I22" s="110"/>
      <c r="J22" s="111"/>
      <c r="K22" s="111"/>
      <c r="L22" s="111"/>
      <c r="M22" s="112"/>
    </row>
    <row r="23" spans="1:13" x14ac:dyDescent="0.2">
      <c r="A23" s="54"/>
      <c r="B23" s="118" t="s">
        <v>110</v>
      </c>
      <c r="C23" s="133" t="s">
        <v>111</v>
      </c>
      <c r="D23" s="45" t="s">
        <v>44</v>
      </c>
      <c r="E23" s="349" t="s">
        <v>44</v>
      </c>
      <c r="F23" s="349" t="s">
        <v>44</v>
      </c>
      <c r="G23" s="350" t="s">
        <v>44</v>
      </c>
      <c r="I23" s="94"/>
    </row>
    <row r="24" spans="1:13" ht="38.25" x14ac:dyDescent="0.2">
      <c r="A24" s="8">
        <f>1+A22</f>
        <v>7</v>
      </c>
      <c r="B24" s="85"/>
      <c r="C24" s="139" t="str">
        <f>"- mechaniczne zdjęcie warstwy humusu grubości 20 cm z przemieszczeniem oraz spryzmowaniem tymczasowym        ("&amp;ROUND(0.2*E24,0)&amp;" m^3)"</f>
        <v>- mechaniczne zdjęcie warstwy humusu grubości 20 cm z przemieszczeniem oraz spryzmowaniem tymczasowym        (120 m^3)</v>
      </c>
      <c r="D24" s="3" t="s">
        <v>31</v>
      </c>
      <c r="E24" s="351">
        <v>600</v>
      </c>
      <c r="F24" s="363"/>
      <c r="G24" s="377">
        <f>ROUND(E24*F24,2)</f>
        <v>0</v>
      </c>
      <c r="H24" s="52" t="s">
        <v>120</v>
      </c>
      <c r="I24" s="94"/>
    </row>
    <row r="25" spans="1:13" ht="25.5" x14ac:dyDescent="0.2">
      <c r="A25" s="9">
        <f>1+A24</f>
        <v>8</v>
      </c>
      <c r="B25" s="84"/>
      <c r="C25" s="140" t="s">
        <v>112</v>
      </c>
      <c r="D25" s="5" t="s">
        <v>50</v>
      </c>
      <c r="E25" s="360">
        <v>120</v>
      </c>
      <c r="F25" s="367"/>
      <c r="G25" s="377">
        <f>ROUND(E25*F25,2)</f>
        <v>0</v>
      </c>
      <c r="I25" s="55"/>
    </row>
    <row r="26" spans="1:13" x14ac:dyDescent="0.2">
      <c r="A26" s="54"/>
      <c r="B26" s="122" t="s">
        <v>48</v>
      </c>
      <c r="C26" s="133" t="s">
        <v>49</v>
      </c>
      <c r="D26" s="48" t="s">
        <v>44</v>
      </c>
      <c r="E26" s="349" t="s">
        <v>44</v>
      </c>
      <c r="F26" s="349" t="s">
        <v>44</v>
      </c>
      <c r="G26" s="350" t="s">
        <v>44</v>
      </c>
    </row>
    <row r="27" spans="1:13" ht="25.5" x14ac:dyDescent="0.2">
      <c r="A27" s="8">
        <f>A25+1</f>
        <v>9</v>
      </c>
      <c r="B27" s="85"/>
      <c r="C27" s="163" t="s">
        <v>251</v>
      </c>
      <c r="D27" s="3" t="s">
        <v>31</v>
      </c>
      <c r="E27" s="351">
        <v>618</v>
      </c>
      <c r="F27" s="351"/>
      <c r="G27" s="352">
        <f t="shared" ref="G27:G45" si="0">ROUND(E27*F27,2)</f>
        <v>0</v>
      </c>
      <c r="H27" s="52" t="s">
        <v>5</v>
      </c>
    </row>
    <row r="28" spans="1:13" ht="38.25" x14ac:dyDescent="0.2">
      <c r="A28" s="8">
        <f>A27+1</f>
        <v>10</v>
      </c>
      <c r="B28" s="85"/>
      <c r="C28" s="163" t="s">
        <v>224</v>
      </c>
      <c r="D28" s="3" t="s">
        <v>31</v>
      </c>
      <c r="E28" s="351">
        <v>133</v>
      </c>
      <c r="F28" s="351"/>
      <c r="G28" s="352">
        <f t="shared" si="0"/>
        <v>0</v>
      </c>
    </row>
    <row r="29" spans="1:13" ht="38.25" x14ac:dyDescent="0.2">
      <c r="A29" s="8">
        <f>A28+1</f>
        <v>11</v>
      </c>
      <c r="B29" s="85"/>
      <c r="C29" s="163" t="s">
        <v>172</v>
      </c>
      <c r="D29" s="3" t="s">
        <v>31</v>
      </c>
      <c r="E29" s="351">
        <v>167</v>
      </c>
      <c r="F29" s="351"/>
      <c r="G29" s="352">
        <f t="shared" si="0"/>
        <v>0</v>
      </c>
      <c r="H29" s="52" t="s">
        <v>8</v>
      </c>
    </row>
    <row r="30" spans="1:13" ht="38.25" x14ac:dyDescent="0.2">
      <c r="A30" s="8">
        <f>A29+1</f>
        <v>12</v>
      </c>
      <c r="B30" s="85"/>
      <c r="C30" s="163" t="s">
        <v>252</v>
      </c>
      <c r="D30" s="3" t="s">
        <v>31</v>
      </c>
      <c r="E30" s="351">
        <v>31</v>
      </c>
      <c r="F30" s="351"/>
      <c r="G30" s="352">
        <f t="shared" si="0"/>
        <v>0</v>
      </c>
      <c r="H30" s="52" t="s">
        <v>8</v>
      </c>
    </row>
    <row r="31" spans="1:13" ht="38.25" customHeight="1" x14ac:dyDescent="0.2">
      <c r="A31" s="8">
        <f>A30+1</f>
        <v>13</v>
      </c>
      <c r="B31" s="85"/>
      <c r="C31" s="163" t="s">
        <v>253</v>
      </c>
      <c r="D31" s="3" t="s">
        <v>31</v>
      </c>
      <c r="E31" s="351">
        <v>31</v>
      </c>
      <c r="F31" s="351"/>
      <c r="G31" s="352">
        <f t="shared" si="0"/>
        <v>0</v>
      </c>
      <c r="H31" s="52" t="s">
        <v>6</v>
      </c>
    </row>
    <row r="32" spans="1:13" ht="38.25" customHeight="1" x14ac:dyDescent="0.2">
      <c r="A32" s="8">
        <f>A31+1</f>
        <v>14</v>
      </c>
      <c r="B32" s="85"/>
      <c r="C32" s="163" t="s">
        <v>254</v>
      </c>
      <c r="D32" s="3" t="s">
        <v>31</v>
      </c>
      <c r="E32" s="351">
        <v>105</v>
      </c>
      <c r="F32" s="351"/>
      <c r="G32" s="352">
        <f t="shared" si="0"/>
        <v>0</v>
      </c>
      <c r="H32" s="52" t="s">
        <v>6</v>
      </c>
    </row>
    <row r="33" spans="1:9" ht="38.25" x14ac:dyDescent="0.2">
      <c r="A33" s="8">
        <f>1+A32</f>
        <v>15</v>
      </c>
      <c r="B33" s="85"/>
      <c r="C33" s="163" t="s">
        <v>255</v>
      </c>
      <c r="D33" s="3" t="s">
        <v>31</v>
      </c>
      <c r="E33" s="351">
        <v>23</v>
      </c>
      <c r="F33" s="351"/>
      <c r="G33" s="352">
        <f t="shared" si="0"/>
        <v>0</v>
      </c>
      <c r="H33" s="52" t="s">
        <v>9</v>
      </c>
    </row>
    <row r="34" spans="1:9" ht="25.5" x14ac:dyDescent="0.2">
      <c r="A34" s="9">
        <f>A33+1</f>
        <v>16</v>
      </c>
      <c r="B34" s="84"/>
      <c r="C34" s="158" t="s">
        <v>176</v>
      </c>
      <c r="D34" s="5" t="s">
        <v>34</v>
      </c>
      <c r="E34" s="360">
        <v>219</v>
      </c>
      <c r="F34" s="360"/>
      <c r="G34" s="368">
        <f t="shared" si="0"/>
        <v>0</v>
      </c>
      <c r="H34" s="52" t="s">
        <v>11</v>
      </c>
    </row>
    <row r="35" spans="1:9" ht="25.5" x14ac:dyDescent="0.2">
      <c r="A35" s="8">
        <f>1+A34</f>
        <v>17</v>
      </c>
      <c r="B35" s="85"/>
      <c r="C35" s="163" t="s">
        <v>162</v>
      </c>
      <c r="D35" s="3" t="s">
        <v>50</v>
      </c>
      <c r="E35" s="351">
        <v>26.7</v>
      </c>
      <c r="F35" s="351"/>
      <c r="G35" s="352">
        <f t="shared" si="0"/>
        <v>0</v>
      </c>
      <c r="H35" s="52" t="s">
        <v>12</v>
      </c>
    </row>
    <row r="36" spans="1:9" ht="38.25" x14ac:dyDescent="0.2">
      <c r="A36" s="8">
        <f>1+A35</f>
        <v>18</v>
      </c>
      <c r="B36" s="85"/>
      <c r="C36" s="163" t="s">
        <v>177</v>
      </c>
      <c r="D36" s="3" t="s">
        <v>34</v>
      </c>
      <c r="E36" s="351">
        <v>22</v>
      </c>
      <c r="F36" s="351"/>
      <c r="G36" s="352">
        <f t="shared" si="0"/>
        <v>0</v>
      </c>
    </row>
    <row r="37" spans="1:9" ht="25.5" x14ac:dyDescent="0.2">
      <c r="A37" s="8">
        <f>1+A36</f>
        <v>19</v>
      </c>
      <c r="B37" s="85"/>
      <c r="C37" s="163" t="s">
        <v>178</v>
      </c>
      <c r="D37" s="3" t="s">
        <v>50</v>
      </c>
      <c r="E37" s="351">
        <v>1.71</v>
      </c>
      <c r="F37" s="351"/>
      <c r="G37" s="352">
        <f t="shared" si="0"/>
        <v>0</v>
      </c>
      <c r="H37" s="52" t="s">
        <v>13</v>
      </c>
    </row>
    <row r="38" spans="1:9" ht="25.5" x14ac:dyDescent="0.2">
      <c r="A38" s="8">
        <f t="shared" ref="A38:A45" si="1">A37+1</f>
        <v>20</v>
      </c>
      <c r="B38" s="85"/>
      <c r="C38" s="163" t="s">
        <v>155</v>
      </c>
      <c r="D38" s="3" t="s">
        <v>34</v>
      </c>
      <c r="E38" s="351">
        <v>99</v>
      </c>
      <c r="F38" s="351"/>
      <c r="G38" s="352">
        <f t="shared" si="0"/>
        <v>0</v>
      </c>
      <c r="H38" s="52" t="s">
        <v>15</v>
      </c>
    </row>
    <row r="39" spans="1:9" ht="25.5" x14ac:dyDescent="0.2">
      <c r="A39" s="8">
        <f t="shared" si="1"/>
        <v>21</v>
      </c>
      <c r="B39" s="185"/>
      <c r="C39" s="163" t="s">
        <v>182</v>
      </c>
      <c r="D39" s="3" t="s">
        <v>32</v>
      </c>
      <c r="E39" s="363">
        <v>13</v>
      </c>
      <c r="F39" s="358"/>
      <c r="G39" s="377">
        <f t="shared" si="0"/>
        <v>0</v>
      </c>
      <c r="H39" s="52" t="s">
        <v>156</v>
      </c>
    </row>
    <row r="40" spans="1:9" ht="25.5" x14ac:dyDescent="0.2">
      <c r="A40" s="8">
        <f t="shared" si="1"/>
        <v>22</v>
      </c>
      <c r="B40" s="124"/>
      <c r="C40" s="163" t="s">
        <v>214</v>
      </c>
      <c r="D40" s="3" t="s">
        <v>32</v>
      </c>
      <c r="E40" s="363">
        <v>15</v>
      </c>
      <c r="F40" s="358"/>
      <c r="G40" s="377">
        <f t="shared" si="0"/>
        <v>0</v>
      </c>
    </row>
    <row r="41" spans="1:9" x14ac:dyDescent="0.2">
      <c r="A41" s="8">
        <f t="shared" si="1"/>
        <v>23</v>
      </c>
      <c r="B41" s="124"/>
      <c r="C41" s="163" t="s">
        <v>163</v>
      </c>
      <c r="D41" s="3" t="s">
        <v>32</v>
      </c>
      <c r="E41" s="363">
        <v>2</v>
      </c>
      <c r="F41" s="358"/>
      <c r="G41" s="377">
        <f t="shared" si="0"/>
        <v>0</v>
      </c>
    </row>
    <row r="42" spans="1:9" x14ac:dyDescent="0.2">
      <c r="A42" s="8">
        <f t="shared" si="1"/>
        <v>24</v>
      </c>
      <c r="B42" s="85"/>
      <c r="C42" s="141" t="s">
        <v>256</v>
      </c>
      <c r="D42" s="3" t="s">
        <v>47</v>
      </c>
      <c r="E42" s="351">
        <v>0.45</v>
      </c>
      <c r="F42" s="380"/>
      <c r="G42" s="377">
        <f t="shared" si="0"/>
        <v>0</v>
      </c>
      <c r="H42" s="52" t="s">
        <v>156</v>
      </c>
    </row>
    <row r="43" spans="1:9" ht="38.25" x14ac:dyDescent="0.2">
      <c r="A43" s="8">
        <f t="shared" si="1"/>
        <v>25</v>
      </c>
      <c r="B43" s="85"/>
      <c r="C43" s="141" t="s">
        <v>113</v>
      </c>
      <c r="D43" s="201" t="s">
        <v>30</v>
      </c>
      <c r="E43" s="351">
        <v>127</v>
      </c>
      <c r="F43" s="358"/>
      <c r="G43" s="377">
        <f t="shared" si="0"/>
        <v>0</v>
      </c>
      <c r="H43" s="52" t="s">
        <v>157</v>
      </c>
    </row>
    <row r="44" spans="1:9" ht="38.25" x14ac:dyDescent="0.2">
      <c r="A44" s="8">
        <f t="shared" si="1"/>
        <v>26</v>
      </c>
      <c r="B44" s="200"/>
      <c r="C44" s="141" t="s">
        <v>84</v>
      </c>
      <c r="D44" s="201" t="s">
        <v>30</v>
      </c>
      <c r="E44" s="357">
        <v>178</v>
      </c>
      <c r="F44" s="358"/>
      <c r="G44" s="377">
        <f t="shared" si="0"/>
        <v>0</v>
      </c>
      <c r="H44" s="52" t="s">
        <v>157</v>
      </c>
      <c r="I44" s="71"/>
    </row>
    <row r="45" spans="1:9" ht="38.25" x14ac:dyDescent="0.2">
      <c r="A45" s="8">
        <f t="shared" si="1"/>
        <v>27</v>
      </c>
      <c r="B45" s="200"/>
      <c r="C45" s="141" t="s">
        <v>216</v>
      </c>
      <c r="D45" s="3" t="s">
        <v>47</v>
      </c>
      <c r="E45" s="357">
        <v>0.5</v>
      </c>
      <c r="F45" s="380"/>
      <c r="G45" s="377">
        <f t="shared" si="0"/>
        <v>0</v>
      </c>
      <c r="H45" s="52" t="s">
        <v>157</v>
      </c>
      <c r="I45" s="71"/>
    </row>
    <row r="46" spans="1:9" s="2" customFormat="1" x14ac:dyDescent="0.2">
      <c r="A46" s="47"/>
      <c r="B46" s="10" t="s">
        <v>93</v>
      </c>
      <c r="C46" s="33" t="s">
        <v>94</v>
      </c>
      <c r="D46" s="93" t="s">
        <v>44</v>
      </c>
      <c r="E46" s="353" t="s">
        <v>44</v>
      </c>
      <c r="F46" s="353" t="s">
        <v>44</v>
      </c>
      <c r="G46" s="354" t="s">
        <v>44</v>
      </c>
      <c r="H46" s="52"/>
    </row>
    <row r="47" spans="1:9" x14ac:dyDescent="0.2">
      <c r="A47" s="35"/>
      <c r="B47" s="85" t="s">
        <v>95</v>
      </c>
      <c r="C47" s="107" t="s">
        <v>96</v>
      </c>
      <c r="D47" s="39" t="s">
        <v>44</v>
      </c>
      <c r="E47" s="355" t="s">
        <v>44</v>
      </c>
      <c r="F47" s="355" t="s">
        <v>44</v>
      </c>
      <c r="G47" s="356" t="s">
        <v>44</v>
      </c>
    </row>
    <row r="48" spans="1:9" ht="38.25" x14ac:dyDescent="0.2">
      <c r="A48" s="8">
        <f>A45+1</f>
        <v>28</v>
      </c>
      <c r="B48" s="85"/>
      <c r="C48" s="141" t="s">
        <v>257</v>
      </c>
      <c r="D48" s="3" t="s">
        <v>50</v>
      </c>
      <c r="E48" s="357">
        <v>158.5</v>
      </c>
      <c r="F48" s="358"/>
      <c r="G48" s="377">
        <f>ROUND(E48*F48,2)</f>
        <v>0</v>
      </c>
      <c r="H48" s="52" t="s">
        <v>158</v>
      </c>
    </row>
    <row r="49" spans="1:9" x14ac:dyDescent="0.2">
      <c r="A49" s="43"/>
      <c r="B49" s="118" t="s">
        <v>97</v>
      </c>
      <c r="C49" s="133" t="s">
        <v>98</v>
      </c>
      <c r="D49" s="46" t="s">
        <v>44</v>
      </c>
      <c r="E49" s="396" t="s">
        <v>44</v>
      </c>
      <c r="F49" s="396" t="s">
        <v>44</v>
      </c>
      <c r="G49" s="364" t="s">
        <v>44</v>
      </c>
    </row>
    <row r="50" spans="1:9" ht="25.5" x14ac:dyDescent="0.2">
      <c r="A50" s="35">
        <f>A48+1</f>
        <v>29</v>
      </c>
      <c r="B50" s="85"/>
      <c r="C50" s="143" t="s">
        <v>258</v>
      </c>
      <c r="D50" s="3" t="s">
        <v>30</v>
      </c>
      <c r="E50" s="351">
        <v>90.4</v>
      </c>
      <c r="F50" s="351"/>
      <c r="G50" s="366">
        <f>ROUND(E50*F50,2)</f>
        <v>0</v>
      </c>
      <c r="H50" s="52" t="s">
        <v>159</v>
      </c>
    </row>
    <row r="51" spans="1:9" ht="25.5" x14ac:dyDescent="0.2">
      <c r="A51" s="35">
        <f>A50+1</f>
        <v>30</v>
      </c>
      <c r="B51" s="85"/>
      <c r="C51" s="143" t="s">
        <v>259</v>
      </c>
      <c r="D51" s="3" t="s">
        <v>30</v>
      </c>
      <c r="E51" s="351">
        <v>61</v>
      </c>
      <c r="F51" s="351"/>
      <c r="G51" s="366">
        <f>ROUND(E51*F51,2)</f>
        <v>0</v>
      </c>
      <c r="H51" s="52" t="s">
        <v>159</v>
      </c>
    </row>
    <row r="52" spans="1:9" s="2" customFormat="1" x14ac:dyDescent="0.2">
      <c r="A52" s="11"/>
      <c r="B52" s="38" t="s">
        <v>51</v>
      </c>
      <c r="C52" s="144" t="s">
        <v>52</v>
      </c>
      <c r="D52" s="37" t="s">
        <v>44</v>
      </c>
      <c r="E52" s="347" t="s">
        <v>44</v>
      </c>
      <c r="F52" s="347" t="s">
        <v>44</v>
      </c>
      <c r="G52" s="348" t="s">
        <v>44</v>
      </c>
      <c r="H52" s="52"/>
      <c r="I52" s="4"/>
    </row>
    <row r="53" spans="1:9" s="2" customFormat="1" x14ac:dyDescent="0.2">
      <c r="A53" s="49"/>
      <c r="B53" s="169" t="s">
        <v>74</v>
      </c>
      <c r="C53" s="170" t="s">
        <v>75</v>
      </c>
      <c r="D53" s="48" t="s">
        <v>44</v>
      </c>
      <c r="E53" s="349" t="s">
        <v>44</v>
      </c>
      <c r="F53" s="349" t="s">
        <v>44</v>
      </c>
      <c r="G53" s="350" t="s">
        <v>44</v>
      </c>
      <c r="H53" s="52"/>
      <c r="I53" s="4"/>
    </row>
    <row r="54" spans="1:9" s="2" customFormat="1" ht="25.5" x14ac:dyDescent="0.2">
      <c r="A54" s="171">
        <f>A51+1</f>
        <v>31</v>
      </c>
      <c r="B54" s="172"/>
      <c r="C54" s="173" t="s">
        <v>102</v>
      </c>
      <c r="D54" s="5" t="s">
        <v>33</v>
      </c>
      <c r="E54" s="359">
        <v>683</v>
      </c>
      <c r="F54" s="360"/>
      <c r="G54" s="368">
        <f>ROUND(E54*F54,2)</f>
        <v>0</v>
      </c>
      <c r="H54" s="52"/>
      <c r="I54" s="4"/>
    </row>
    <row r="55" spans="1:9" s="2" customFormat="1" x14ac:dyDescent="0.2">
      <c r="A55" s="49"/>
      <c r="B55" s="174" t="s">
        <v>53</v>
      </c>
      <c r="C55" s="51" t="s">
        <v>54</v>
      </c>
      <c r="D55" s="48" t="s">
        <v>44</v>
      </c>
      <c r="E55" s="349" t="s">
        <v>44</v>
      </c>
      <c r="F55" s="349" t="s">
        <v>44</v>
      </c>
      <c r="G55" s="350" t="s">
        <v>44</v>
      </c>
      <c r="H55" s="52"/>
    </row>
    <row r="56" spans="1:9" s="2" customFormat="1" ht="15.75" x14ac:dyDescent="0.2">
      <c r="A56" s="8">
        <f>1+A54</f>
        <v>32</v>
      </c>
      <c r="B56" s="175"/>
      <c r="C56" s="145" t="s">
        <v>61</v>
      </c>
      <c r="D56" s="3" t="s">
        <v>31</v>
      </c>
      <c r="E56" s="351">
        <v>430</v>
      </c>
      <c r="F56" s="351"/>
      <c r="G56" s="352">
        <f>ROUND(E56*F56,2)</f>
        <v>0</v>
      </c>
      <c r="H56" s="52"/>
    </row>
    <row r="57" spans="1:9" s="2" customFormat="1" ht="15.75" x14ac:dyDescent="0.2">
      <c r="A57" s="35">
        <f>A56+1</f>
        <v>33</v>
      </c>
      <c r="B57" s="175"/>
      <c r="C57" s="145" t="s">
        <v>63</v>
      </c>
      <c r="D57" s="3" t="s">
        <v>31</v>
      </c>
      <c r="E57" s="351">
        <v>1996</v>
      </c>
      <c r="F57" s="351"/>
      <c r="G57" s="352">
        <f>ROUND(E57*F57,2)</f>
        <v>0</v>
      </c>
      <c r="H57" s="52"/>
    </row>
    <row r="58" spans="1:9" s="2" customFormat="1" ht="15.75" x14ac:dyDescent="0.2">
      <c r="A58" s="35">
        <f>A57+1</f>
        <v>34</v>
      </c>
      <c r="B58" s="175"/>
      <c r="C58" s="145" t="s">
        <v>60</v>
      </c>
      <c r="D58" s="3" t="s">
        <v>31</v>
      </c>
      <c r="E58" s="351">
        <v>430</v>
      </c>
      <c r="F58" s="351"/>
      <c r="G58" s="352">
        <f>ROUND(E58*F58,2)</f>
        <v>0</v>
      </c>
      <c r="H58" s="52"/>
    </row>
    <row r="59" spans="1:9" s="2" customFormat="1" ht="15.75" x14ac:dyDescent="0.2">
      <c r="A59" s="34">
        <f>A58+1</f>
        <v>35</v>
      </c>
      <c r="B59" s="176"/>
      <c r="C59" s="146" t="s">
        <v>62</v>
      </c>
      <c r="D59" s="5" t="s">
        <v>31</v>
      </c>
      <c r="E59" s="360">
        <v>1996</v>
      </c>
      <c r="F59" s="360"/>
      <c r="G59" s="368">
        <f>ROUND(E59*F59,2)</f>
        <v>0</v>
      </c>
      <c r="H59" s="52"/>
    </row>
    <row r="60" spans="1:9" s="2" customFormat="1" x14ac:dyDescent="0.2">
      <c r="A60" s="12"/>
      <c r="B60" s="123" t="s">
        <v>100</v>
      </c>
      <c r="C60" s="147" t="s">
        <v>189</v>
      </c>
      <c r="D60" s="50" t="s">
        <v>44</v>
      </c>
      <c r="E60" s="365" t="s">
        <v>44</v>
      </c>
      <c r="F60" s="365" t="s">
        <v>44</v>
      </c>
      <c r="G60" s="379" t="s">
        <v>44</v>
      </c>
      <c r="H60" s="52"/>
    </row>
    <row r="61" spans="1:9" s="2" customFormat="1" ht="25.5" x14ac:dyDescent="0.2">
      <c r="A61" s="8">
        <f>1+A59</f>
        <v>36</v>
      </c>
      <c r="B61" s="123"/>
      <c r="C61" s="148" t="s">
        <v>242</v>
      </c>
      <c r="D61" s="3" t="s">
        <v>31</v>
      </c>
      <c r="E61" s="351">
        <v>430</v>
      </c>
      <c r="F61" s="351"/>
      <c r="G61" s="352">
        <f>ROUND(E61*F61,2)</f>
        <v>0</v>
      </c>
      <c r="H61" s="52" t="s">
        <v>123</v>
      </c>
    </row>
    <row r="62" spans="1:9" s="2" customFormat="1" ht="25.5" x14ac:dyDescent="0.2">
      <c r="A62" s="43"/>
      <c r="B62" s="118" t="s">
        <v>103</v>
      </c>
      <c r="C62" s="178" t="s">
        <v>104</v>
      </c>
      <c r="D62" s="117" t="s">
        <v>44</v>
      </c>
      <c r="E62" s="361" t="s">
        <v>44</v>
      </c>
      <c r="F62" s="361" t="s">
        <v>44</v>
      </c>
      <c r="G62" s="362" t="s">
        <v>44</v>
      </c>
      <c r="H62" s="52"/>
    </row>
    <row r="63" spans="1:9" s="2" customFormat="1" ht="25.5" x14ac:dyDescent="0.2">
      <c r="A63" s="35">
        <f>A61+1</f>
        <v>37</v>
      </c>
      <c r="B63" s="85"/>
      <c r="C63" s="203" t="s">
        <v>298</v>
      </c>
      <c r="D63" s="3" t="s">
        <v>31</v>
      </c>
      <c r="E63" s="357">
        <v>213</v>
      </c>
      <c r="F63" s="358"/>
      <c r="G63" s="352">
        <f>ROUND(E63*F63,2)</f>
        <v>0</v>
      </c>
      <c r="H63" s="52" t="s">
        <v>128</v>
      </c>
    </row>
    <row r="64" spans="1:9" s="2" customFormat="1" ht="25.5" x14ac:dyDescent="0.2">
      <c r="A64" s="35">
        <f>A63+1</f>
        <v>38</v>
      </c>
      <c r="B64" s="85"/>
      <c r="C64" s="203" t="s">
        <v>297</v>
      </c>
      <c r="D64" s="3" t="s">
        <v>31</v>
      </c>
      <c r="E64" s="357">
        <v>470</v>
      </c>
      <c r="F64" s="358"/>
      <c r="G64" s="352">
        <f>ROUND(E64*F64,2)</f>
        <v>0</v>
      </c>
      <c r="H64" s="52" t="s">
        <v>128</v>
      </c>
    </row>
    <row r="65" spans="1:13" s="2" customFormat="1" ht="25.5" x14ac:dyDescent="0.2">
      <c r="A65" s="206" t="s">
        <v>260</v>
      </c>
      <c r="B65" s="84"/>
      <c r="C65" s="263" t="s">
        <v>284</v>
      </c>
      <c r="D65" s="5" t="s">
        <v>31</v>
      </c>
      <c r="E65" s="359">
        <v>430</v>
      </c>
      <c r="F65" s="397"/>
      <c r="G65" s="368">
        <f>ROUND(E65*F65,2)</f>
        <v>0</v>
      </c>
      <c r="H65" s="52"/>
    </row>
    <row r="66" spans="1:13" s="2" customFormat="1" x14ac:dyDescent="0.2">
      <c r="A66" s="43"/>
      <c r="B66" s="118" t="s">
        <v>262</v>
      </c>
      <c r="C66" s="149" t="s">
        <v>69</v>
      </c>
      <c r="D66" s="117" t="s">
        <v>44</v>
      </c>
      <c r="E66" s="361" t="s">
        <v>44</v>
      </c>
      <c r="F66" s="361" t="s">
        <v>44</v>
      </c>
      <c r="G66" s="362" t="s">
        <v>44</v>
      </c>
      <c r="H66" s="52"/>
      <c r="I66" s="72"/>
      <c r="J66" s="18"/>
    </row>
    <row r="67" spans="1:13" s="2" customFormat="1" ht="38.25" x14ac:dyDescent="0.2">
      <c r="A67" s="35">
        <f>A64+1</f>
        <v>39</v>
      </c>
      <c r="B67" s="85"/>
      <c r="C67" s="145" t="s">
        <v>261</v>
      </c>
      <c r="D67" s="3" t="s">
        <v>31</v>
      </c>
      <c r="E67" s="351">
        <v>470</v>
      </c>
      <c r="F67" s="358"/>
      <c r="G67" s="352">
        <f>ROUND(E67*F67,2)</f>
        <v>0</v>
      </c>
      <c r="H67" s="52" t="s">
        <v>122</v>
      </c>
      <c r="I67" s="72"/>
      <c r="J67" s="18"/>
    </row>
    <row r="68" spans="1:13" s="2" customFormat="1" ht="25.5" x14ac:dyDescent="0.2">
      <c r="A68" s="43"/>
      <c r="B68" s="118" t="s">
        <v>309</v>
      </c>
      <c r="C68" s="186" t="s">
        <v>594</v>
      </c>
      <c r="D68" s="45"/>
      <c r="E68" s="400"/>
      <c r="F68" s="403"/>
      <c r="G68" s="404">
        <f>ROUND(E68*F68,2)</f>
        <v>0</v>
      </c>
      <c r="H68" s="52"/>
      <c r="I68" s="72"/>
      <c r="J68" s="18"/>
    </row>
    <row r="69" spans="1:13" s="2" customFormat="1" ht="25.5" x14ac:dyDescent="0.2">
      <c r="A69" s="35">
        <f>A67+1</f>
        <v>40</v>
      </c>
      <c r="B69" s="85"/>
      <c r="C69" s="146" t="s">
        <v>299</v>
      </c>
      <c r="D69" s="3" t="s">
        <v>232</v>
      </c>
      <c r="E69" s="351">
        <v>0.17499999999999999</v>
      </c>
      <c r="F69" s="358"/>
      <c r="G69" s="352">
        <f>ROUND(E69*F69,2)</f>
        <v>0</v>
      </c>
      <c r="H69" s="52"/>
      <c r="I69" s="72"/>
      <c r="J69" s="18"/>
    </row>
    <row r="70" spans="1:13" s="2" customFormat="1" x14ac:dyDescent="0.2">
      <c r="A70" s="43"/>
      <c r="B70" s="118" t="s">
        <v>53</v>
      </c>
      <c r="C70" s="186" t="s">
        <v>328</v>
      </c>
      <c r="D70" s="45"/>
      <c r="E70" s="400"/>
      <c r="F70" s="403"/>
      <c r="G70" s="404"/>
      <c r="H70" s="52"/>
      <c r="I70" s="167"/>
      <c r="K70" s="72"/>
      <c r="L70" s="18"/>
    </row>
    <row r="71" spans="1:13" s="2" customFormat="1" ht="127.5" x14ac:dyDescent="0.2">
      <c r="A71" s="34" t="s">
        <v>331</v>
      </c>
      <c r="B71" s="84"/>
      <c r="C71" s="146" t="s">
        <v>333</v>
      </c>
      <c r="D71" s="5" t="s">
        <v>330</v>
      </c>
      <c r="E71" s="360">
        <f>2*75*1.2</f>
        <v>180</v>
      </c>
      <c r="F71" s="397"/>
      <c r="G71" s="352">
        <f>ROUND(E71*F71,2)</f>
        <v>0</v>
      </c>
      <c r="H71" s="52"/>
      <c r="I71" s="167">
        <f>G71</f>
        <v>0</v>
      </c>
      <c r="K71" s="72"/>
      <c r="L71" s="18"/>
    </row>
    <row r="72" spans="1:13" s="2" customFormat="1" x14ac:dyDescent="0.2">
      <c r="A72" s="11"/>
      <c r="B72" s="38" t="s">
        <v>55</v>
      </c>
      <c r="C72" s="150" t="s">
        <v>56</v>
      </c>
      <c r="D72" s="37" t="s">
        <v>44</v>
      </c>
      <c r="E72" s="347" t="s">
        <v>44</v>
      </c>
      <c r="F72" s="347" t="s">
        <v>44</v>
      </c>
      <c r="G72" s="348" t="s">
        <v>44</v>
      </c>
      <c r="H72" s="52"/>
    </row>
    <row r="73" spans="1:13" s="2" customFormat="1" ht="25.5" x14ac:dyDescent="0.2">
      <c r="A73" s="43"/>
      <c r="B73" s="86" t="s">
        <v>262</v>
      </c>
      <c r="C73" s="73" t="s">
        <v>310</v>
      </c>
      <c r="D73" s="46" t="s">
        <v>44</v>
      </c>
      <c r="E73" s="361" t="s">
        <v>44</v>
      </c>
      <c r="F73" s="361" t="s">
        <v>44</v>
      </c>
      <c r="G73" s="362" t="s">
        <v>44</v>
      </c>
      <c r="H73" s="52"/>
      <c r="I73" s="4"/>
      <c r="J73" s="4"/>
      <c r="K73" s="4"/>
      <c r="L73" s="4"/>
    </row>
    <row r="74" spans="1:13" s="2" customFormat="1" ht="38.25" x14ac:dyDescent="0.2">
      <c r="A74" s="8">
        <f>A69+1</f>
        <v>41</v>
      </c>
      <c r="B74" s="85"/>
      <c r="C74" s="141" t="s">
        <v>263</v>
      </c>
      <c r="D74" s="3" t="s">
        <v>31</v>
      </c>
      <c r="E74" s="351">
        <v>916</v>
      </c>
      <c r="F74" s="351"/>
      <c r="G74" s="352">
        <f>ROUND(E74*F74,2)</f>
        <v>0</v>
      </c>
      <c r="H74" s="52" t="s">
        <v>129</v>
      </c>
    </row>
    <row r="75" spans="1:13" s="2" customFormat="1" x14ac:dyDescent="0.2">
      <c r="A75" s="43"/>
      <c r="B75" s="86" t="s">
        <v>164</v>
      </c>
      <c r="C75" s="177" t="s">
        <v>165</v>
      </c>
      <c r="D75" s="46" t="s">
        <v>44</v>
      </c>
      <c r="E75" s="361" t="s">
        <v>44</v>
      </c>
      <c r="F75" s="361" t="s">
        <v>44</v>
      </c>
      <c r="G75" s="362" t="s">
        <v>44</v>
      </c>
      <c r="H75" s="52"/>
      <c r="I75" s="94"/>
      <c r="J75" s="4"/>
      <c r="K75" s="4"/>
      <c r="L75" s="4"/>
      <c r="M75" s="4"/>
    </row>
    <row r="76" spans="1:13" s="2" customFormat="1" ht="51" x14ac:dyDescent="0.2">
      <c r="A76" s="35">
        <f>A74+1</f>
        <v>42</v>
      </c>
      <c r="B76" s="85"/>
      <c r="C76" s="163" t="s">
        <v>264</v>
      </c>
      <c r="D76" s="3" t="s">
        <v>31</v>
      </c>
      <c r="E76" s="351">
        <v>40</v>
      </c>
      <c r="F76" s="351"/>
      <c r="G76" s="352">
        <f>ROUND(E76*F76,2)</f>
        <v>0</v>
      </c>
      <c r="H76" s="52">
        <v>25</v>
      </c>
      <c r="I76" s="40"/>
      <c r="J76" s="40"/>
      <c r="K76" s="40"/>
      <c r="L76" s="40"/>
    </row>
    <row r="77" spans="1:13" s="2" customFormat="1" ht="51" x14ac:dyDescent="0.2">
      <c r="A77" s="34">
        <f>A76+1</f>
        <v>43</v>
      </c>
      <c r="B77" s="84"/>
      <c r="C77" s="158" t="s">
        <v>265</v>
      </c>
      <c r="D77" s="5" t="s">
        <v>31</v>
      </c>
      <c r="E77" s="360">
        <v>25</v>
      </c>
      <c r="F77" s="360"/>
      <c r="G77" s="352">
        <f>ROUND(E77*F77,2)</f>
        <v>0</v>
      </c>
      <c r="H77" s="52">
        <v>25</v>
      </c>
      <c r="I77" s="40"/>
      <c r="J77" s="40"/>
      <c r="K77" s="40"/>
      <c r="L77" s="40"/>
    </row>
    <row r="78" spans="1:13" s="2" customFormat="1" ht="25.5" x14ac:dyDescent="0.2">
      <c r="A78" s="77"/>
      <c r="B78" s="86" t="s">
        <v>70</v>
      </c>
      <c r="C78" s="73" t="s">
        <v>71</v>
      </c>
      <c r="D78" s="46" t="s">
        <v>44</v>
      </c>
      <c r="E78" s="361" t="s">
        <v>44</v>
      </c>
      <c r="F78" s="361" t="s">
        <v>44</v>
      </c>
      <c r="G78" s="362" t="s">
        <v>44</v>
      </c>
      <c r="H78" s="52"/>
      <c r="I78" s="78"/>
    </row>
    <row r="79" spans="1:13" s="2" customFormat="1" ht="39.75" customHeight="1" x14ac:dyDescent="0.2">
      <c r="A79" s="8">
        <f>A74+1</f>
        <v>42</v>
      </c>
      <c r="B79" s="85"/>
      <c r="C79" s="141" t="s">
        <v>246</v>
      </c>
      <c r="D79" s="3" t="s">
        <v>31</v>
      </c>
      <c r="E79" s="351">
        <v>796</v>
      </c>
      <c r="F79" s="351"/>
      <c r="G79" s="352">
        <f>ROUND(E79*F79,2)</f>
        <v>0</v>
      </c>
      <c r="H79" s="52" t="s">
        <v>130</v>
      </c>
      <c r="I79" s="79"/>
      <c r="J79" s="40"/>
      <c r="K79" s="40"/>
      <c r="L79" s="40"/>
      <c r="M79" s="40"/>
    </row>
    <row r="80" spans="1:13" x14ac:dyDescent="0.2">
      <c r="A80" s="75"/>
      <c r="B80" s="118" t="s">
        <v>85</v>
      </c>
      <c r="C80" s="51" t="s">
        <v>86</v>
      </c>
      <c r="D80" s="46" t="s">
        <v>44</v>
      </c>
      <c r="E80" s="361" t="s">
        <v>44</v>
      </c>
      <c r="F80" s="361" t="s">
        <v>44</v>
      </c>
      <c r="G80" s="362" t="s">
        <v>44</v>
      </c>
    </row>
    <row r="81" spans="1:13" s="2" customFormat="1" ht="39" customHeight="1" x14ac:dyDescent="0.2">
      <c r="A81" s="8">
        <f>A79+1</f>
        <v>43</v>
      </c>
      <c r="B81" s="85"/>
      <c r="C81" s="134" t="s">
        <v>586</v>
      </c>
      <c r="D81" s="3" t="s">
        <v>31</v>
      </c>
      <c r="E81" s="363">
        <v>117</v>
      </c>
      <c r="F81" s="358"/>
      <c r="G81" s="352">
        <f>ROUND(E81*F81,2)</f>
        <v>0</v>
      </c>
      <c r="H81" s="52" t="s">
        <v>133</v>
      </c>
      <c r="I81" s="79"/>
      <c r="J81" s="40"/>
      <c r="K81" s="40"/>
      <c r="L81" s="40"/>
      <c r="M81" s="40"/>
    </row>
    <row r="82" spans="1:13" s="2" customFormat="1" ht="39" customHeight="1" x14ac:dyDescent="0.2">
      <c r="A82" s="8">
        <f>A81+1</f>
        <v>44</v>
      </c>
      <c r="B82" s="85"/>
      <c r="C82" s="134" t="s">
        <v>587</v>
      </c>
      <c r="D82" s="3" t="s">
        <v>31</v>
      </c>
      <c r="E82" s="363">
        <v>120</v>
      </c>
      <c r="F82" s="358"/>
      <c r="G82" s="352">
        <f>ROUND(E82*F82,2)</f>
        <v>0</v>
      </c>
      <c r="H82" s="52" t="s">
        <v>133</v>
      </c>
      <c r="I82" s="79"/>
      <c r="J82" s="40"/>
      <c r="K82" s="40"/>
      <c r="L82" s="40"/>
      <c r="M82" s="40"/>
    </row>
    <row r="83" spans="1:13" s="2" customFormat="1" ht="51" x14ac:dyDescent="0.2">
      <c r="A83" s="35">
        <f>A82+1</f>
        <v>45</v>
      </c>
      <c r="B83" s="85"/>
      <c r="C83" s="134" t="s">
        <v>588</v>
      </c>
      <c r="D83" s="3" t="s">
        <v>31</v>
      </c>
      <c r="E83" s="363">
        <v>96</v>
      </c>
      <c r="F83" s="358"/>
      <c r="G83" s="352">
        <f>ROUND(E83*F83,2)</f>
        <v>0</v>
      </c>
      <c r="H83" s="52" t="s">
        <v>134</v>
      </c>
      <c r="I83" s="79"/>
      <c r="J83" s="40"/>
      <c r="K83" s="40"/>
      <c r="L83" s="40"/>
      <c r="M83" s="40"/>
    </row>
    <row r="84" spans="1:13" x14ac:dyDescent="0.2">
      <c r="A84" s="81"/>
      <c r="B84" s="10" t="s">
        <v>80</v>
      </c>
      <c r="C84" s="151" t="s">
        <v>81</v>
      </c>
      <c r="D84" s="44" t="s">
        <v>44</v>
      </c>
      <c r="E84" s="347" t="s">
        <v>44</v>
      </c>
      <c r="F84" s="347" t="s">
        <v>44</v>
      </c>
      <c r="G84" s="348" t="s">
        <v>44</v>
      </c>
      <c r="I84" s="40"/>
      <c r="J84" s="40"/>
      <c r="K84" s="40"/>
      <c r="L84" s="40"/>
    </row>
    <row r="85" spans="1:13" ht="25.5" x14ac:dyDescent="0.2">
      <c r="A85" s="75"/>
      <c r="B85" s="118" t="s">
        <v>77</v>
      </c>
      <c r="C85" s="73" t="s">
        <v>78</v>
      </c>
      <c r="D85" s="46" t="s">
        <v>44</v>
      </c>
      <c r="E85" s="361" t="s">
        <v>44</v>
      </c>
      <c r="F85" s="361" t="s">
        <v>44</v>
      </c>
      <c r="G85" s="364" t="s">
        <v>44</v>
      </c>
      <c r="I85" s="40"/>
      <c r="J85" s="40"/>
      <c r="K85" s="40"/>
      <c r="L85" s="40"/>
    </row>
    <row r="86" spans="1:13" x14ac:dyDescent="0.2">
      <c r="A86" s="17"/>
      <c r="B86" s="85"/>
      <c r="C86" s="142" t="s">
        <v>114</v>
      </c>
      <c r="D86" s="39"/>
      <c r="E86" s="365"/>
      <c r="F86" s="365"/>
      <c r="G86" s="356"/>
      <c r="I86" s="40"/>
      <c r="J86" s="40"/>
      <c r="K86" s="40"/>
      <c r="L86" s="40"/>
    </row>
    <row r="87" spans="1:13" ht="25.5" x14ac:dyDescent="0.2">
      <c r="A87" s="8">
        <f>A83+1</f>
        <v>46</v>
      </c>
      <c r="B87" s="85"/>
      <c r="C87" s="141" t="s">
        <v>99</v>
      </c>
      <c r="D87" s="3" t="s">
        <v>31</v>
      </c>
      <c r="E87" s="351">
        <v>571</v>
      </c>
      <c r="F87" s="351"/>
      <c r="G87" s="352">
        <f>ROUND(E87*F87,2)</f>
        <v>0</v>
      </c>
      <c r="H87" s="52" t="s">
        <v>121</v>
      </c>
    </row>
    <row r="88" spans="1:13" ht="15.75" x14ac:dyDescent="0.2">
      <c r="A88" s="8">
        <f>A87+1</f>
        <v>47</v>
      </c>
      <c r="B88" s="70"/>
      <c r="C88" s="141" t="s">
        <v>82</v>
      </c>
      <c r="D88" s="3" t="s">
        <v>31</v>
      </c>
      <c r="E88" s="351">
        <v>571</v>
      </c>
      <c r="F88" s="351"/>
      <c r="G88" s="352">
        <f>ROUND(E88*F88,2)</f>
        <v>0</v>
      </c>
      <c r="H88" s="52" t="s">
        <v>131</v>
      </c>
      <c r="I88" s="40"/>
      <c r="J88" s="40"/>
      <c r="K88" s="40"/>
      <c r="L88" s="40"/>
    </row>
    <row r="89" spans="1:13" ht="15.75" x14ac:dyDescent="0.2">
      <c r="A89" s="9">
        <f>1+A88</f>
        <v>48</v>
      </c>
      <c r="B89" s="57"/>
      <c r="C89" s="135" t="s">
        <v>79</v>
      </c>
      <c r="D89" s="5" t="s">
        <v>31</v>
      </c>
      <c r="E89" s="360">
        <v>571</v>
      </c>
      <c r="F89" s="360"/>
      <c r="G89" s="352">
        <f>ROUND(E89*F89,2)</f>
        <v>0</v>
      </c>
      <c r="H89" s="52" t="s">
        <v>132</v>
      </c>
      <c r="I89" s="40"/>
      <c r="J89" s="40"/>
      <c r="K89" s="40"/>
      <c r="L89" s="40"/>
    </row>
    <row r="90" spans="1:13" x14ac:dyDescent="0.2">
      <c r="A90" s="32"/>
      <c r="B90" s="10" t="s">
        <v>26</v>
      </c>
      <c r="C90" s="33" t="s">
        <v>42</v>
      </c>
      <c r="D90" s="44" t="s">
        <v>44</v>
      </c>
      <c r="E90" s="347" t="s">
        <v>44</v>
      </c>
      <c r="F90" s="347" t="s">
        <v>44</v>
      </c>
      <c r="G90" s="348" t="s">
        <v>44</v>
      </c>
      <c r="I90" s="40"/>
      <c r="J90" s="40"/>
      <c r="K90" s="40"/>
      <c r="L90" s="40"/>
    </row>
    <row r="91" spans="1:13" s="2" customFormat="1" x14ac:dyDescent="0.2">
      <c r="A91" s="75"/>
      <c r="B91" s="87" t="s">
        <v>72</v>
      </c>
      <c r="C91" s="73" t="s">
        <v>73</v>
      </c>
      <c r="D91" s="45" t="s">
        <v>44</v>
      </c>
      <c r="E91" s="349" t="s">
        <v>44</v>
      </c>
      <c r="F91" s="349" t="s">
        <v>44</v>
      </c>
      <c r="G91" s="350" t="s">
        <v>44</v>
      </c>
      <c r="H91" s="52"/>
      <c r="I91" s="55"/>
      <c r="J91" s="55"/>
      <c r="K91" s="74"/>
    </row>
    <row r="92" spans="1:13" s="2" customFormat="1" x14ac:dyDescent="0.2">
      <c r="A92" s="17"/>
      <c r="B92" s="88"/>
      <c r="C92" s="152" t="s">
        <v>115</v>
      </c>
      <c r="D92" s="3"/>
      <c r="E92" s="378"/>
      <c r="F92" s="378"/>
      <c r="G92" s="352">
        <f>E92*F92</f>
        <v>0</v>
      </c>
      <c r="H92" s="52"/>
      <c r="I92" s="55"/>
      <c r="J92" s="55"/>
      <c r="K92" s="74"/>
    </row>
    <row r="93" spans="1:13" ht="25.5" x14ac:dyDescent="0.2">
      <c r="A93" s="8">
        <f>A89+1</f>
        <v>49</v>
      </c>
      <c r="B93" s="89"/>
      <c r="C93" s="82" t="s">
        <v>92</v>
      </c>
      <c r="D93" s="80" t="s">
        <v>31</v>
      </c>
      <c r="E93" s="363">
        <v>42.24</v>
      </c>
      <c r="F93" s="351"/>
      <c r="G93" s="352">
        <f>ROUND(E93*F93,2)</f>
        <v>0</v>
      </c>
      <c r="H93" s="52" t="s">
        <v>145</v>
      </c>
      <c r="I93" s="40"/>
      <c r="J93" s="40"/>
      <c r="K93" s="40"/>
      <c r="L93" s="40"/>
    </row>
    <row r="94" spans="1:13" ht="25.5" x14ac:dyDescent="0.2">
      <c r="A94" s="8">
        <f>1+A93</f>
        <v>50</v>
      </c>
      <c r="B94" s="89"/>
      <c r="C94" s="82" t="s">
        <v>101</v>
      </c>
      <c r="D94" s="80" t="s">
        <v>31</v>
      </c>
      <c r="E94" s="363">
        <v>6.24</v>
      </c>
      <c r="F94" s="351"/>
      <c r="G94" s="352">
        <f>ROUND(E94*F94,2)</f>
        <v>0</v>
      </c>
      <c r="H94" s="52" t="s">
        <v>146</v>
      </c>
      <c r="I94" s="40"/>
      <c r="J94" s="40"/>
      <c r="K94" s="40"/>
      <c r="L94" s="40"/>
    </row>
    <row r="95" spans="1:13" ht="25.5" x14ac:dyDescent="0.2">
      <c r="A95" s="8">
        <f>A94+1</f>
        <v>51</v>
      </c>
      <c r="B95" s="89"/>
      <c r="C95" s="82" t="s">
        <v>91</v>
      </c>
      <c r="D95" s="80" t="s">
        <v>31</v>
      </c>
      <c r="E95" s="363">
        <v>65.319999999999993</v>
      </c>
      <c r="F95" s="351"/>
      <c r="G95" s="352">
        <f>ROUND(E95*F95,2)</f>
        <v>0</v>
      </c>
      <c r="H95" s="52" t="s">
        <v>147</v>
      </c>
      <c r="I95" s="40"/>
      <c r="J95" s="40"/>
      <c r="K95" s="40"/>
      <c r="L95" s="40"/>
    </row>
    <row r="96" spans="1:13" ht="25.5" x14ac:dyDescent="0.2">
      <c r="A96" s="8" t="s">
        <v>318</v>
      </c>
      <c r="B96" s="89"/>
      <c r="C96" s="82" t="s">
        <v>315</v>
      </c>
      <c r="D96" s="80" t="s">
        <v>31</v>
      </c>
      <c r="E96" s="363">
        <v>113.8</v>
      </c>
      <c r="F96" s="351"/>
      <c r="G96" s="352">
        <f>ROUND(E96*F96,2)</f>
        <v>0</v>
      </c>
      <c r="H96" s="52" t="s">
        <v>147</v>
      </c>
      <c r="I96" s="40"/>
      <c r="J96" s="40"/>
      <c r="K96" s="40"/>
      <c r="L96" s="40"/>
    </row>
    <row r="97" spans="1:19" s="2" customFormat="1" x14ac:dyDescent="0.2">
      <c r="A97" s="75"/>
      <c r="B97" s="87" t="s">
        <v>22</v>
      </c>
      <c r="C97" s="73" t="s">
        <v>21</v>
      </c>
      <c r="D97" s="46" t="s">
        <v>44</v>
      </c>
      <c r="E97" s="361" t="s">
        <v>44</v>
      </c>
      <c r="F97" s="361" t="s">
        <v>44</v>
      </c>
      <c r="G97" s="364" t="s">
        <v>44</v>
      </c>
      <c r="H97" s="52"/>
      <c r="I97" s="55"/>
      <c r="J97" s="74"/>
    </row>
    <row r="98" spans="1:19" s="2" customFormat="1" x14ac:dyDescent="0.2">
      <c r="A98" s="17"/>
      <c r="B98" s="88"/>
      <c r="C98" s="152" t="s">
        <v>90</v>
      </c>
      <c r="D98" s="3"/>
      <c r="E98" s="363"/>
      <c r="F98" s="351"/>
      <c r="G98" s="352">
        <f>E98*F98</f>
        <v>0</v>
      </c>
      <c r="H98" s="52"/>
      <c r="I98" s="55"/>
      <c r="J98" s="74"/>
    </row>
    <row r="99" spans="1:19" s="2" customFormat="1" ht="25.5" x14ac:dyDescent="0.2">
      <c r="A99" s="9">
        <f>A95+1</f>
        <v>52</v>
      </c>
      <c r="B99" s="125"/>
      <c r="C99" s="135" t="s">
        <v>88</v>
      </c>
      <c r="D99" s="5" t="s">
        <v>32</v>
      </c>
      <c r="E99" s="367">
        <v>3</v>
      </c>
      <c r="F99" s="367"/>
      <c r="G99" s="368">
        <f>ROUND(E99*F99,2)</f>
        <v>0</v>
      </c>
      <c r="H99" s="52" t="s">
        <v>142</v>
      </c>
      <c r="I99" s="55"/>
      <c r="J99" s="74"/>
    </row>
    <row r="100" spans="1:19" s="2" customFormat="1" ht="30" customHeight="1" x14ac:dyDescent="0.2">
      <c r="A100" s="8">
        <f>1+A99</f>
        <v>53</v>
      </c>
      <c r="B100" s="124"/>
      <c r="C100" s="141" t="s">
        <v>89</v>
      </c>
      <c r="D100" s="3" t="s">
        <v>32</v>
      </c>
      <c r="E100" s="363">
        <v>7</v>
      </c>
      <c r="F100" s="363"/>
      <c r="G100" s="352">
        <f>ROUND(E100*F100,2)</f>
        <v>0</v>
      </c>
      <c r="H100" s="52" t="s">
        <v>143</v>
      </c>
      <c r="I100" s="55"/>
      <c r="J100" s="74"/>
    </row>
    <row r="101" spans="1:19" s="2" customFormat="1" x14ac:dyDescent="0.2">
      <c r="A101" s="9">
        <f>A100+1</f>
        <v>54</v>
      </c>
      <c r="B101" s="125"/>
      <c r="C101" s="135" t="s">
        <v>196</v>
      </c>
      <c r="D101" s="5" t="s">
        <v>32</v>
      </c>
      <c r="E101" s="367">
        <v>2</v>
      </c>
      <c r="F101" s="367"/>
      <c r="G101" s="352">
        <f>ROUND(E101*F101,2)</f>
        <v>0</v>
      </c>
      <c r="H101" s="52" t="s">
        <v>144</v>
      </c>
      <c r="I101" s="55"/>
      <c r="J101" s="74"/>
    </row>
    <row r="102" spans="1:19" x14ac:dyDescent="0.2">
      <c r="A102" s="11"/>
      <c r="B102" s="10" t="s">
        <v>23</v>
      </c>
      <c r="C102" s="33" t="s">
        <v>24</v>
      </c>
      <c r="D102" s="44" t="s">
        <v>44</v>
      </c>
      <c r="E102" s="347" t="s">
        <v>44</v>
      </c>
      <c r="F102" s="347" t="s">
        <v>44</v>
      </c>
      <c r="G102" s="348" t="s">
        <v>44</v>
      </c>
    </row>
    <row r="103" spans="1:19" x14ac:dyDescent="0.2">
      <c r="A103" s="49"/>
      <c r="B103" s="118" t="s">
        <v>19</v>
      </c>
      <c r="C103" s="133" t="s">
        <v>20</v>
      </c>
      <c r="D103" s="45" t="s">
        <v>44</v>
      </c>
      <c r="E103" s="349" t="s">
        <v>44</v>
      </c>
      <c r="F103" s="349" t="s">
        <v>44</v>
      </c>
      <c r="G103" s="350" t="s">
        <v>44</v>
      </c>
    </row>
    <row r="104" spans="1:19" ht="25.5" x14ac:dyDescent="0.2">
      <c r="A104" s="35">
        <f>A101+1</f>
        <v>55</v>
      </c>
      <c r="B104" s="126"/>
      <c r="C104" s="141" t="s">
        <v>201</v>
      </c>
      <c r="D104" s="3" t="s">
        <v>34</v>
      </c>
      <c r="E104" s="363">
        <v>134</v>
      </c>
      <c r="F104" s="363"/>
      <c r="G104" s="352">
        <f>ROUND(E104*F104,2)</f>
        <v>0</v>
      </c>
      <c r="H104" s="52" t="s">
        <v>141</v>
      </c>
    </row>
    <row r="105" spans="1:19" ht="25.5" x14ac:dyDescent="0.2">
      <c r="A105" s="35">
        <f>A104+1</f>
        <v>56</v>
      </c>
      <c r="B105" s="126"/>
      <c r="C105" s="141" t="s">
        <v>203</v>
      </c>
      <c r="D105" s="83" t="s">
        <v>30</v>
      </c>
      <c r="E105" s="363">
        <v>20</v>
      </c>
      <c r="F105" s="363"/>
      <c r="G105" s="352">
        <f>ROUND(E105*F105,2)</f>
        <v>0</v>
      </c>
      <c r="H105" s="52" t="s">
        <v>149</v>
      </c>
    </row>
    <row r="106" spans="1:19" ht="38.25" x14ac:dyDescent="0.2">
      <c r="A106" s="35">
        <f>A105+1</f>
        <v>57</v>
      </c>
      <c r="B106" s="126"/>
      <c r="C106" s="141" t="s">
        <v>266</v>
      </c>
      <c r="D106" s="3" t="s">
        <v>34</v>
      </c>
      <c r="E106" s="363">
        <v>134</v>
      </c>
      <c r="F106" s="363"/>
      <c r="G106" s="352">
        <f>ROUND(E106*F106,2)</f>
        <v>0</v>
      </c>
      <c r="H106" s="52" t="s">
        <v>141</v>
      </c>
    </row>
    <row r="107" spans="1:19" x14ac:dyDescent="0.2">
      <c r="A107" s="90"/>
      <c r="B107" s="118" t="s">
        <v>17</v>
      </c>
      <c r="C107" s="133" t="s">
        <v>18</v>
      </c>
      <c r="D107" s="45" t="s">
        <v>44</v>
      </c>
      <c r="E107" s="349" t="s">
        <v>44</v>
      </c>
      <c r="F107" s="349" t="s">
        <v>44</v>
      </c>
      <c r="G107" s="350" t="s">
        <v>44</v>
      </c>
    </row>
    <row r="108" spans="1:19" s="97" customFormat="1" ht="25.5" x14ac:dyDescent="0.2">
      <c r="A108" s="35">
        <f>A106+1</f>
        <v>58</v>
      </c>
      <c r="B108" s="85"/>
      <c r="C108" s="134" t="s">
        <v>267</v>
      </c>
      <c r="D108" s="3" t="s">
        <v>34</v>
      </c>
      <c r="E108" s="363">
        <v>121</v>
      </c>
      <c r="F108" s="351"/>
      <c r="G108" s="352">
        <f>ROUND(E108*F108,2)</f>
        <v>0</v>
      </c>
      <c r="H108" s="52" t="s">
        <v>148</v>
      </c>
      <c r="I108" s="19"/>
      <c r="J108" s="98"/>
      <c r="K108" s="1"/>
    </row>
    <row r="109" spans="1:19" s="97" customFormat="1" x14ac:dyDescent="0.2">
      <c r="A109" s="54"/>
      <c r="B109" s="118" t="s">
        <v>153</v>
      </c>
      <c r="C109" s="160" t="s">
        <v>154</v>
      </c>
      <c r="D109" s="45" t="s">
        <v>44</v>
      </c>
      <c r="E109" s="349" t="s">
        <v>44</v>
      </c>
      <c r="F109" s="349" t="s">
        <v>44</v>
      </c>
      <c r="G109" s="350" t="s">
        <v>44</v>
      </c>
      <c r="H109" s="52"/>
      <c r="I109" s="19"/>
      <c r="J109" s="98"/>
      <c r="K109" s="1"/>
    </row>
    <row r="110" spans="1:19" s="97" customFormat="1" ht="51.75" thickBot="1" x14ac:dyDescent="0.25">
      <c r="A110" s="35">
        <f>A108+1</f>
        <v>59</v>
      </c>
      <c r="B110" s="85"/>
      <c r="C110" s="155" t="s">
        <v>268</v>
      </c>
      <c r="D110" s="3" t="s">
        <v>34</v>
      </c>
      <c r="E110" s="363">
        <v>134</v>
      </c>
      <c r="F110" s="358"/>
      <c r="G110" s="352">
        <f>ROUND(E110*F110,2)</f>
        <v>0</v>
      </c>
      <c r="H110" s="52" t="s">
        <v>4</v>
      </c>
      <c r="I110" s="19"/>
      <c r="J110" s="98"/>
      <c r="K110" s="1"/>
    </row>
    <row r="111" spans="1:19" s="29" customFormat="1" ht="14.25" thickTop="1" thickBot="1" x14ac:dyDescent="0.25">
      <c r="A111" s="207"/>
      <c r="B111" s="208"/>
      <c r="C111" s="209" t="s">
        <v>59</v>
      </c>
      <c r="D111" s="210" t="s">
        <v>44</v>
      </c>
      <c r="E111" s="369" t="s">
        <v>44</v>
      </c>
      <c r="F111" s="369" t="s">
        <v>44</v>
      </c>
      <c r="G111" s="370">
        <f>SUM(G15:G110)</f>
        <v>0</v>
      </c>
      <c r="H111" s="52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</row>
    <row r="112" spans="1:19" s="27" customFormat="1" ht="13.5" thickTop="1" x14ac:dyDescent="0.2">
      <c r="A112" s="24"/>
      <c r="B112" s="25"/>
      <c r="C112" s="154"/>
      <c r="D112" s="26"/>
      <c r="E112" s="371"/>
      <c r="F112" s="371"/>
      <c r="G112" s="371"/>
      <c r="H112" s="52"/>
    </row>
    <row r="113" spans="1:8" s="27" customFormat="1" x14ac:dyDescent="0.2">
      <c r="A113" s="28" t="s">
        <v>37</v>
      </c>
      <c r="B113" s="25"/>
      <c r="C113" s="154"/>
      <c r="D113" s="26"/>
      <c r="E113" s="371"/>
      <c r="F113" s="371"/>
      <c r="G113" s="371"/>
      <c r="H113" s="52"/>
    </row>
    <row r="114" spans="1:8" s="1" customFormat="1" x14ac:dyDescent="0.2">
      <c r="A114" s="30"/>
      <c r="B114" s="21"/>
      <c r="C114" s="31"/>
      <c r="D114" s="21"/>
      <c r="E114" s="372"/>
      <c r="F114" s="373"/>
      <c r="G114" s="374"/>
      <c r="H114" s="52"/>
    </row>
  </sheetData>
  <mergeCells count="5">
    <mergeCell ref="A1:G1"/>
    <mergeCell ref="A3:G3"/>
    <mergeCell ref="A5:G5"/>
    <mergeCell ref="A7:G7"/>
    <mergeCell ref="G9:G10"/>
  </mergeCells>
  <printOptions gridLinesSet="0"/>
  <pageMargins left="0.74803149606299213" right="0.19685039370078741" top="0.78740157480314965" bottom="0.8" header="0.59055118110236227" footer="0.51181102362204722"/>
  <pageSetup paperSize="9" scale="96" orientation="portrait" horizontalDpi="4294967294" verticalDpi="300" r:id="rId1"/>
  <headerFooter alignWithMargins="0">
    <oddFooter>&amp;L&amp;8&amp;A&amp;C&amp;8- &amp;P -&amp;R&amp;8Wolsztyn</oddFooter>
  </headerFooter>
  <rowBreaks count="2" manualBreakCount="2">
    <brk id="34" max="16383" man="1"/>
    <brk id="65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S101"/>
  <sheetViews>
    <sheetView showGridLines="0" showZeros="0" view="pageBreakPreview" topLeftCell="L4" zoomScale="130" zoomScaleNormal="100" zoomScaleSheetLayoutView="130" workbookViewId="0">
      <selection activeCell="K26" sqref="K26"/>
    </sheetView>
  </sheetViews>
  <sheetFormatPr defaultRowHeight="12.75" x14ac:dyDescent="0.2"/>
  <cols>
    <col min="1" max="1" width="3.7109375" style="41" customWidth="1"/>
    <col min="2" max="2" width="11" style="166" customWidth="1"/>
    <col min="3" max="3" width="44.85546875" style="42" customWidth="1"/>
    <col min="4" max="4" width="6" style="6" customWidth="1"/>
    <col min="5" max="5" width="7.5703125" style="375" customWidth="1"/>
    <col min="6" max="6" width="11.140625" style="371" customWidth="1"/>
    <col min="7" max="7" width="10.5703125" style="376" customWidth="1"/>
    <col min="8" max="8" width="8.85546875" style="52" hidden="1" customWidth="1"/>
    <col min="9" max="9" width="9.7109375" style="4" customWidth="1"/>
    <col min="10" max="16384" width="9.140625" style="4"/>
  </cols>
  <sheetData>
    <row r="1" spans="1:13" ht="41.25" customHeight="1" thickTop="1" x14ac:dyDescent="0.2">
      <c r="A1" s="455" t="s">
        <v>240</v>
      </c>
      <c r="B1" s="456"/>
      <c r="C1" s="456"/>
      <c r="D1" s="456"/>
      <c r="E1" s="456"/>
      <c r="F1" s="456"/>
      <c r="G1" s="457"/>
    </row>
    <row r="2" spans="1:13" s="64" customFormat="1" ht="9.75" x14ac:dyDescent="0.15">
      <c r="A2" s="191"/>
      <c r="B2" s="65"/>
      <c r="C2" s="128"/>
      <c r="D2" s="65"/>
      <c r="E2" s="331"/>
      <c r="F2" s="331"/>
      <c r="G2" s="332"/>
      <c r="H2" s="66"/>
    </row>
    <row r="3" spans="1:13" s="95" customFormat="1" ht="15.75" x14ac:dyDescent="0.25">
      <c r="A3" s="466" t="s">
        <v>269</v>
      </c>
      <c r="B3" s="467"/>
      <c r="C3" s="467"/>
      <c r="D3" s="467"/>
      <c r="E3" s="467"/>
      <c r="F3" s="467"/>
      <c r="G3" s="468"/>
      <c r="H3" s="52"/>
    </row>
    <row r="4" spans="1:13" s="96" customFormat="1" ht="8.25" x14ac:dyDescent="0.15">
      <c r="A4" s="192"/>
      <c r="C4" s="129"/>
      <c r="E4" s="333"/>
      <c r="F4" s="333"/>
      <c r="G4" s="334"/>
      <c r="H4" s="66"/>
    </row>
    <row r="5" spans="1:13" s="91" customFormat="1" ht="15.75" x14ac:dyDescent="0.25">
      <c r="A5" s="466" t="s">
        <v>241</v>
      </c>
      <c r="B5" s="467"/>
      <c r="C5" s="467"/>
      <c r="D5" s="467"/>
      <c r="E5" s="467"/>
      <c r="F5" s="467"/>
      <c r="G5" s="468"/>
      <c r="H5" s="52"/>
    </row>
    <row r="6" spans="1:13" s="69" customFormat="1" ht="8.25" x14ac:dyDescent="0.15">
      <c r="A6" s="193"/>
      <c r="B6" s="67"/>
      <c r="C6" s="130"/>
      <c r="D6" s="68"/>
      <c r="E6" s="335"/>
      <c r="F6" s="336"/>
      <c r="G6" s="337"/>
      <c r="H6" s="66"/>
    </row>
    <row r="7" spans="1:13" s="92" customFormat="1" ht="15.75" x14ac:dyDescent="0.2">
      <c r="A7" s="460" t="s">
        <v>25</v>
      </c>
      <c r="B7" s="461"/>
      <c r="C7" s="461"/>
      <c r="D7" s="461"/>
      <c r="E7" s="461"/>
      <c r="F7" s="461"/>
      <c r="G7" s="462"/>
      <c r="H7" s="52"/>
    </row>
    <row r="8" spans="1:13" s="64" customFormat="1" ht="10.5" thickBot="1" x14ac:dyDescent="0.2">
      <c r="A8" s="194"/>
      <c r="B8" s="63"/>
      <c r="C8" s="131"/>
      <c r="D8" s="63"/>
      <c r="E8" s="338"/>
      <c r="F8" s="338"/>
      <c r="G8" s="339"/>
      <c r="H8" s="66"/>
    </row>
    <row r="9" spans="1:13" ht="13.5" customHeight="1" thickTop="1" x14ac:dyDescent="0.2">
      <c r="A9" s="211"/>
      <c r="B9" s="58" t="s">
        <v>38</v>
      </c>
      <c r="C9" s="212"/>
      <c r="D9" s="213" t="s">
        <v>39</v>
      </c>
      <c r="E9" s="410"/>
      <c r="F9" s="341" t="s">
        <v>64</v>
      </c>
      <c r="G9" s="458" t="s">
        <v>29</v>
      </c>
    </row>
    <row r="10" spans="1:13" s="29" customFormat="1" ht="12.75" customHeight="1" x14ac:dyDescent="0.2">
      <c r="A10" s="214" t="s">
        <v>40</v>
      </c>
      <c r="B10" s="59" t="s">
        <v>66</v>
      </c>
      <c r="C10" s="215" t="s">
        <v>27</v>
      </c>
      <c r="D10" s="215" t="s">
        <v>41</v>
      </c>
      <c r="E10" s="411" t="s">
        <v>28</v>
      </c>
      <c r="F10" s="343" t="s">
        <v>65</v>
      </c>
      <c r="G10" s="459"/>
      <c r="H10" s="52"/>
    </row>
    <row r="11" spans="1:13" s="29" customFormat="1" ht="12.75" customHeight="1" x14ac:dyDescent="0.2">
      <c r="A11" s="216"/>
      <c r="B11" s="60" t="s">
        <v>67</v>
      </c>
      <c r="C11" s="217"/>
      <c r="D11" s="217"/>
      <c r="E11" s="412"/>
      <c r="F11" s="345" t="s">
        <v>83</v>
      </c>
      <c r="G11" s="346" t="s">
        <v>83</v>
      </c>
      <c r="H11" s="52"/>
    </row>
    <row r="12" spans="1:13" s="13" customFormat="1" x14ac:dyDescent="0.2">
      <c r="A12" s="56">
        <v>1</v>
      </c>
      <c r="B12" s="57">
        <v>2</v>
      </c>
      <c r="C12" s="57">
        <v>3</v>
      </c>
      <c r="D12" s="57">
        <v>4</v>
      </c>
      <c r="E12" s="57">
        <v>5</v>
      </c>
      <c r="F12" s="57">
        <v>6</v>
      </c>
      <c r="G12" s="57">
        <v>7</v>
      </c>
      <c r="H12" s="52"/>
    </row>
    <row r="13" spans="1:13" x14ac:dyDescent="0.2">
      <c r="A13" s="36"/>
      <c r="B13" s="10" t="s">
        <v>35</v>
      </c>
      <c r="C13" s="33" t="s">
        <v>36</v>
      </c>
      <c r="D13" s="218" t="s">
        <v>44</v>
      </c>
      <c r="E13" s="347" t="s">
        <v>44</v>
      </c>
      <c r="F13" s="347" t="s">
        <v>44</v>
      </c>
      <c r="G13" s="348" t="s">
        <v>44</v>
      </c>
    </row>
    <row r="14" spans="1:13" x14ac:dyDescent="0.2">
      <c r="A14" s="49"/>
      <c r="B14" s="118" t="s">
        <v>45</v>
      </c>
      <c r="C14" s="133" t="s">
        <v>46</v>
      </c>
      <c r="D14" s="219" t="s">
        <v>44</v>
      </c>
      <c r="E14" s="349" t="s">
        <v>44</v>
      </c>
      <c r="F14" s="349" t="s">
        <v>44</v>
      </c>
      <c r="G14" s="350" t="s">
        <v>44</v>
      </c>
    </row>
    <row r="15" spans="1:13" ht="25.5" x14ac:dyDescent="0.2">
      <c r="A15" s="12">
        <v>1</v>
      </c>
      <c r="B15" s="85"/>
      <c r="C15" s="134" t="s">
        <v>76</v>
      </c>
      <c r="D15" s="3" t="s">
        <v>43</v>
      </c>
      <c r="E15" s="351">
        <v>0.03</v>
      </c>
      <c r="F15" s="351"/>
      <c r="G15" s="352">
        <f>ROUND(E15*F15,2)</f>
        <v>0</v>
      </c>
      <c r="H15" s="52" t="s">
        <v>116</v>
      </c>
    </row>
    <row r="16" spans="1:13" s="225" customFormat="1" x14ac:dyDescent="0.2">
      <c r="A16" s="54"/>
      <c r="B16" s="118" t="s">
        <v>105</v>
      </c>
      <c r="C16" s="220" t="s">
        <v>106</v>
      </c>
      <c r="D16" s="221" t="s">
        <v>44</v>
      </c>
      <c r="E16" s="349" t="s">
        <v>44</v>
      </c>
      <c r="F16" s="349" t="s">
        <v>44</v>
      </c>
      <c r="G16" s="350" t="s">
        <v>44</v>
      </c>
      <c r="H16" s="52"/>
      <c r="I16" s="222"/>
      <c r="J16" s="223"/>
      <c r="K16" s="223"/>
      <c r="L16" s="223"/>
      <c r="M16" s="224"/>
    </row>
    <row r="17" spans="1:13" s="225" customFormat="1" x14ac:dyDescent="0.2">
      <c r="A17" s="8"/>
      <c r="B17" s="85"/>
      <c r="C17" s="226" t="s">
        <v>107</v>
      </c>
      <c r="D17" s="227"/>
      <c r="E17" s="365"/>
      <c r="F17" s="365"/>
      <c r="G17" s="401"/>
      <c r="H17" s="52" t="s">
        <v>118</v>
      </c>
      <c r="I17" s="222"/>
      <c r="J17" s="223"/>
      <c r="K17" s="223"/>
      <c r="L17" s="223"/>
      <c r="M17" s="224"/>
    </row>
    <row r="18" spans="1:13" s="225" customFormat="1" x14ac:dyDescent="0.2">
      <c r="A18" s="8">
        <f>A15+1</f>
        <v>2</v>
      </c>
      <c r="B18" s="228"/>
      <c r="C18" s="229" t="s">
        <v>168</v>
      </c>
      <c r="D18" s="230" t="s">
        <v>32</v>
      </c>
      <c r="E18" s="351">
        <v>2</v>
      </c>
      <c r="F18" s="380"/>
      <c r="G18" s="352">
        <f>ROUND(E18*F18,2)</f>
        <v>0</v>
      </c>
      <c r="H18" s="52"/>
      <c r="I18" s="222"/>
      <c r="J18" s="223"/>
      <c r="K18" s="223"/>
      <c r="L18" s="223"/>
      <c r="M18" s="224"/>
    </row>
    <row r="19" spans="1:13" s="234" customFormat="1" ht="25.5" x14ac:dyDescent="0.2">
      <c r="A19" s="8">
        <f>A18+1</f>
        <v>3</v>
      </c>
      <c r="B19" s="228"/>
      <c r="C19" s="226" t="s">
        <v>108</v>
      </c>
      <c r="D19" s="3" t="s">
        <v>50</v>
      </c>
      <c r="E19" s="363">
        <v>0.5</v>
      </c>
      <c r="F19" s="380"/>
      <c r="G19" s="352">
        <f>ROUND(E19*F19,2)</f>
        <v>0</v>
      </c>
      <c r="H19" s="52"/>
      <c r="I19" s="231"/>
      <c r="J19" s="232"/>
      <c r="K19" s="232"/>
      <c r="L19" s="232"/>
      <c r="M19" s="233"/>
    </row>
    <row r="20" spans="1:13" s="234" customFormat="1" ht="25.5" x14ac:dyDescent="0.2">
      <c r="A20" s="9">
        <f>A19+1</f>
        <v>4</v>
      </c>
      <c r="B20" s="235"/>
      <c r="C20" s="236" t="s">
        <v>160</v>
      </c>
      <c r="D20" s="5" t="s">
        <v>109</v>
      </c>
      <c r="E20" s="367">
        <v>1.1000000000000001</v>
      </c>
      <c r="F20" s="402"/>
      <c r="G20" s="352">
        <f>ROUND(E20*F20,2)</f>
        <v>0</v>
      </c>
      <c r="H20" s="52"/>
      <c r="I20" s="231"/>
      <c r="J20" s="232"/>
      <c r="K20" s="232"/>
      <c r="L20" s="232"/>
      <c r="M20" s="233"/>
    </row>
    <row r="21" spans="1:13" x14ac:dyDescent="0.2">
      <c r="A21" s="54"/>
      <c r="B21" s="118" t="s">
        <v>110</v>
      </c>
      <c r="C21" s="133" t="s">
        <v>111</v>
      </c>
      <c r="D21" s="46" t="s">
        <v>44</v>
      </c>
      <c r="E21" s="361" t="s">
        <v>44</v>
      </c>
      <c r="F21" s="361" t="s">
        <v>44</v>
      </c>
      <c r="G21" s="362" t="s">
        <v>44</v>
      </c>
      <c r="I21" s="94"/>
    </row>
    <row r="22" spans="1:13" ht="25.5" x14ac:dyDescent="0.2">
      <c r="A22" s="8">
        <f>1+A20</f>
        <v>5</v>
      </c>
      <c r="B22" s="85"/>
      <c r="C22" s="139" t="s">
        <v>270</v>
      </c>
      <c r="D22" s="3" t="s">
        <v>31</v>
      </c>
      <c r="E22" s="351">
        <v>370</v>
      </c>
      <c r="F22" s="363"/>
      <c r="G22" s="352">
        <f>ROUND(E22*F22,2)</f>
        <v>0</v>
      </c>
      <c r="H22" s="52" t="s">
        <v>120</v>
      </c>
      <c r="I22" s="94"/>
    </row>
    <row r="23" spans="1:13" ht="25.5" x14ac:dyDescent="0.2">
      <c r="A23" s="9">
        <f>1+A22</f>
        <v>6</v>
      </c>
      <c r="B23" s="84"/>
      <c r="C23" s="140" t="s">
        <v>112</v>
      </c>
      <c r="D23" s="5" t="s">
        <v>50</v>
      </c>
      <c r="E23" s="360">
        <v>74</v>
      </c>
      <c r="F23" s="367"/>
      <c r="G23" s="352">
        <f>ROUND(E23*F23,2)</f>
        <v>0</v>
      </c>
      <c r="I23" s="55"/>
    </row>
    <row r="24" spans="1:13" x14ac:dyDescent="0.2">
      <c r="A24" s="54"/>
      <c r="B24" s="122" t="s">
        <v>48</v>
      </c>
      <c r="C24" s="133" t="s">
        <v>49</v>
      </c>
      <c r="D24" s="219" t="s">
        <v>44</v>
      </c>
      <c r="E24" s="349" t="s">
        <v>44</v>
      </c>
      <c r="F24" s="349" t="s">
        <v>44</v>
      </c>
      <c r="G24" s="350" t="s">
        <v>44</v>
      </c>
    </row>
    <row r="25" spans="1:13" ht="25.5" x14ac:dyDescent="0.2">
      <c r="A25" s="8">
        <f>A23+1</f>
        <v>7</v>
      </c>
      <c r="B25" s="85"/>
      <c r="C25" s="163" t="s">
        <v>251</v>
      </c>
      <c r="D25" s="3" t="s">
        <v>31</v>
      </c>
      <c r="E25" s="351">
        <v>16</v>
      </c>
      <c r="F25" s="351"/>
      <c r="G25" s="352">
        <f t="shared" ref="G25:G35" si="0">ROUND(E25*F25,2)</f>
        <v>0</v>
      </c>
      <c r="H25" s="52" t="s">
        <v>5</v>
      </c>
    </row>
    <row r="26" spans="1:13" ht="38.25" x14ac:dyDescent="0.2">
      <c r="A26" s="8">
        <f>A25+1</f>
        <v>8</v>
      </c>
      <c r="B26" s="85"/>
      <c r="C26" s="163" t="s">
        <v>172</v>
      </c>
      <c r="D26" s="3" t="s">
        <v>31</v>
      </c>
      <c r="E26" s="351">
        <v>16</v>
      </c>
      <c r="F26" s="351"/>
      <c r="G26" s="352">
        <f t="shared" si="0"/>
        <v>0</v>
      </c>
      <c r="H26" s="52" t="s">
        <v>8</v>
      </c>
    </row>
    <row r="27" spans="1:13" ht="25.5" x14ac:dyDescent="0.2">
      <c r="A27" s="8">
        <f>A26+1</f>
        <v>9</v>
      </c>
      <c r="B27" s="85"/>
      <c r="C27" s="163" t="s">
        <v>271</v>
      </c>
      <c r="D27" s="3" t="s">
        <v>31</v>
      </c>
      <c r="E27" s="351">
        <v>79</v>
      </c>
      <c r="F27" s="351"/>
      <c r="G27" s="352">
        <f t="shared" si="0"/>
        <v>0</v>
      </c>
      <c r="H27" s="52" t="s">
        <v>9</v>
      </c>
    </row>
    <row r="28" spans="1:13" ht="25.5" x14ac:dyDescent="0.2">
      <c r="A28" s="8">
        <f>1+A27</f>
        <v>10</v>
      </c>
      <c r="B28" s="85"/>
      <c r="C28" s="163" t="s">
        <v>175</v>
      </c>
      <c r="D28" s="3" t="s">
        <v>31</v>
      </c>
      <c r="E28" s="351">
        <v>52</v>
      </c>
      <c r="F28" s="351"/>
      <c r="G28" s="352">
        <f t="shared" si="0"/>
        <v>0</v>
      </c>
      <c r="H28" s="52" t="s">
        <v>10</v>
      </c>
    </row>
    <row r="29" spans="1:13" ht="25.5" x14ac:dyDescent="0.2">
      <c r="A29" s="8">
        <f>1+A28</f>
        <v>11</v>
      </c>
      <c r="B29" s="85"/>
      <c r="C29" s="163" t="s">
        <v>176</v>
      </c>
      <c r="D29" s="3" t="s">
        <v>34</v>
      </c>
      <c r="E29" s="351">
        <v>46</v>
      </c>
      <c r="F29" s="351"/>
      <c r="G29" s="352">
        <f t="shared" si="0"/>
        <v>0</v>
      </c>
      <c r="H29" s="52" t="s">
        <v>11</v>
      </c>
    </row>
    <row r="30" spans="1:13" ht="25.5" x14ac:dyDescent="0.2">
      <c r="A30" s="8">
        <f>1+A29</f>
        <v>12</v>
      </c>
      <c r="B30" s="85"/>
      <c r="C30" s="163" t="s">
        <v>162</v>
      </c>
      <c r="D30" s="3" t="s">
        <v>50</v>
      </c>
      <c r="E30" s="351">
        <v>5.61</v>
      </c>
      <c r="F30" s="351"/>
      <c r="G30" s="352">
        <f t="shared" si="0"/>
        <v>0</v>
      </c>
      <c r="H30" s="52" t="s">
        <v>12</v>
      </c>
    </row>
    <row r="31" spans="1:13" ht="25.5" x14ac:dyDescent="0.2">
      <c r="A31" s="8">
        <f>A30+1</f>
        <v>13</v>
      </c>
      <c r="B31" s="85"/>
      <c r="C31" s="163" t="s">
        <v>155</v>
      </c>
      <c r="D31" s="3" t="s">
        <v>34</v>
      </c>
      <c r="E31" s="351">
        <v>73</v>
      </c>
      <c r="F31" s="351"/>
      <c r="G31" s="352">
        <f t="shared" si="0"/>
        <v>0</v>
      </c>
      <c r="H31" s="52" t="s">
        <v>15</v>
      </c>
    </row>
    <row r="32" spans="1:13" ht="25.5" x14ac:dyDescent="0.2">
      <c r="A32" s="8">
        <f>A31+1</f>
        <v>14</v>
      </c>
      <c r="B32" s="237"/>
      <c r="C32" s="163" t="s">
        <v>182</v>
      </c>
      <c r="D32" s="3" t="s">
        <v>32</v>
      </c>
      <c r="E32" s="363">
        <v>5</v>
      </c>
      <c r="F32" s="358"/>
      <c r="G32" s="352">
        <f t="shared" si="0"/>
        <v>0</v>
      </c>
      <c r="H32" s="52" t="s">
        <v>156</v>
      </c>
    </row>
    <row r="33" spans="1:9" ht="25.5" x14ac:dyDescent="0.2">
      <c r="A33" s="8">
        <f>A32+1</f>
        <v>15</v>
      </c>
      <c r="B33" s="238"/>
      <c r="C33" s="163" t="s">
        <v>214</v>
      </c>
      <c r="D33" s="3" t="s">
        <v>32</v>
      </c>
      <c r="E33" s="363">
        <v>7</v>
      </c>
      <c r="F33" s="358"/>
      <c r="G33" s="352">
        <f t="shared" si="0"/>
        <v>0</v>
      </c>
    </row>
    <row r="34" spans="1:9" ht="38.25" x14ac:dyDescent="0.2">
      <c r="A34" s="8">
        <f>A33+1</f>
        <v>16</v>
      </c>
      <c r="B34" s="85"/>
      <c r="C34" s="141" t="s">
        <v>113</v>
      </c>
      <c r="D34" s="201" t="s">
        <v>30</v>
      </c>
      <c r="E34" s="351">
        <v>31</v>
      </c>
      <c r="F34" s="358"/>
      <c r="G34" s="352">
        <f t="shared" si="0"/>
        <v>0</v>
      </c>
      <c r="H34" s="52" t="s">
        <v>157</v>
      </c>
    </row>
    <row r="35" spans="1:9" ht="38.25" x14ac:dyDescent="0.2">
      <c r="A35" s="9">
        <f>A34+1</f>
        <v>17</v>
      </c>
      <c r="B35" s="202"/>
      <c r="C35" s="135" t="s">
        <v>84</v>
      </c>
      <c r="D35" s="199" t="s">
        <v>30</v>
      </c>
      <c r="E35" s="359">
        <v>4</v>
      </c>
      <c r="F35" s="402"/>
      <c r="G35" s="352">
        <f t="shared" si="0"/>
        <v>0</v>
      </c>
      <c r="H35" s="52" t="s">
        <v>157</v>
      </c>
      <c r="I35" s="71"/>
    </row>
    <row r="36" spans="1:9" s="2" customFormat="1" x14ac:dyDescent="0.2">
      <c r="A36" s="47"/>
      <c r="B36" s="10" t="s">
        <v>93</v>
      </c>
      <c r="C36" s="33" t="s">
        <v>94</v>
      </c>
      <c r="D36" s="93" t="s">
        <v>44</v>
      </c>
      <c r="E36" s="353" t="s">
        <v>44</v>
      </c>
      <c r="F36" s="353" t="s">
        <v>44</v>
      </c>
      <c r="G36" s="354" t="s">
        <v>44</v>
      </c>
      <c r="H36" s="52"/>
    </row>
    <row r="37" spans="1:9" x14ac:dyDescent="0.2">
      <c r="A37" s="35"/>
      <c r="B37" s="85" t="s">
        <v>95</v>
      </c>
      <c r="C37" s="107" t="s">
        <v>96</v>
      </c>
      <c r="D37" s="39" t="s">
        <v>44</v>
      </c>
      <c r="E37" s="355" t="s">
        <v>44</v>
      </c>
      <c r="F37" s="355" t="s">
        <v>44</v>
      </c>
      <c r="G37" s="356" t="s">
        <v>44</v>
      </c>
    </row>
    <row r="38" spans="1:9" ht="38.25" x14ac:dyDescent="0.2">
      <c r="A38" s="8">
        <f>A35+1</f>
        <v>18</v>
      </c>
      <c r="B38" s="85"/>
      <c r="C38" s="141" t="s">
        <v>272</v>
      </c>
      <c r="D38" s="3" t="s">
        <v>50</v>
      </c>
      <c r="E38" s="357">
        <v>43</v>
      </c>
      <c r="F38" s="358"/>
      <c r="G38" s="352">
        <f>ROUND(E38*F38,2)</f>
        <v>0</v>
      </c>
      <c r="H38" s="52" t="s">
        <v>158</v>
      </c>
    </row>
    <row r="39" spans="1:9" x14ac:dyDescent="0.2">
      <c r="A39" s="43"/>
      <c r="B39" s="118" t="s">
        <v>97</v>
      </c>
      <c r="C39" s="133" t="s">
        <v>98</v>
      </c>
      <c r="D39" s="46" t="s">
        <v>44</v>
      </c>
      <c r="E39" s="396" t="s">
        <v>44</v>
      </c>
      <c r="F39" s="396" t="s">
        <v>44</v>
      </c>
      <c r="G39" s="364" t="s">
        <v>44</v>
      </c>
    </row>
    <row r="40" spans="1:9" ht="25.5" x14ac:dyDescent="0.2">
      <c r="A40" s="35">
        <f>A38+1</f>
        <v>19</v>
      </c>
      <c r="B40" s="85"/>
      <c r="C40" s="239" t="s">
        <v>231</v>
      </c>
      <c r="D40" s="3" t="s">
        <v>30</v>
      </c>
      <c r="E40" s="351">
        <v>7.4</v>
      </c>
      <c r="F40" s="351"/>
      <c r="G40" s="352">
        <f>ROUND(E40*F40,2)</f>
        <v>0</v>
      </c>
      <c r="H40" s="52" t="s">
        <v>159</v>
      </c>
    </row>
    <row r="41" spans="1:9" s="2" customFormat="1" x14ac:dyDescent="0.2">
      <c r="A41" s="11"/>
      <c r="B41" s="38" t="s">
        <v>51</v>
      </c>
      <c r="C41" s="144" t="s">
        <v>52</v>
      </c>
      <c r="D41" s="218" t="s">
        <v>44</v>
      </c>
      <c r="E41" s="347" t="s">
        <v>44</v>
      </c>
      <c r="F41" s="347" t="s">
        <v>44</v>
      </c>
      <c r="G41" s="348" t="s">
        <v>44</v>
      </c>
      <c r="H41" s="52"/>
      <c r="I41" s="4"/>
    </row>
    <row r="42" spans="1:9" s="2" customFormat="1" x14ac:dyDescent="0.2">
      <c r="A42" s="49"/>
      <c r="B42" s="240" t="s">
        <v>74</v>
      </c>
      <c r="C42" s="241" t="s">
        <v>75</v>
      </c>
      <c r="D42" s="219" t="s">
        <v>44</v>
      </c>
      <c r="E42" s="349" t="s">
        <v>44</v>
      </c>
      <c r="F42" s="349" t="s">
        <v>44</v>
      </c>
      <c r="G42" s="350" t="s">
        <v>44</v>
      </c>
      <c r="H42" s="52"/>
      <c r="I42" s="4"/>
    </row>
    <row r="43" spans="1:9" s="2" customFormat="1" ht="25.5" x14ac:dyDescent="0.2">
      <c r="A43" s="171">
        <f>A40+1</f>
        <v>20</v>
      </c>
      <c r="B43" s="242"/>
      <c r="C43" s="243" t="s">
        <v>102</v>
      </c>
      <c r="D43" s="5" t="s">
        <v>33</v>
      </c>
      <c r="E43" s="359">
        <v>214</v>
      </c>
      <c r="F43" s="360"/>
      <c r="G43" s="352">
        <f>ROUND(E43*F43,2)</f>
        <v>0</v>
      </c>
      <c r="H43" s="52"/>
      <c r="I43" s="4"/>
    </row>
    <row r="44" spans="1:9" s="2" customFormat="1" x14ac:dyDescent="0.2">
      <c r="A44" s="49"/>
      <c r="B44" s="174" t="s">
        <v>53</v>
      </c>
      <c r="C44" s="51" t="s">
        <v>54</v>
      </c>
      <c r="D44" s="219" t="s">
        <v>44</v>
      </c>
      <c r="E44" s="349" t="s">
        <v>44</v>
      </c>
      <c r="F44" s="349" t="s">
        <v>44</v>
      </c>
      <c r="G44" s="350" t="s">
        <v>44</v>
      </c>
      <c r="H44" s="52"/>
    </row>
    <row r="45" spans="1:9" s="2" customFormat="1" ht="15.75" x14ac:dyDescent="0.2">
      <c r="A45" s="8">
        <f>1+A43</f>
        <v>21</v>
      </c>
      <c r="B45" s="175"/>
      <c r="C45" s="145" t="s">
        <v>61</v>
      </c>
      <c r="D45" s="3" t="s">
        <v>31</v>
      </c>
      <c r="E45" s="351">
        <v>112</v>
      </c>
      <c r="F45" s="351"/>
      <c r="G45" s="352">
        <f>ROUND(E45*F45,2)</f>
        <v>0</v>
      </c>
      <c r="H45" s="52"/>
    </row>
    <row r="46" spans="1:9" s="2" customFormat="1" ht="15.75" x14ac:dyDescent="0.2">
      <c r="A46" s="35">
        <f>A45+1</f>
        <v>22</v>
      </c>
      <c r="B46" s="175"/>
      <c r="C46" s="145" t="s">
        <v>63</v>
      </c>
      <c r="D46" s="3" t="s">
        <v>31</v>
      </c>
      <c r="E46" s="351">
        <v>502</v>
      </c>
      <c r="F46" s="351"/>
      <c r="G46" s="352">
        <f>ROUND(E46*F46,2)</f>
        <v>0</v>
      </c>
      <c r="H46" s="52"/>
    </row>
    <row r="47" spans="1:9" s="2" customFormat="1" ht="15.75" x14ac:dyDescent="0.2">
      <c r="A47" s="35">
        <f>A46+1</f>
        <v>23</v>
      </c>
      <c r="B47" s="175"/>
      <c r="C47" s="145" t="s">
        <v>60</v>
      </c>
      <c r="D47" s="3" t="s">
        <v>31</v>
      </c>
      <c r="E47" s="351">
        <v>40</v>
      </c>
      <c r="F47" s="351"/>
      <c r="G47" s="352">
        <f>ROUND(E47*F47,2)</f>
        <v>0</v>
      </c>
      <c r="H47" s="52"/>
    </row>
    <row r="48" spans="1:9" s="2" customFormat="1" ht="15.75" x14ac:dyDescent="0.2">
      <c r="A48" s="34">
        <f>A47+1</f>
        <v>24</v>
      </c>
      <c r="B48" s="176"/>
      <c r="C48" s="146" t="s">
        <v>62</v>
      </c>
      <c r="D48" s="5" t="s">
        <v>31</v>
      </c>
      <c r="E48" s="360">
        <v>502</v>
      </c>
      <c r="F48" s="360"/>
      <c r="G48" s="368">
        <f>ROUND(E48*F48,2)</f>
        <v>0</v>
      </c>
      <c r="H48" s="52"/>
    </row>
    <row r="49" spans="1:12" s="2" customFormat="1" x14ac:dyDescent="0.2">
      <c r="A49" s="12"/>
      <c r="B49" s="123" t="s">
        <v>100</v>
      </c>
      <c r="C49" s="147" t="s">
        <v>189</v>
      </c>
      <c r="D49" s="244" t="s">
        <v>44</v>
      </c>
      <c r="E49" s="365" t="s">
        <v>44</v>
      </c>
      <c r="F49" s="365" t="s">
        <v>44</v>
      </c>
      <c r="G49" s="379" t="s">
        <v>44</v>
      </c>
      <c r="H49" s="52"/>
    </row>
    <row r="50" spans="1:12" s="2" customFormat="1" ht="25.5" x14ac:dyDescent="0.2">
      <c r="A50" s="8">
        <f>1+A48</f>
        <v>25</v>
      </c>
      <c r="B50" s="123"/>
      <c r="C50" s="148" t="s">
        <v>242</v>
      </c>
      <c r="D50" s="3" t="s">
        <v>31</v>
      </c>
      <c r="E50" s="351">
        <v>110</v>
      </c>
      <c r="F50" s="351"/>
      <c r="G50" s="352">
        <f>ROUND(E50*F50,2)</f>
        <v>0</v>
      </c>
      <c r="H50" s="52" t="s">
        <v>123</v>
      </c>
    </row>
    <row r="51" spans="1:12" s="2" customFormat="1" ht="38.25" x14ac:dyDescent="0.2">
      <c r="A51" s="8">
        <f>A50+1</f>
        <v>26</v>
      </c>
      <c r="B51" s="123"/>
      <c r="C51" s="148" t="s">
        <v>307</v>
      </c>
      <c r="D51" s="3" t="s">
        <v>31</v>
      </c>
      <c r="E51" s="351">
        <v>72</v>
      </c>
      <c r="F51" s="351"/>
      <c r="G51" s="352">
        <f>ROUND(E51*F51,2)</f>
        <v>0</v>
      </c>
      <c r="H51" s="52" t="s">
        <v>127</v>
      </c>
    </row>
    <row r="52" spans="1:12" s="2" customFormat="1" ht="25.5" x14ac:dyDescent="0.2">
      <c r="A52" s="43"/>
      <c r="B52" s="118" t="s">
        <v>103</v>
      </c>
      <c r="C52" s="245" t="s">
        <v>104</v>
      </c>
      <c r="D52" s="246" t="s">
        <v>44</v>
      </c>
      <c r="E52" s="361" t="s">
        <v>44</v>
      </c>
      <c r="F52" s="361" t="s">
        <v>44</v>
      </c>
      <c r="G52" s="362" t="s">
        <v>44</v>
      </c>
      <c r="H52" s="52"/>
    </row>
    <row r="53" spans="1:12" s="2" customFormat="1" ht="25.5" x14ac:dyDescent="0.2">
      <c r="A53" s="35">
        <f>A51+1</f>
        <v>27</v>
      </c>
      <c r="B53" s="85"/>
      <c r="C53" s="247" t="s">
        <v>300</v>
      </c>
      <c r="D53" s="3" t="s">
        <v>31</v>
      </c>
      <c r="E53" s="357">
        <v>151</v>
      </c>
      <c r="F53" s="358"/>
      <c r="G53" s="352">
        <f>ROUND(E53*F53,2)</f>
        <v>0</v>
      </c>
      <c r="H53" s="52" t="s">
        <v>128</v>
      </c>
    </row>
    <row r="54" spans="1:12" s="2" customFormat="1" ht="25.5" x14ac:dyDescent="0.2">
      <c r="A54" s="35">
        <f>A53+1</f>
        <v>28</v>
      </c>
      <c r="B54" s="85"/>
      <c r="C54" s="247" t="s">
        <v>292</v>
      </c>
      <c r="D54" s="3" t="s">
        <v>31</v>
      </c>
      <c r="E54" s="357">
        <v>63</v>
      </c>
      <c r="F54" s="358"/>
      <c r="G54" s="352">
        <f>ROUND(E54*F54,2)</f>
        <v>0</v>
      </c>
      <c r="H54" s="52" t="s">
        <v>128</v>
      </c>
    </row>
    <row r="55" spans="1:12" s="2" customFormat="1" ht="25.5" x14ac:dyDescent="0.2">
      <c r="A55" s="34" t="s">
        <v>273</v>
      </c>
      <c r="B55" s="84"/>
      <c r="C55" s="282" t="s">
        <v>284</v>
      </c>
      <c r="D55" s="5" t="s">
        <v>31</v>
      </c>
      <c r="E55" s="359">
        <v>110</v>
      </c>
      <c r="F55" s="397"/>
      <c r="G55" s="368">
        <f>ROUND(E55*F55,2)</f>
        <v>0</v>
      </c>
      <c r="H55" s="52"/>
    </row>
    <row r="56" spans="1:12" s="2" customFormat="1" x14ac:dyDescent="0.2">
      <c r="A56" s="43"/>
      <c r="B56" s="118" t="s">
        <v>68</v>
      </c>
      <c r="C56" s="149" t="s">
        <v>69</v>
      </c>
      <c r="D56" s="246" t="s">
        <v>44</v>
      </c>
      <c r="E56" s="361" t="s">
        <v>44</v>
      </c>
      <c r="F56" s="361" t="s">
        <v>44</v>
      </c>
      <c r="G56" s="362" t="s">
        <v>44</v>
      </c>
      <c r="H56" s="52"/>
      <c r="I56" s="72"/>
      <c r="J56" s="18"/>
    </row>
    <row r="57" spans="1:12" s="2" customFormat="1" ht="25.5" x14ac:dyDescent="0.2">
      <c r="A57" s="35">
        <f>A54+1</f>
        <v>29</v>
      </c>
      <c r="B57" s="85"/>
      <c r="C57" s="145" t="s">
        <v>274</v>
      </c>
      <c r="D57" s="3" t="s">
        <v>31</v>
      </c>
      <c r="E57" s="351">
        <v>110</v>
      </c>
      <c r="F57" s="358"/>
      <c r="G57" s="352">
        <f>ROUND(E57*F57,2)</f>
        <v>0</v>
      </c>
      <c r="H57" s="52" t="s">
        <v>122</v>
      </c>
      <c r="I57" s="72"/>
      <c r="J57" s="18"/>
    </row>
    <row r="58" spans="1:12" s="2" customFormat="1" ht="25.5" x14ac:dyDescent="0.2">
      <c r="A58" s="43"/>
      <c r="B58" s="118" t="s">
        <v>309</v>
      </c>
      <c r="C58" s="186" t="s">
        <v>594</v>
      </c>
      <c r="D58" s="45" t="s">
        <v>44</v>
      </c>
      <c r="E58" s="349" t="s">
        <v>44</v>
      </c>
      <c r="F58" s="349" t="s">
        <v>44</v>
      </c>
      <c r="G58" s="350" t="s">
        <v>44</v>
      </c>
      <c r="H58" s="52"/>
      <c r="I58" s="72"/>
      <c r="J58" s="18"/>
    </row>
    <row r="59" spans="1:12" s="2" customFormat="1" ht="25.5" x14ac:dyDescent="0.2">
      <c r="A59" s="35">
        <f>A57+1</f>
        <v>30</v>
      </c>
      <c r="B59" s="85"/>
      <c r="C59" s="146" t="s">
        <v>299</v>
      </c>
      <c r="D59" s="3" t="s">
        <v>232</v>
      </c>
      <c r="E59" s="351">
        <v>2</v>
      </c>
      <c r="F59" s="358"/>
      <c r="G59" s="352">
        <f>ROUND(E59*F59,2)</f>
        <v>0</v>
      </c>
      <c r="H59" s="52"/>
      <c r="I59" s="72"/>
      <c r="J59" s="18"/>
    </row>
    <row r="60" spans="1:12" s="2" customFormat="1" x14ac:dyDescent="0.2">
      <c r="A60" s="43"/>
      <c r="B60" s="118" t="s">
        <v>53</v>
      </c>
      <c r="C60" s="186" t="s">
        <v>328</v>
      </c>
      <c r="D60" s="45"/>
      <c r="E60" s="400"/>
      <c r="F60" s="403"/>
      <c r="G60" s="404"/>
      <c r="H60" s="52"/>
      <c r="I60" s="167"/>
      <c r="K60" s="72"/>
      <c r="L60" s="18"/>
    </row>
    <row r="61" spans="1:12" s="2" customFormat="1" ht="127.5" x14ac:dyDescent="0.2">
      <c r="A61" s="34" t="s">
        <v>332</v>
      </c>
      <c r="B61" s="84"/>
      <c r="C61" s="146" t="s">
        <v>333</v>
      </c>
      <c r="D61" s="5" t="s">
        <v>330</v>
      </c>
      <c r="E61" s="360">
        <f>2*15*1.2</f>
        <v>36</v>
      </c>
      <c r="F61" s="397"/>
      <c r="G61" s="352">
        <f>ROUND(E61*F61,2)</f>
        <v>0</v>
      </c>
      <c r="H61" s="52"/>
      <c r="I61" s="167">
        <f>G61</f>
        <v>0</v>
      </c>
      <c r="K61" s="72"/>
      <c r="L61" s="18"/>
    </row>
    <row r="62" spans="1:12" s="2" customFormat="1" x14ac:dyDescent="0.2">
      <c r="A62" s="11"/>
      <c r="B62" s="38" t="s">
        <v>55</v>
      </c>
      <c r="C62" s="150" t="s">
        <v>56</v>
      </c>
      <c r="D62" s="218" t="s">
        <v>44</v>
      </c>
      <c r="E62" s="347" t="s">
        <v>44</v>
      </c>
      <c r="F62" s="347" t="s">
        <v>44</v>
      </c>
      <c r="G62" s="348" t="s">
        <v>44</v>
      </c>
      <c r="H62" s="52"/>
    </row>
    <row r="63" spans="1:12" s="2" customFormat="1" ht="13.5" customHeight="1" x14ac:dyDescent="0.2">
      <c r="A63" s="43"/>
      <c r="B63" s="86" t="s">
        <v>275</v>
      </c>
      <c r="C63" s="73" t="s">
        <v>58</v>
      </c>
      <c r="D63" s="46" t="s">
        <v>44</v>
      </c>
      <c r="E63" s="361" t="s">
        <v>44</v>
      </c>
      <c r="F63" s="361" t="s">
        <v>44</v>
      </c>
      <c r="G63" s="362" t="s">
        <v>44</v>
      </c>
      <c r="H63" s="52"/>
      <c r="I63" s="4"/>
      <c r="J63" s="4"/>
      <c r="K63" s="4"/>
      <c r="L63" s="4"/>
    </row>
    <row r="64" spans="1:12" s="2" customFormat="1" ht="30" customHeight="1" x14ac:dyDescent="0.2">
      <c r="A64" s="8">
        <f>A59+1</f>
        <v>31</v>
      </c>
      <c r="B64" s="85"/>
      <c r="C64" s="141" t="s">
        <v>276</v>
      </c>
      <c r="D64" s="3" t="s">
        <v>31</v>
      </c>
      <c r="E64" s="351">
        <v>260</v>
      </c>
      <c r="F64" s="351"/>
      <c r="G64" s="352">
        <f>ROUND(E64*F64,2)</f>
        <v>0</v>
      </c>
      <c r="H64" s="52" t="s">
        <v>129</v>
      </c>
    </row>
    <row r="65" spans="1:13" s="2" customFormat="1" ht="28.5" customHeight="1" x14ac:dyDescent="0.2">
      <c r="A65" s="43"/>
      <c r="B65" s="86" t="s">
        <v>70</v>
      </c>
      <c r="C65" s="73" t="s">
        <v>71</v>
      </c>
      <c r="D65" s="46" t="s">
        <v>44</v>
      </c>
      <c r="E65" s="361" t="s">
        <v>44</v>
      </c>
      <c r="F65" s="361" t="s">
        <v>44</v>
      </c>
      <c r="G65" s="362" t="s">
        <v>44</v>
      </c>
      <c r="H65" s="52"/>
      <c r="I65" s="4"/>
      <c r="J65" s="4"/>
      <c r="K65" s="4"/>
      <c r="L65" s="4"/>
    </row>
    <row r="66" spans="1:13" s="2" customFormat="1" ht="30" customHeight="1" x14ac:dyDescent="0.2">
      <c r="A66" s="8">
        <f>A64+1</f>
        <v>32</v>
      </c>
      <c r="B66" s="85"/>
      <c r="C66" s="141" t="s">
        <v>246</v>
      </c>
      <c r="D66" s="3" t="s">
        <v>31</v>
      </c>
      <c r="E66" s="351">
        <v>260</v>
      </c>
      <c r="F66" s="351"/>
      <c r="G66" s="352">
        <f>ROUND(E66*F66,2)</f>
        <v>0</v>
      </c>
      <c r="H66" s="52" t="s">
        <v>129</v>
      </c>
    </row>
    <row r="67" spans="1:13" s="2" customFormat="1" ht="13.5" customHeight="1" x14ac:dyDescent="0.2">
      <c r="A67" s="43"/>
      <c r="B67" s="86" t="s">
        <v>277</v>
      </c>
      <c r="C67" s="73" t="s">
        <v>278</v>
      </c>
      <c r="D67" s="46" t="s">
        <v>44</v>
      </c>
      <c r="E67" s="361" t="s">
        <v>44</v>
      </c>
      <c r="F67" s="361" t="s">
        <v>44</v>
      </c>
      <c r="G67" s="362" t="s">
        <v>44</v>
      </c>
      <c r="H67" s="52"/>
      <c r="I67" s="4"/>
      <c r="J67" s="4"/>
      <c r="K67" s="4"/>
      <c r="L67" s="4"/>
    </row>
    <row r="68" spans="1:13" s="2" customFormat="1" ht="51" x14ac:dyDescent="0.2">
      <c r="A68" s="8">
        <f>A66+1</f>
        <v>33</v>
      </c>
      <c r="B68" s="85"/>
      <c r="C68" s="163" t="s">
        <v>264</v>
      </c>
      <c r="D68" s="3" t="s">
        <v>31</v>
      </c>
      <c r="E68" s="351">
        <v>23</v>
      </c>
      <c r="F68" s="351"/>
      <c r="G68" s="352">
        <f>ROUND(E68*F68,2)</f>
        <v>0</v>
      </c>
      <c r="H68" s="52" t="s">
        <v>129</v>
      </c>
    </row>
    <row r="69" spans="1:13" s="2" customFormat="1" ht="51" x14ac:dyDescent="0.2">
      <c r="A69" s="9">
        <f>A68+1</f>
        <v>34</v>
      </c>
      <c r="B69" s="84"/>
      <c r="C69" s="158" t="s">
        <v>279</v>
      </c>
      <c r="D69" s="5" t="s">
        <v>31</v>
      </c>
      <c r="E69" s="360">
        <v>7.6</v>
      </c>
      <c r="F69" s="360"/>
      <c r="G69" s="352">
        <f>ROUND(E69*F69,2)</f>
        <v>0</v>
      </c>
      <c r="H69" s="52" t="s">
        <v>129</v>
      </c>
    </row>
    <row r="70" spans="1:13" x14ac:dyDescent="0.2">
      <c r="A70" s="75"/>
      <c r="B70" s="118" t="s">
        <v>85</v>
      </c>
      <c r="C70" s="51" t="s">
        <v>86</v>
      </c>
      <c r="D70" s="46" t="s">
        <v>44</v>
      </c>
      <c r="E70" s="361" t="s">
        <v>44</v>
      </c>
      <c r="F70" s="361" t="s">
        <v>44</v>
      </c>
      <c r="G70" s="362" t="s">
        <v>44</v>
      </c>
    </row>
    <row r="71" spans="1:13" s="2" customFormat="1" ht="39" customHeight="1" x14ac:dyDescent="0.2">
      <c r="A71" s="8">
        <f>A69+1</f>
        <v>35</v>
      </c>
      <c r="B71" s="85"/>
      <c r="C71" s="134" t="s">
        <v>586</v>
      </c>
      <c r="D71" s="3" t="s">
        <v>31</v>
      </c>
      <c r="E71" s="363">
        <v>79</v>
      </c>
      <c r="F71" s="358"/>
      <c r="G71" s="352">
        <f>ROUND(E71*F71,2)</f>
        <v>0</v>
      </c>
      <c r="H71" s="52" t="s">
        <v>133</v>
      </c>
      <c r="I71" s="79"/>
      <c r="J71" s="40"/>
      <c r="K71" s="40"/>
      <c r="L71" s="40"/>
      <c r="M71" s="40"/>
    </row>
    <row r="72" spans="1:13" s="2" customFormat="1" ht="51" x14ac:dyDescent="0.2">
      <c r="A72" s="35">
        <f>A71+1</f>
        <v>36</v>
      </c>
      <c r="B72" s="85"/>
      <c r="C72" s="134" t="s">
        <v>589</v>
      </c>
      <c r="D72" s="3" t="s">
        <v>31</v>
      </c>
      <c r="E72" s="363">
        <v>72</v>
      </c>
      <c r="F72" s="358"/>
      <c r="G72" s="352">
        <f>ROUND(E72*F72,2)</f>
        <v>0</v>
      </c>
      <c r="H72" s="52" t="s">
        <v>135</v>
      </c>
      <c r="I72" s="79"/>
      <c r="J72" s="40"/>
      <c r="K72" s="40"/>
      <c r="L72" s="40"/>
      <c r="M72" s="40"/>
    </row>
    <row r="73" spans="1:13" x14ac:dyDescent="0.2">
      <c r="A73" s="81"/>
      <c r="B73" s="10" t="s">
        <v>80</v>
      </c>
      <c r="C73" s="248" t="s">
        <v>81</v>
      </c>
      <c r="D73" s="44" t="s">
        <v>44</v>
      </c>
      <c r="E73" s="347" t="s">
        <v>44</v>
      </c>
      <c r="F73" s="347" t="s">
        <v>44</v>
      </c>
      <c r="G73" s="348" t="s">
        <v>44</v>
      </c>
      <c r="I73" s="40"/>
      <c r="J73" s="40"/>
      <c r="K73" s="40"/>
      <c r="L73" s="40"/>
    </row>
    <row r="74" spans="1:13" ht="25.5" x14ac:dyDescent="0.2">
      <c r="A74" s="75"/>
      <c r="B74" s="118" t="s">
        <v>77</v>
      </c>
      <c r="C74" s="73" t="s">
        <v>78</v>
      </c>
      <c r="D74" s="46" t="s">
        <v>44</v>
      </c>
      <c r="E74" s="361" t="s">
        <v>44</v>
      </c>
      <c r="F74" s="361" t="s">
        <v>44</v>
      </c>
      <c r="G74" s="364" t="s">
        <v>44</v>
      </c>
      <c r="I74" s="40"/>
      <c r="J74" s="40"/>
      <c r="K74" s="40"/>
      <c r="L74" s="40"/>
    </row>
    <row r="75" spans="1:13" x14ac:dyDescent="0.2">
      <c r="A75" s="17"/>
      <c r="B75" s="85"/>
      <c r="C75" s="142" t="s">
        <v>114</v>
      </c>
      <c r="D75" s="39"/>
      <c r="E75" s="365"/>
      <c r="F75" s="365"/>
      <c r="G75" s="356"/>
      <c r="I75" s="40"/>
      <c r="J75" s="40"/>
      <c r="K75" s="40"/>
      <c r="L75" s="40"/>
    </row>
    <row r="76" spans="1:13" ht="25.5" x14ac:dyDescent="0.2">
      <c r="A76" s="8">
        <f>A72+1</f>
        <v>37</v>
      </c>
      <c r="B76" s="85"/>
      <c r="C76" s="141" t="s">
        <v>99</v>
      </c>
      <c r="D76" s="3" t="s">
        <v>31</v>
      </c>
      <c r="E76" s="351">
        <v>120</v>
      </c>
      <c r="F76" s="351"/>
      <c r="G76" s="352">
        <f>ROUND(E76*F76,2)</f>
        <v>0</v>
      </c>
      <c r="H76" s="52" t="s">
        <v>121</v>
      </c>
    </row>
    <row r="77" spans="1:13" ht="15.75" x14ac:dyDescent="0.2">
      <c r="A77" s="8">
        <f>A76+1</f>
        <v>38</v>
      </c>
      <c r="B77" s="70"/>
      <c r="C77" s="141" t="s">
        <v>82</v>
      </c>
      <c r="D77" s="3" t="s">
        <v>31</v>
      </c>
      <c r="E77" s="351">
        <v>120</v>
      </c>
      <c r="F77" s="351"/>
      <c r="G77" s="352">
        <f>ROUND(E77*F77,2)</f>
        <v>0</v>
      </c>
      <c r="H77" s="52" t="s">
        <v>131</v>
      </c>
      <c r="I77" s="40"/>
      <c r="J77" s="40"/>
      <c r="K77" s="40"/>
      <c r="L77" s="40"/>
    </row>
    <row r="78" spans="1:13" ht="15.75" x14ac:dyDescent="0.2">
      <c r="A78" s="9">
        <f>1+A77</f>
        <v>39</v>
      </c>
      <c r="B78" s="57"/>
      <c r="C78" s="135" t="s">
        <v>79</v>
      </c>
      <c r="D78" s="5" t="s">
        <v>31</v>
      </c>
      <c r="E78" s="360">
        <v>120</v>
      </c>
      <c r="F78" s="360"/>
      <c r="G78" s="352">
        <f>ROUND(E78*F78,2)</f>
        <v>0</v>
      </c>
      <c r="H78" s="52" t="s">
        <v>132</v>
      </c>
      <c r="I78" s="40"/>
      <c r="J78" s="40"/>
      <c r="K78" s="40"/>
      <c r="L78" s="40"/>
    </row>
    <row r="79" spans="1:13" x14ac:dyDescent="0.2">
      <c r="A79" s="249"/>
      <c r="B79" s="10" t="s">
        <v>26</v>
      </c>
      <c r="C79" s="33" t="s">
        <v>42</v>
      </c>
      <c r="D79" s="44" t="s">
        <v>44</v>
      </c>
      <c r="E79" s="347" t="s">
        <v>44</v>
      </c>
      <c r="F79" s="347" t="s">
        <v>44</v>
      </c>
      <c r="G79" s="348" t="s">
        <v>44</v>
      </c>
      <c r="I79" s="40"/>
      <c r="J79" s="40"/>
      <c r="K79" s="40"/>
      <c r="L79" s="40"/>
    </row>
    <row r="80" spans="1:13" s="2" customFormat="1" x14ac:dyDescent="0.2">
      <c r="A80" s="75"/>
      <c r="B80" s="87" t="s">
        <v>72</v>
      </c>
      <c r="C80" s="73" t="s">
        <v>73</v>
      </c>
      <c r="D80" s="45" t="s">
        <v>44</v>
      </c>
      <c r="E80" s="349" t="s">
        <v>44</v>
      </c>
      <c r="F80" s="349" t="s">
        <v>44</v>
      </c>
      <c r="G80" s="350" t="s">
        <v>44</v>
      </c>
      <c r="H80" s="52"/>
      <c r="I80" s="55"/>
      <c r="J80" s="55"/>
      <c r="K80" s="74"/>
    </row>
    <row r="81" spans="1:12" s="2" customFormat="1" x14ac:dyDescent="0.2">
      <c r="A81" s="17"/>
      <c r="B81" s="88"/>
      <c r="C81" s="152" t="s">
        <v>115</v>
      </c>
      <c r="D81" s="3"/>
      <c r="E81" s="378"/>
      <c r="F81" s="378"/>
      <c r="G81" s="352">
        <f>E81*F81</f>
        <v>0</v>
      </c>
      <c r="H81" s="52"/>
      <c r="I81" s="55"/>
      <c r="J81" s="55"/>
      <c r="K81" s="74"/>
    </row>
    <row r="82" spans="1:12" ht="25.5" x14ac:dyDescent="0.2">
      <c r="A82" s="8">
        <f>A78+1</f>
        <v>40</v>
      </c>
      <c r="B82" s="89"/>
      <c r="C82" s="250" t="s">
        <v>92</v>
      </c>
      <c r="D82" s="251" t="s">
        <v>31</v>
      </c>
      <c r="E82" s="363">
        <v>2.88</v>
      </c>
      <c r="F82" s="351"/>
      <c r="G82" s="352">
        <f>ROUND(E82*F82,2)</f>
        <v>0</v>
      </c>
      <c r="H82" s="52" t="s">
        <v>145</v>
      </c>
      <c r="I82" s="40"/>
      <c r="J82" s="40"/>
      <c r="K82" s="40"/>
      <c r="L82" s="40"/>
    </row>
    <row r="83" spans="1:12" ht="25.5" x14ac:dyDescent="0.2">
      <c r="A83" s="8">
        <f>1+A82</f>
        <v>41</v>
      </c>
      <c r="B83" s="89"/>
      <c r="C83" s="250" t="s">
        <v>101</v>
      </c>
      <c r="D83" s="251" t="s">
        <v>31</v>
      </c>
      <c r="E83" s="363">
        <v>2.88</v>
      </c>
      <c r="F83" s="351"/>
      <c r="G83" s="352">
        <f>ROUND(E83*F83,2)</f>
        <v>0</v>
      </c>
      <c r="H83" s="52" t="s">
        <v>146</v>
      </c>
      <c r="I83" s="40"/>
      <c r="J83" s="40"/>
      <c r="K83" s="40"/>
      <c r="L83" s="40"/>
    </row>
    <row r="84" spans="1:12" ht="25.5" x14ac:dyDescent="0.2">
      <c r="A84" s="8" t="s">
        <v>317</v>
      </c>
      <c r="B84" s="89"/>
      <c r="C84" s="82" t="s">
        <v>315</v>
      </c>
      <c r="D84" s="80" t="s">
        <v>31</v>
      </c>
      <c r="E84" s="363">
        <v>5.76</v>
      </c>
      <c r="F84" s="351"/>
      <c r="G84" s="352">
        <f>ROUND(E84*F84,2)</f>
        <v>0</v>
      </c>
      <c r="H84" s="52" t="s">
        <v>147</v>
      </c>
      <c r="I84" s="40"/>
      <c r="J84" s="40"/>
      <c r="K84" s="40"/>
      <c r="L84" s="40"/>
    </row>
    <row r="85" spans="1:12" s="2" customFormat="1" x14ac:dyDescent="0.2">
      <c r="A85" s="75"/>
      <c r="B85" s="87" t="s">
        <v>22</v>
      </c>
      <c r="C85" s="73" t="s">
        <v>21</v>
      </c>
      <c r="D85" s="46" t="s">
        <v>44</v>
      </c>
      <c r="E85" s="361" t="s">
        <v>44</v>
      </c>
      <c r="F85" s="361" t="s">
        <v>44</v>
      </c>
      <c r="G85" s="364" t="s">
        <v>44</v>
      </c>
      <c r="H85" s="52"/>
      <c r="I85" s="55"/>
      <c r="J85" s="74"/>
    </row>
    <row r="86" spans="1:12" s="2" customFormat="1" x14ac:dyDescent="0.2">
      <c r="A86" s="17"/>
      <c r="B86" s="88"/>
      <c r="C86" s="152" t="s">
        <v>90</v>
      </c>
      <c r="D86" s="3"/>
      <c r="E86" s="363"/>
      <c r="F86" s="351"/>
      <c r="G86" s="352">
        <f>E86*F86</f>
        <v>0</v>
      </c>
      <c r="H86" s="52"/>
      <c r="I86" s="55"/>
      <c r="J86" s="74"/>
    </row>
    <row r="87" spans="1:12" s="2" customFormat="1" ht="14.25" customHeight="1" x14ac:dyDescent="0.2">
      <c r="A87" s="8">
        <f>A83+1</f>
        <v>42</v>
      </c>
      <c r="B87" s="238"/>
      <c r="C87" s="141" t="s">
        <v>280</v>
      </c>
      <c r="D87" s="3" t="s">
        <v>32</v>
      </c>
      <c r="E87" s="363">
        <v>1</v>
      </c>
      <c r="F87" s="363"/>
      <c r="G87" s="352">
        <f>ROUND(E87*F87,2)</f>
        <v>0</v>
      </c>
      <c r="H87" s="52" t="s">
        <v>143</v>
      </c>
      <c r="I87" s="55"/>
      <c r="J87" s="74"/>
    </row>
    <row r="88" spans="1:12" s="2" customFormat="1" x14ac:dyDescent="0.2">
      <c r="A88" s="9">
        <f>A87+1</f>
        <v>43</v>
      </c>
      <c r="B88" s="252"/>
      <c r="C88" s="135" t="s">
        <v>196</v>
      </c>
      <c r="D88" s="5" t="s">
        <v>32</v>
      </c>
      <c r="E88" s="367">
        <v>1</v>
      </c>
      <c r="F88" s="367"/>
      <c r="G88" s="352">
        <f>ROUND(E88*F88,2)</f>
        <v>0</v>
      </c>
      <c r="H88" s="52" t="s">
        <v>144</v>
      </c>
      <c r="I88" s="55"/>
      <c r="J88" s="74"/>
    </row>
    <row r="89" spans="1:12" x14ac:dyDescent="0.2">
      <c r="A89" s="11"/>
      <c r="B89" s="10" t="s">
        <v>23</v>
      </c>
      <c r="C89" s="33" t="s">
        <v>24</v>
      </c>
      <c r="D89" s="44" t="s">
        <v>44</v>
      </c>
      <c r="E89" s="347" t="s">
        <v>44</v>
      </c>
      <c r="F89" s="347" t="s">
        <v>44</v>
      </c>
      <c r="G89" s="348" t="s">
        <v>44</v>
      </c>
    </row>
    <row r="90" spans="1:12" x14ac:dyDescent="0.2">
      <c r="A90" s="49"/>
      <c r="B90" s="118" t="s">
        <v>19</v>
      </c>
      <c r="C90" s="133" t="s">
        <v>20</v>
      </c>
      <c r="D90" s="45" t="s">
        <v>44</v>
      </c>
      <c r="E90" s="349" t="s">
        <v>44</v>
      </c>
      <c r="F90" s="349" t="s">
        <v>44</v>
      </c>
      <c r="G90" s="350" t="s">
        <v>44</v>
      </c>
    </row>
    <row r="91" spans="1:12" ht="25.5" x14ac:dyDescent="0.2">
      <c r="A91" s="35">
        <f>A88+1</f>
        <v>44</v>
      </c>
      <c r="B91" s="126"/>
      <c r="C91" s="141" t="s">
        <v>281</v>
      </c>
      <c r="D91" s="3" t="s">
        <v>34</v>
      </c>
      <c r="E91" s="363">
        <v>46</v>
      </c>
      <c r="F91" s="363"/>
      <c r="G91" s="352">
        <f>ROUND(E91*F91,2)</f>
        <v>0</v>
      </c>
      <c r="H91" s="52" t="s">
        <v>141</v>
      </c>
    </row>
    <row r="92" spans="1:12" ht="25.5" x14ac:dyDescent="0.2">
      <c r="A92" s="35">
        <f>A91+1</f>
        <v>45</v>
      </c>
      <c r="B92" s="126"/>
      <c r="C92" s="141" t="s">
        <v>203</v>
      </c>
      <c r="D92" s="83" t="s">
        <v>30</v>
      </c>
      <c r="E92" s="363">
        <v>7.5</v>
      </c>
      <c r="F92" s="363"/>
      <c r="G92" s="352">
        <f>ROUND(E92*F92,2)</f>
        <v>0</v>
      </c>
      <c r="H92" s="52" t="s">
        <v>149</v>
      </c>
    </row>
    <row r="93" spans="1:12" x14ac:dyDescent="0.2">
      <c r="A93" s="90"/>
      <c r="B93" s="118" t="s">
        <v>17</v>
      </c>
      <c r="C93" s="133" t="s">
        <v>18</v>
      </c>
      <c r="D93" s="45" t="s">
        <v>44</v>
      </c>
      <c r="E93" s="349" t="s">
        <v>44</v>
      </c>
      <c r="F93" s="349" t="s">
        <v>44</v>
      </c>
      <c r="G93" s="350" t="s">
        <v>44</v>
      </c>
    </row>
    <row r="94" spans="1:12" s="97" customFormat="1" ht="38.25" x14ac:dyDescent="0.2">
      <c r="A94" s="35">
        <f>A92+1</f>
        <v>46</v>
      </c>
      <c r="B94" s="85"/>
      <c r="C94" s="134" t="s">
        <v>282</v>
      </c>
      <c r="D94" s="3" t="s">
        <v>34</v>
      </c>
      <c r="E94" s="363">
        <v>113</v>
      </c>
      <c r="F94" s="351"/>
      <c r="G94" s="352">
        <f>ROUND(E94*F94,2)</f>
        <v>0</v>
      </c>
      <c r="H94" s="52" t="s">
        <v>148</v>
      </c>
      <c r="I94" s="19"/>
      <c r="J94" s="98"/>
      <c r="K94" s="1"/>
    </row>
    <row r="95" spans="1:12" s="97" customFormat="1" ht="25.5" x14ac:dyDescent="0.2">
      <c r="A95" s="35">
        <f>A94+1</f>
        <v>47</v>
      </c>
      <c r="B95" s="84"/>
      <c r="C95" s="135" t="s">
        <v>207</v>
      </c>
      <c r="D95" s="83" t="s">
        <v>30</v>
      </c>
      <c r="E95" s="367">
        <v>1.6</v>
      </c>
      <c r="F95" s="360"/>
      <c r="G95" s="352">
        <f>ROUND(E95*F95,2)</f>
        <v>0</v>
      </c>
      <c r="H95" s="52" t="s">
        <v>148</v>
      </c>
      <c r="I95" s="19"/>
      <c r="J95" s="98"/>
      <c r="K95" s="1"/>
    </row>
    <row r="96" spans="1:12" s="97" customFormat="1" x14ac:dyDescent="0.2">
      <c r="A96" s="54"/>
      <c r="B96" s="118" t="s">
        <v>153</v>
      </c>
      <c r="C96" s="160" t="s">
        <v>154</v>
      </c>
      <c r="D96" s="45" t="s">
        <v>44</v>
      </c>
      <c r="E96" s="349" t="s">
        <v>44</v>
      </c>
      <c r="F96" s="349" t="s">
        <v>44</v>
      </c>
      <c r="G96" s="350" t="s">
        <v>44</v>
      </c>
      <c r="H96" s="52"/>
      <c r="I96" s="19"/>
      <c r="J96" s="98"/>
      <c r="K96" s="1"/>
    </row>
    <row r="97" spans="1:19" s="97" customFormat="1" ht="39" thickBot="1" x14ac:dyDescent="0.25">
      <c r="A97" s="35">
        <f>A95+1</f>
        <v>48</v>
      </c>
      <c r="B97" s="85"/>
      <c r="C97" s="155" t="s">
        <v>283</v>
      </c>
      <c r="D97" s="3" t="s">
        <v>34</v>
      </c>
      <c r="E97" s="363">
        <v>46</v>
      </c>
      <c r="F97" s="358"/>
      <c r="G97" s="352">
        <f>ROUND(E97*F97,2)</f>
        <v>0</v>
      </c>
      <c r="H97" s="52" t="s">
        <v>4</v>
      </c>
      <c r="I97" s="19"/>
      <c r="J97" s="98"/>
      <c r="K97" s="1"/>
    </row>
    <row r="98" spans="1:19" s="29" customFormat="1" ht="14.25" thickTop="1" thickBot="1" x14ac:dyDescent="0.25">
      <c r="A98" s="253"/>
      <c r="B98" s="254"/>
      <c r="C98" s="255" t="s">
        <v>59</v>
      </c>
      <c r="D98" s="256" t="s">
        <v>44</v>
      </c>
      <c r="E98" s="413" t="s">
        <v>44</v>
      </c>
      <c r="F98" s="413" t="s">
        <v>44</v>
      </c>
      <c r="G98" s="370">
        <f>SUM(G15:G97)</f>
        <v>0</v>
      </c>
      <c r="H98" s="52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</row>
    <row r="99" spans="1:19" s="261" customFormat="1" ht="13.5" thickTop="1" x14ac:dyDescent="0.2">
      <c r="A99" s="257"/>
      <c r="B99" s="258"/>
      <c r="C99" s="259"/>
      <c r="D99" s="260"/>
      <c r="E99" s="371"/>
      <c r="F99" s="371"/>
      <c r="G99" s="371"/>
      <c r="H99" s="52"/>
    </row>
    <row r="100" spans="1:19" s="261" customFormat="1" x14ac:dyDescent="0.2">
      <c r="A100" s="262" t="s">
        <v>37</v>
      </c>
      <c r="B100" s="258"/>
      <c r="C100" s="259"/>
      <c r="D100" s="260"/>
      <c r="E100" s="371"/>
      <c r="F100" s="371"/>
      <c r="G100" s="371"/>
      <c r="H100" s="52"/>
    </row>
    <row r="101" spans="1:19" s="1" customFormat="1" x14ac:dyDescent="0.2">
      <c r="A101" s="30"/>
      <c r="B101" s="21"/>
      <c r="C101" s="31"/>
      <c r="D101" s="21"/>
      <c r="E101" s="372"/>
      <c r="F101" s="373"/>
      <c r="G101" s="374"/>
      <c r="H101" s="52"/>
    </row>
  </sheetData>
  <mergeCells count="5">
    <mergeCell ref="A1:G1"/>
    <mergeCell ref="A3:G3"/>
    <mergeCell ref="A5:G5"/>
    <mergeCell ref="A7:G7"/>
    <mergeCell ref="G9:G10"/>
  </mergeCells>
  <printOptions gridLinesSet="0"/>
  <pageMargins left="0.74803149606299213" right="0.19685039370078741" top="0.78740157480314965" bottom="0.8" header="0.59055118110236227" footer="0.51181102362204722"/>
  <pageSetup paperSize="9" orientation="portrait" horizontalDpi="4294967294" verticalDpi="300" r:id="rId1"/>
  <headerFooter alignWithMargins="0">
    <oddFooter>&amp;L&amp;8&amp;A&amp;C&amp;8- &amp;P -&amp;R&amp;8Wolsztyn</oddFooter>
  </headerFooter>
  <rowBreaks count="3" manualBreakCount="3">
    <brk id="35" max="6" man="1"/>
    <brk id="64" max="6" man="1"/>
    <brk id="92" max="6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U83"/>
  <sheetViews>
    <sheetView showGridLines="0" showZeros="0" view="pageBreakPreview" topLeftCell="A63" zoomScale="145" zoomScaleNormal="100" zoomScaleSheetLayoutView="145" workbookViewId="0">
      <selection activeCell="K60" sqref="K60"/>
    </sheetView>
  </sheetViews>
  <sheetFormatPr defaultRowHeight="12.75" x14ac:dyDescent="0.2"/>
  <cols>
    <col min="1" max="1" width="3.7109375" style="41" customWidth="1"/>
    <col min="2" max="2" width="11" style="6" customWidth="1"/>
    <col min="3" max="3" width="44.85546875" style="42" customWidth="1"/>
    <col min="4" max="4" width="6" style="6" customWidth="1"/>
    <col min="5" max="5" width="7.5703125" style="375" customWidth="1"/>
    <col min="6" max="6" width="11.140625" style="371" customWidth="1"/>
    <col min="7" max="7" width="10.5703125" style="376" customWidth="1"/>
    <col min="8" max="8" width="8.85546875" style="52" hidden="1" customWidth="1"/>
    <col min="9" max="9" width="9.7109375" style="167" customWidth="1"/>
    <col min="10" max="11" width="9.7109375" style="4" customWidth="1"/>
    <col min="12" max="16384" width="9.140625" style="4"/>
  </cols>
  <sheetData>
    <row r="1" spans="1:11" ht="42.75" customHeight="1" thickTop="1" x14ac:dyDescent="0.2">
      <c r="A1" s="455" t="s">
        <v>240</v>
      </c>
      <c r="B1" s="456"/>
      <c r="C1" s="456"/>
      <c r="D1" s="456"/>
      <c r="E1" s="456"/>
      <c r="F1" s="456"/>
      <c r="G1" s="457"/>
    </row>
    <row r="2" spans="1:11" s="64" customFormat="1" x14ac:dyDescent="0.2">
      <c r="A2" s="191"/>
      <c r="B2" s="65"/>
      <c r="C2" s="128"/>
      <c r="D2" s="65"/>
      <c r="E2" s="331"/>
      <c r="F2" s="331"/>
      <c r="G2" s="332"/>
      <c r="H2" s="66"/>
      <c r="I2" s="167"/>
    </row>
    <row r="3" spans="1:11" s="95" customFormat="1" ht="15.75" x14ac:dyDescent="0.25">
      <c r="A3" s="463" t="s">
        <v>285</v>
      </c>
      <c r="B3" s="464"/>
      <c r="C3" s="464"/>
      <c r="D3" s="464"/>
      <c r="E3" s="464"/>
      <c r="F3" s="464"/>
      <c r="G3" s="465"/>
      <c r="H3" s="52"/>
      <c r="I3" s="167"/>
    </row>
    <row r="4" spans="1:11" s="96" customFormat="1" x14ac:dyDescent="0.2">
      <c r="A4" s="192"/>
      <c r="C4" s="129"/>
      <c r="E4" s="333"/>
      <c r="F4" s="333"/>
      <c r="G4" s="334"/>
      <c r="H4" s="66"/>
      <c r="I4" s="167"/>
    </row>
    <row r="5" spans="1:11" s="91" customFormat="1" ht="15.75" x14ac:dyDescent="0.25">
      <c r="A5" s="463" t="s">
        <v>241</v>
      </c>
      <c r="B5" s="464"/>
      <c r="C5" s="464"/>
      <c r="D5" s="464"/>
      <c r="E5" s="464"/>
      <c r="F5" s="464"/>
      <c r="G5" s="465"/>
      <c r="H5" s="52"/>
      <c r="I5" s="167"/>
    </row>
    <row r="6" spans="1:11" s="69" customFormat="1" x14ac:dyDescent="0.2">
      <c r="A6" s="193"/>
      <c r="B6" s="67"/>
      <c r="C6" s="130"/>
      <c r="D6" s="68"/>
      <c r="E6" s="335"/>
      <c r="F6" s="336"/>
      <c r="G6" s="337"/>
      <c r="H6" s="66"/>
      <c r="I6" s="167"/>
    </row>
    <row r="7" spans="1:11" s="92" customFormat="1" ht="15.75" x14ac:dyDescent="0.2">
      <c r="A7" s="460" t="s">
        <v>25</v>
      </c>
      <c r="B7" s="461"/>
      <c r="C7" s="461"/>
      <c r="D7" s="461"/>
      <c r="E7" s="461"/>
      <c r="F7" s="461"/>
      <c r="G7" s="462"/>
      <c r="H7" s="52"/>
      <c r="I7" s="167"/>
    </row>
    <row r="8" spans="1:11" s="64" customFormat="1" ht="13.5" thickBot="1" x14ac:dyDescent="0.25">
      <c r="A8" s="194"/>
      <c r="B8" s="63"/>
      <c r="C8" s="131"/>
      <c r="D8" s="63"/>
      <c r="E8" s="338"/>
      <c r="F8" s="338"/>
      <c r="G8" s="339"/>
      <c r="H8" s="66"/>
      <c r="I8" s="167"/>
    </row>
    <row r="9" spans="1:11" ht="13.5" customHeight="1" thickTop="1" x14ac:dyDescent="0.2">
      <c r="A9" s="15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</row>
    <row r="10" spans="1:11" s="22" customFormat="1" ht="12.75" customHeight="1" x14ac:dyDescent="0.2">
      <c r="A10" s="61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  <c r="I10" s="167"/>
    </row>
    <row r="11" spans="1:11" s="22" customFormat="1" ht="12.75" customHeight="1" x14ac:dyDescent="0.2">
      <c r="A11" s="16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  <c r="I11" s="167"/>
    </row>
    <row r="12" spans="1:11" s="13" customFormat="1" x14ac:dyDescent="0.2">
      <c r="A12" s="56">
        <v>1</v>
      </c>
      <c r="B12" s="57">
        <v>2</v>
      </c>
      <c r="C12" s="57">
        <v>3</v>
      </c>
      <c r="D12" s="57">
        <v>4</v>
      </c>
      <c r="E12" s="57">
        <v>5</v>
      </c>
      <c r="F12" s="57">
        <v>6</v>
      </c>
      <c r="G12" s="57">
        <v>7</v>
      </c>
      <c r="H12" s="52"/>
      <c r="I12" s="167"/>
    </row>
    <row r="13" spans="1:11" x14ac:dyDescent="0.2">
      <c r="A13" s="36"/>
      <c r="B13" s="10" t="s">
        <v>35</v>
      </c>
      <c r="C13" s="33" t="s">
        <v>36</v>
      </c>
      <c r="D13" s="37" t="s">
        <v>44</v>
      </c>
      <c r="E13" s="347" t="s">
        <v>44</v>
      </c>
      <c r="F13" s="347" t="s">
        <v>44</v>
      </c>
      <c r="G13" s="348" t="s">
        <v>44</v>
      </c>
    </row>
    <row r="14" spans="1:11" x14ac:dyDescent="0.2">
      <c r="A14" s="49"/>
      <c r="B14" s="118" t="s">
        <v>45</v>
      </c>
      <c r="C14" s="133" t="s">
        <v>46</v>
      </c>
      <c r="D14" s="48" t="s">
        <v>44</v>
      </c>
      <c r="E14" s="349" t="s">
        <v>44</v>
      </c>
      <c r="F14" s="349" t="s">
        <v>44</v>
      </c>
      <c r="G14" s="350" t="s">
        <v>44</v>
      </c>
    </row>
    <row r="15" spans="1:11" ht="25.5" x14ac:dyDescent="0.2">
      <c r="A15" s="12">
        <v>1</v>
      </c>
      <c r="B15" s="85"/>
      <c r="C15" s="134" t="s">
        <v>76</v>
      </c>
      <c r="D15" s="3" t="s">
        <v>43</v>
      </c>
      <c r="E15" s="351">
        <v>1.2E-2</v>
      </c>
      <c r="F15" s="351"/>
      <c r="G15" s="395">
        <f>ROUND(E15*F15,2)</f>
        <v>0</v>
      </c>
      <c r="H15" s="52" t="s">
        <v>116</v>
      </c>
    </row>
    <row r="16" spans="1:11" x14ac:dyDescent="0.2">
      <c r="A16" s="54"/>
      <c r="B16" s="118" t="s">
        <v>110</v>
      </c>
      <c r="C16" s="133" t="s">
        <v>111</v>
      </c>
      <c r="D16" s="45" t="s">
        <v>44</v>
      </c>
      <c r="E16" s="349" t="s">
        <v>44</v>
      </c>
      <c r="F16" s="349" t="s">
        <v>44</v>
      </c>
      <c r="G16" s="350" t="s">
        <v>44</v>
      </c>
      <c r="J16" s="94"/>
      <c r="K16" s="94"/>
    </row>
    <row r="17" spans="1:11" ht="38.25" x14ac:dyDescent="0.2">
      <c r="A17" s="8">
        <f>A15+1</f>
        <v>2</v>
      </c>
      <c r="B17" s="85"/>
      <c r="C17" s="139" t="str">
        <f>"- mechaniczne zdjęcie warstwy humusu grubości 20 cm z przemieszczeniem oraz spryzmowaniem tymczasowym        ("&amp;ROUND(0.2*E17,2)&amp;" m^3)"</f>
        <v>- mechaniczne zdjęcie warstwy humusu grubości 20 cm z przemieszczeniem oraz spryzmowaniem tymczasowym        (3,4 m^3)</v>
      </c>
      <c r="D17" s="3" t="s">
        <v>31</v>
      </c>
      <c r="E17" s="351">
        <v>17</v>
      </c>
      <c r="F17" s="363"/>
      <c r="G17" s="395">
        <f>ROUND(E17*F17,2)</f>
        <v>0</v>
      </c>
      <c r="H17" s="52" t="s">
        <v>120</v>
      </c>
      <c r="J17" s="94"/>
      <c r="K17" s="94"/>
    </row>
    <row r="18" spans="1:11" ht="25.5" x14ac:dyDescent="0.2">
      <c r="A18" s="9">
        <f>1+A17</f>
        <v>3</v>
      </c>
      <c r="B18" s="84"/>
      <c r="C18" s="140" t="s">
        <v>112</v>
      </c>
      <c r="D18" s="5" t="s">
        <v>50</v>
      </c>
      <c r="E18" s="360">
        <v>3.4</v>
      </c>
      <c r="F18" s="367"/>
      <c r="G18" s="395">
        <f>ROUND(E18*F18,2)</f>
        <v>0</v>
      </c>
      <c r="J18" s="55"/>
      <c r="K18" s="55"/>
    </row>
    <row r="19" spans="1:11" x14ac:dyDescent="0.2">
      <c r="A19" s="54"/>
      <c r="B19" s="122" t="s">
        <v>48</v>
      </c>
      <c r="C19" s="133" t="s">
        <v>49</v>
      </c>
      <c r="D19" s="48" t="s">
        <v>44</v>
      </c>
      <c r="E19" s="349" t="s">
        <v>44</v>
      </c>
      <c r="F19" s="349" t="s">
        <v>44</v>
      </c>
      <c r="G19" s="350" t="s">
        <v>44</v>
      </c>
    </row>
    <row r="20" spans="1:11" ht="25.5" x14ac:dyDescent="0.2">
      <c r="A20" s="8">
        <f>A18+1</f>
        <v>4</v>
      </c>
      <c r="B20" s="85"/>
      <c r="C20" s="163" t="s">
        <v>286</v>
      </c>
      <c r="D20" s="3" t="s">
        <v>31</v>
      </c>
      <c r="E20" s="351">
        <v>148</v>
      </c>
      <c r="F20" s="351"/>
      <c r="G20" s="352">
        <f t="shared" ref="G20:G30" si="0">ROUND(E20*F20,2)</f>
        <v>0</v>
      </c>
      <c r="H20" s="52" t="s">
        <v>7</v>
      </c>
    </row>
    <row r="21" spans="1:11" ht="38.25" customHeight="1" x14ac:dyDescent="0.2">
      <c r="A21" s="8">
        <f>A20+1</f>
        <v>5</v>
      </c>
      <c r="B21" s="85"/>
      <c r="C21" s="163" t="s">
        <v>287</v>
      </c>
      <c r="D21" s="3" t="s">
        <v>31</v>
      </c>
      <c r="E21" s="351">
        <v>77</v>
      </c>
      <c r="F21" s="351"/>
      <c r="G21" s="352">
        <f t="shared" si="0"/>
        <v>0</v>
      </c>
      <c r="H21" s="52" t="s">
        <v>6</v>
      </c>
    </row>
    <row r="22" spans="1:11" ht="38.25" x14ac:dyDescent="0.2">
      <c r="A22" s="8">
        <f t="shared" ref="A22:A27" si="1">1+A21</f>
        <v>6</v>
      </c>
      <c r="B22" s="85"/>
      <c r="C22" s="163" t="s">
        <v>288</v>
      </c>
      <c r="D22" s="3" t="s">
        <v>31</v>
      </c>
      <c r="E22" s="351">
        <v>16</v>
      </c>
      <c r="F22" s="351"/>
      <c r="G22" s="352">
        <f t="shared" si="0"/>
        <v>0</v>
      </c>
      <c r="H22" s="52" t="s">
        <v>9</v>
      </c>
    </row>
    <row r="23" spans="1:11" ht="25.5" x14ac:dyDescent="0.2">
      <c r="A23" s="8">
        <f t="shared" si="1"/>
        <v>7</v>
      </c>
      <c r="B23" s="85"/>
      <c r="C23" s="163" t="s">
        <v>175</v>
      </c>
      <c r="D23" s="3" t="s">
        <v>31</v>
      </c>
      <c r="E23" s="351">
        <v>148</v>
      </c>
      <c r="F23" s="351"/>
      <c r="G23" s="352">
        <f t="shared" si="0"/>
        <v>0</v>
      </c>
      <c r="H23" s="52" t="s">
        <v>10</v>
      </c>
    </row>
    <row r="24" spans="1:11" ht="25.5" x14ac:dyDescent="0.2">
      <c r="A24" s="8">
        <f t="shared" si="1"/>
        <v>8</v>
      </c>
      <c r="B24" s="85"/>
      <c r="C24" s="163" t="s">
        <v>176</v>
      </c>
      <c r="D24" s="3" t="s">
        <v>34</v>
      </c>
      <c r="E24" s="351">
        <v>38</v>
      </c>
      <c r="F24" s="351"/>
      <c r="G24" s="352">
        <f t="shared" si="0"/>
        <v>0</v>
      </c>
      <c r="H24" s="52" t="s">
        <v>11</v>
      </c>
    </row>
    <row r="25" spans="1:11" ht="25.5" x14ac:dyDescent="0.2">
      <c r="A25" s="8">
        <f t="shared" si="1"/>
        <v>9</v>
      </c>
      <c r="B25" s="85"/>
      <c r="C25" s="163" t="s">
        <v>162</v>
      </c>
      <c r="D25" s="3" t="s">
        <v>50</v>
      </c>
      <c r="E25" s="351">
        <v>4.1500000000000004</v>
      </c>
      <c r="F25" s="351"/>
      <c r="G25" s="352">
        <f t="shared" si="0"/>
        <v>0</v>
      </c>
      <c r="H25" s="52" t="s">
        <v>12</v>
      </c>
    </row>
    <row r="26" spans="1:11" ht="38.25" x14ac:dyDescent="0.2">
      <c r="A26" s="8">
        <f t="shared" si="1"/>
        <v>10</v>
      </c>
      <c r="B26" s="85"/>
      <c r="C26" s="163" t="s">
        <v>177</v>
      </c>
      <c r="D26" s="3" t="s">
        <v>34</v>
      </c>
      <c r="E26" s="351">
        <v>15</v>
      </c>
      <c r="F26" s="351"/>
      <c r="G26" s="352">
        <f t="shared" si="0"/>
        <v>0</v>
      </c>
    </row>
    <row r="27" spans="1:11" ht="25.5" x14ac:dyDescent="0.2">
      <c r="A27" s="8">
        <f t="shared" si="1"/>
        <v>11</v>
      </c>
      <c r="B27" s="85"/>
      <c r="C27" s="163" t="s">
        <v>178</v>
      </c>
      <c r="D27" s="3" t="s">
        <v>50</v>
      </c>
      <c r="E27" s="351">
        <v>1.1599999999999999</v>
      </c>
      <c r="F27" s="351"/>
      <c r="G27" s="352">
        <f t="shared" si="0"/>
        <v>0</v>
      </c>
      <c r="H27" s="52" t="s">
        <v>13</v>
      </c>
    </row>
    <row r="28" spans="1:11" ht="25.5" x14ac:dyDescent="0.2">
      <c r="A28" s="8">
        <f>A27+1</f>
        <v>12</v>
      </c>
      <c r="B28" s="85"/>
      <c r="C28" s="163" t="s">
        <v>155</v>
      </c>
      <c r="D28" s="3" t="s">
        <v>34</v>
      </c>
      <c r="E28" s="351">
        <v>22</v>
      </c>
      <c r="F28" s="351"/>
      <c r="G28" s="352">
        <f t="shared" si="0"/>
        <v>0</v>
      </c>
      <c r="H28" s="52" t="s">
        <v>15</v>
      </c>
    </row>
    <row r="29" spans="1:11" ht="38.25" x14ac:dyDescent="0.2">
      <c r="A29" s="8">
        <f>A28+1</f>
        <v>13</v>
      </c>
      <c r="B29" s="126"/>
      <c r="C29" s="141" t="s">
        <v>113</v>
      </c>
      <c r="D29" s="201" t="s">
        <v>30</v>
      </c>
      <c r="E29" s="351">
        <v>42</v>
      </c>
      <c r="F29" s="358"/>
      <c r="G29" s="377">
        <f t="shared" si="0"/>
        <v>0</v>
      </c>
      <c r="H29" s="52" t="s">
        <v>157</v>
      </c>
      <c r="J29" s="197"/>
    </row>
    <row r="30" spans="1:11" ht="38.25" x14ac:dyDescent="0.2">
      <c r="A30" s="8">
        <f>A29+1</f>
        <v>14</v>
      </c>
      <c r="B30" s="200"/>
      <c r="C30" s="141" t="s">
        <v>84</v>
      </c>
      <c r="D30" s="201" t="s">
        <v>30</v>
      </c>
      <c r="E30" s="357">
        <v>58</v>
      </c>
      <c r="F30" s="358"/>
      <c r="G30" s="377">
        <f t="shared" si="0"/>
        <v>0</v>
      </c>
      <c r="H30" s="52" t="s">
        <v>157</v>
      </c>
      <c r="J30" s="198"/>
      <c r="K30" s="71"/>
    </row>
    <row r="31" spans="1:11" s="2" customFormat="1" x14ac:dyDescent="0.2">
      <c r="A31" s="47"/>
      <c r="B31" s="10" t="s">
        <v>93</v>
      </c>
      <c r="C31" s="33" t="s">
        <v>94</v>
      </c>
      <c r="D31" s="93" t="s">
        <v>44</v>
      </c>
      <c r="E31" s="353" t="s">
        <v>44</v>
      </c>
      <c r="F31" s="353" t="s">
        <v>44</v>
      </c>
      <c r="G31" s="354" t="s">
        <v>44</v>
      </c>
      <c r="H31" s="52"/>
      <c r="I31" s="167"/>
    </row>
    <row r="32" spans="1:11" x14ac:dyDescent="0.2">
      <c r="A32" s="43"/>
      <c r="B32" s="118" t="s">
        <v>95</v>
      </c>
      <c r="C32" s="133" t="s">
        <v>96</v>
      </c>
      <c r="D32" s="46" t="s">
        <v>44</v>
      </c>
      <c r="E32" s="396" t="s">
        <v>44</v>
      </c>
      <c r="F32" s="396" t="s">
        <v>44</v>
      </c>
      <c r="G32" s="364" t="s">
        <v>44</v>
      </c>
    </row>
    <row r="33" spans="1:11" ht="38.25" x14ac:dyDescent="0.2">
      <c r="A33" s="9">
        <f>A30+1</f>
        <v>15</v>
      </c>
      <c r="B33" s="84"/>
      <c r="C33" s="135" t="s">
        <v>289</v>
      </c>
      <c r="D33" s="5" t="s">
        <v>50</v>
      </c>
      <c r="E33" s="359">
        <v>4.53</v>
      </c>
      <c r="F33" s="397"/>
      <c r="G33" s="381">
        <f>ROUND(E33*F33,2)</f>
        <v>0</v>
      </c>
      <c r="H33" s="52" t="s">
        <v>158</v>
      </c>
    </row>
    <row r="34" spans="1:11" x14ac:dyDescent="0.2">
      <c r="A34" s="43"/>
      <c r="B34" s="118" t="s">
        <v>97</v>
      </c>
      <c r="C34" s="133" t="s">
        <v>98</v>
      </c>
      <c r="D34" s="46" t="s">
        <v>44</v>
      </c>
      <c r="E34" s="396" t="s">
        <v>44</v>
      </c>
      <c r="F34" s="396" t="s">
        <v>44</v>
      </c>
      <c r="G34" s="364" t="s">
        <v>44</v>
      </c>
    </row>
    <row r="35" spans="1:11" ht="25.5" x14ac:dyDescent="0.2">
      <c r="A35" s="35">
        <f>A33+1</f>
        <v>16</v>
      </c>
      <c r="B35" s="85"/>
      <c r="C35" s="143" t="s">
        <v>219</v>
      </c>
      <c r="D35" s="3" t="s">
        <v>30</v>
      </c>
      <c r="E35" s="351">
        <v>29.13</v>
      </c>
      <c r="F35" s="351"/>
      <c r="G35" s="366">
        <f>ROUND(E35*F35,2)</f>
        <v>0</v>
      </c>
      <c r="H35" s="52" t="s">
        <v>159</v>
      </c>
    </row>
    <row r="36" spans="1:11" s="2" customFormat="1" x14ac:dyDescent="0.2">
      <c r="A36" s="11"/>
      <c r="B36" s="38" t="s">
        <v>51</v>
      </c>
      <c r="C36" s="144" t="s">
        <v>52</v>
      </c>
      <c r="D36" s="37" t="s">
        <v>44</v>
      </c>
      <c r="E36" s="347" t="s">
        <v>44</v>
      </c>
      <c r="F36" s="347" t="s">
        <v>44</v>
      </c>
      <c r="G36" s="348" t="s">
        <v>44</v>
      </c>
      <c r="H36" s="52"/>
      <c r="I36" s="167"/>
      <c r="K36" s="4"/>
    </row>
    <row r="37" spans="1:11" s="2" customFormat="1" x14ac:dyDescent="0.2">
      <c r="A37" s="49"/>
      <c r="B37" s="169" t="s">
        <v>74</v>
      </c>
      <c r="C37" s="170" t="s">
        <v>75</v>
      </c>
      <c r="D37" s="48" t="s">
        <v>44</v>
      </c>
      <c r="E37" s="349" t="s">
        <v>44</v>
      </c>
      <c r="F37" s="349" t="s">
        <v>44</v>
      </c>
      <c r="G37" s="350" t="s">
        <v>44</v>
      </c>
      <c r="H37" s="52"/>
      <c r="I37" s="167"/>
      <c r="K37" s="4"/>
    </row>
    <row r="38" spans="1:11" s="2" customFormat="1" ht="25.5" x14ac:dyDescent="0.2">
      <c r="A38" s="171">
        <f>A35+1</f>
        <v>17</v>
      </c>
      <c r="B38" s="172"/>
      <c r="C38" s="173" t="s">
        <v>102</v>
      </c>
      <c r="D38" s="5" t="s">
        <v>33</v>
      </c>
      <c r="E38" s="359">
        <v>192</v>
      </c>
      <c r="F38" s="360"/>
      <c r="G38" s="368">
        <f>ROUND(E38*F38,2)</f>
        <v>0</v>
      </c>
      <c r="H38" s="52"/>
      <c r="I38" s="167"/>
      <c r="K38" s="4"/>
    </row>
    <row r="39" spans="1:11" s="2" customFormat="1" x14ac:dyDescent="0.2">
      <c r="A39" s="49"/>
      <c r="B39" s="174" t="s">
        <v>53</v>
      </c>
      <c r="C39" s="51" t="s">
        <v>54</v>
      </c>
      <c r="D39" s="48" t="s">
        <v>44</v>
      </c>
      <c r="E39" s="349" t="s">
        <v>44</v>
      </c>
      <c r="F39" s="349" t="s">
        <v>44</v>
      </c>
      <c r="G39" s="350" t="s">
        <v>44</v>
      </c>
      <c r="H39" s="52"/>
      <c r="I39" s="167"/>
    </row>
    <row r="40" spans="1:11" s="2" customFormat="1" ht="15.75" x14ac:dyDescent="0.2">
      <c r="A40" s="8">
        <f>1+A38</f>
        <v>18</v>
      </c>
      <c r="B40" s="175"/>
      <c r="C40" s="145" t="s">
        <v>61</v>
      </c>
      <c r="D40" s="3" t="s">
        <v>31</v>
      </c>
      <c r="E40" s="351">
        <v>98</v>
      </c>
      <c r="F40" s="351"/>
      <c r="G40" s="352">
        <f>ROUND(E40*F40,2)</f>
        <v>0</v>
      </c>
      <c r="H40" s="52"/>
      <c r="I40" s="167"/>
    </row>
    <row r="41" spans="1:11" s="2" customFormat="1" ht="15.75" x14ac:dyDescent="0.2">
      <c r="A41" s="35">
        <f>A40+1</f>
        <v>19</v>
      </c>
      <c r="B41" s="175"/>
      <c r="C41" s="145" t="s">
        <v>63</v>
      </c>
      <c r="D41" s="3" t="s">
        <v>31</v>
      </c>
      <c r="E41" s="351">
        <v>98</v>
      </c>
      <c r="F41" s="351"/>
      <c r="G41" s="352">
        <f>ROUND(E41*F41,2)</f>
        <v>0</v>
      </c>
      <c r="H41" s="52"/>
      <c r="I41" s="167"/>
    </row>
    <row r="42" spans="1:11" s="2" customFormat="1" ht="15.75" x14ac:dyDescent="0.2">
      <c r="A42" s="35">
        <f>A41+1</f>
        <v>20</v>
      </c>
      <c r="B42" s="175"/>
      <c r="C42" s="145" t="s">
        <v>60</v>
      </c>
      <c r="D42" s="3" t="s">
        <v>31</v>
      </c>
      <c r="E42" s="351">
        <v>98</v>
      </c>
      <c r="F42" s="351"/>
      <c r="G42" s="352">
        <f>ROUND(E42*F42,2)</f>
        <v>0</v>
      </c>
      <c r="H42" s="52"/>
      <c r="I42" s="167"/>
    </row>
    <row r="43" spans="1:11" s="2" customFormat="1" ht="15.75" x14ac:dyDescent="0.2">
      <c r="A43" s="34">
        <f>A42+1</f>
        <v>21</v>
      </c>
      <c r="B43" s="176"/>
      <c r="C43" s="146" t="s">
        <v>62</v>
      </c>
      <c r="D43" s="5" t="s">
        <v>31</v>
      </c>
      <c r="E43" s="360">
        <v>98</v>
      </c>
      <c r="F43" s="360"/>
      <c r="G43" s="368">
        <f>ROUND(E43*F43,2)</f>
        <v>0</v>
      </c>
      <c r="H43" s="52"/>
      <c r="I43" s="167"/>
    </row>
    <row r="44" spans="1:11" s="2" customFormat="1" x14ac:dyDescent="0.2">
      <c r="A44" s="12"/>
      <c r="B44" s="123" t="s">
        <v>100</v>
      </c>
      <c r="C44" s="147" t="s">
        <v>189</v>
      </c>
      <c r="D44" s="50" t="s">
        <v>44</v>
      </c>
      <c r="E44" s="365" t="s">
        <v>44</v>
      </c>
      <c r="F44" s="365" t="s">
        <v>44</v>
      </c>
      <c r="G44" s="379" t="s">
        <v>44</v>
      </c>
      <c r="H44" s="52"/>
      <c r="I44" s="167"/>
    </row>
    <row r="45" spans="1:11" s="2" customFormat="1" ht="25.5" x14ac:dyDescent="0.2">
      <c r="A45" s="8">
        <f>A43+1</f>
        <v>22</v>
      </c>
      <c r="B45" s="123"/>
      <c r="C45" s="148" t="s">
        <v>242</v>
      </c>
      <c r="D45" s="3" t="s">
        <v>31</v>
      </c>
      <c r="E45" s="351">
        <v>98</v>
      </c>
      <c r="F45" s="351"/>
      <c r="G45" s="352">
        <f>ROUND(E45*F45,2)</f>
        <v>0</v>
      </c>
      <c r="H45" s="52" t="s">
        <v>123</v>
      </c>
      <c r="I45" s="167"/>
    </row>
    <row r="46" spans="1:11" s="2" customFormat="1" ht="25.5" x14ac:dyDescent="0.2">
      <c r="A46" s="8">
        <f>A45+1</f>
        <v>23</v>
      </c>
      <c r="B46" s="123"/>
      <c r="C46" s="148" t="s">
        <v>306</v>
      </c>
      <c r="D46" s="3" t="s">
        <v>31</v>
      </c>
      <c r="E46" s="351">
        <v>73</v>
      </c>
      <c r="F46" s="351"/>
      <c r="G46" s="352">
        <f>ROUND(E46*F46,2)</f>
        <v>0</v>
      </c>
      <c r="H46" s="52" t="s">
        <v>123</v>
      </c>
      <c r="I46" s="167"/>
    </row>
    <row r="47" spans="1:11" s="2" customFormat="1" ht="25.5" x14ac:dyDescent="0.2">
      <c r="A47" s="43"/>
      <c r="B47" s="118" t="s">
        <v>103</v>
      </c>
      <c r="C47" s="178" t="s">
        <v>104</v>
      </c>
      <c r="D47" s="117" t="s">
        <v>44</v>
      </c>
      <c r="E47" s="361" t="s">
        <v>44</v>
      </c>
      <c r="F47" s="361" t="s">
        <v>44</v>
      </c>
      <c r="G47" s="362" t="s">
        <v>44</v>
      </c>
      <c r="H47" s="52"/>
      <c r="I47" s="167"/>
    </row>
    <row r="48" spans="1:11" s="2" customFormat="1" ht="25.5" x14ac:dyDescent="0.2">
      <c r="A48" s="35">
        <f>A46+1</f>
        <v>24</v>
      </c>
      <c r="B48" s="85"/>
      <c r="C48" s="247" t="s">
        <v>292</v>
      </c>
      <c r="D48" s="3" t="s">
        <v>31</v>
      </c>
      <c r="E48" s="357">
        <v>171</v>
      </c>
      <c r="F48" s="358"/>
      <c r="G48" s="352">
        <f>ROUND(E48*F48,2)</f>
        <v>0</v>
      </c>
      <c r="H48" s="52" t="s">
        <v>128</v>
      </c>
      <c r="I48" s="167"/>
    </row>
    <row r="49" spans="1:15" s="2" customFormat="1" ht="25.5" x14ac:dyDescent="0.2">
      <c r="A49" s="35">
        <f>A48+1</f>
        <v>25</v>
      </c>
      <c r="B49" s="85"/>
      <c r="C49" s="247" t="s">
        <v>300</v>
      </c>
      <c r="D49" s="3" t="s">
        <v>31</v>
      </c>
      <c r="E49" s="357">
        <v>21</v>
      </c>
      <c r="F49" s="358"/>
      <c r="G49" s="352">
        <f>ROUND(E49*F49,2)</f>
        <v>0</v>
      </c>
      <c r="H49" s="52" t="s">
        <v>128</v>
      </c>
      <c r="I49" s="167"/>
    </row>
    <row r="50" spans="1:15" s="2" customFormat="1" x14ac:dyDescent="0.2">
      <c r="A50" s="43"/>
      <c r="B50" s="118" t="s">
        <v>68</v>
      </c>
      <c r="C50" s="149" t="s">
        <v>69</v>
      </c>
      <c r="D50" s="117" t="s">
        <v>44</v>
      </c>
      <c r="E50" s="361" t="s">
        <v>44</v>
      </c>
      <c r="F50" s="361" t="s">
        <v>44</v>
      </c>
      <c r="G50" s="362" t="s">
        <v>44</v>
      </c>
      <c r="H50" s="52"/>
      <c r="I50" s="167"/>
      <c r="J50" s="72"/>
      <c r="K50" s="72"/>
      <c r="L50" s="18"/>
    </row>
    <row r="51" spans="1:15" s="2" customFormat="1" x14ac:dyDescent="0.2">
      <c r="A51" s="35">
        <f>A49+1</f>
        <v>26</v>
      </c>
      <c r="B51" s="85"/>
      <c r="C51" s="145"/>
      <c r="D51" s="3"/>
      <c r="E51" s="351"/>
      <c r="F51" s="358"/>
      <c r="G51" s="352"/>
      <c r="H51" s="52" t="s">
        <v>122</v>
      </c>
      <c r="I51" s="167"/>
      <c r="K51" s="72"/>
      <c r="L51" s="18"/>
    </row>
    <row r="52" spans="1:15" s="2" customFormat="1" x14ac:dyDescent="0.2">
      <c r="A52" s="11"/>
      <c r="B52" s="38" t="s">
        <v>55</v>
      </c>
      <c r="C52" s="150" t="s">
        <v>56</v>
      </c>
      <c r="D52" s="37" t="s">
        <v>44</v>
      </c>
      <c r="E52" s="347" t="s">
        <v>44</v>
      </c>
      <c r="F52" s="347" t="s">
        <v>44</v>
      </c>
      <c r="G52" s="348" t="s">
        <v>44</v>
      </c>
      <c r="H52" s="52"/>
      <c r="I52" s="167"/>
    </row>
    <row r="53" spans="1:15" s="2" customFormat="1" ht="13.5" customHeight="1" x14ac:dyDescent="0.2">
      <c r="A53" s="43"/>
      <c r="B53" s="86" t="s">
        <v>275</v>
      </c>
      <c r="C53" s="73" t="s">
        <v>58</v>
      </c>
      <c r="D53" s="46" t="s">
        <v>44</v>
      </c>
      <c r="E53" s="361" t="s">
        <v>44</v>
      </c>
      <c r="F53" s="361" t="s">
        <v>44</v>
      </c>
      <c r="G53" s="362" t="s">
        <v>44</v>
      </c>
      <c r="H53" s="52"/>
      <c r="I53" s="167"/>
      <c r="J53" s="4"/>
      <c r="K53" s="4"/>
      <c r="L53" s="4"/>
      <c r="M53" s="4"/>
      <c r="N53" s="4"/>
    </row>
    <row r="54" spans="1:15" s="2" customFormat="1" ht="30" customHeight="1" x14ac:dyDescent="0.2">
      <c r="A54" s="8">
        <f>A51+1</f>
        <v>27</v>
      </c>
      <c r="B54" s="85"/>
      <c r="C54" s="141" t="s">
        <v>296</v>
      </c>
      <c r="D54" s="3" t="s">
        <v>31</v>
      </c>
      <c r="E54" s="351">
        <v>98</v>
      </c>
      <c r="F54" s="351"/>
      <c r="G54" s="352">
        <f>ROUND(E54*F54,2)</f>
        <v>0</v>
      </c>
      <c r="H54" s="52" t="s">
        <v>129</v>
      </c>
      <c r="I54" s="167"/>
    </row>
    <row r="55" spans="1:15" s="2" customFormat="1" ht="13.5" customHeight="1" x14ac:dyDescent="0.2">
      <c r="A55" s="43"/>
      <c r="B55" s="86" t="s">
        <v>293</v>
      </c>
      <c r="C55" s="73" t="s">
        <v>190</v>
      </c>
      <c r="D55" s="46" t="s">
        <v>44</v>
      </c>
      <c r="E55" s="361" t="s">
        <v>44</v>
      </c>
      <c r="F55" s="361" t="s">
        <v>44</v>
      </c>
      <c r="G55" s="362" t="s">
        <v>44</v>
      </c>
      <c r="H55" s="52"/>
      <c r="I55" s="167"/>
      <c r="J55" s="4"/>
      <c r="K55" s="4"/>
      <c r="L55" s="4"/>
      <c r="M55" s="4"/>
      <c r="N55" s="4"/>
    </row>
    <row r="56" spans="1:15" s="2" customFormat="1" ht="25.5" customHeight="1" x14ac:dyDescent="0.2">
      <c r="A56" s="8">
        <f>A51+1</f>
        <v>27</v>
      </c>
      <c r="B56" s="85"/>
      <c r="C56" s="141" t="s">
        <v>295</v>
      </c>
      <c r="D56" s="3" t="s">
        <v>31</v>
      </c>
      <c r="E56" s="351">
        <v>98</v>
      </c>
      <c r="F56" s="351"/>
      <c r="G56" s="352">
        <f>ROUND(E56*F56,2)</f>
        <v>0</v>
      </c>
      <c r="H56" s="52" t="s">
        <v>129</v>
      </c>
      <c r="I56" s="167"/>
    </row>
    <row r="57" spans="1:15" x14ac:dyDescent="0.2">
      <c r="A57" s="75"/>
      <c r="B57" s="118" t="s">
        <v>85</v>
      </c>
      <c r="C57" s="51" t="s">
        <v>86</v>
      </c>
      <c r="D57" s="46" t="s">
        <v>44</v>
      </c>
      <c r="E57" s="361" t="s">
        <v>44</v>
      </c>
      <c r="F57" s="361" t="s">
        <v>44</v>
      </c>
      <c r="G57" s="362" t="s">
        <v>44</v>
      </c>
    </row>
    <row r="58" spans="1:15" s="2" customFormat="1" ht="39" customHeight="1" x14ac:dyDescent="0.2">
      <c r="A58" s="8">
        <f>A56+1</f>
        <v>28</v>
      </c>
      <c r="B58" s="85"/>
      <c r="C58" s="134" t="s">
        <v>592</v>
      </c>
      <c r="D58" s="3" t="s">
        <v>31</v>
      </c>
      <c r="E58" s="363">
        <v>73</v>
      </c>
      <c r="F58" s="358"/>
      <c r="G58" s="352">
        <f>ROUND(E58*F58,2)</f>
        <v>0</v>
      </c>
      <c r="H58" s="52" t="s">
        <v>133</v>
      </c>
      <c r="I58" s="167"/>
      <c r="J58" s="55"/>
      <c r="K58" s="79"/>
      <c r="L58" s="40"/>
      <c r="M58" s="40"/>
      <c r="N58" s="40"/>
      <c r="O58" s="40"/>
    </row>
    <row r="59" spans="1:15" s="2" customFormat="1" ht="38.25" x14ac:dyDescent="0.2">
      <c r="A59" s="35">
        <f>A58+1</f>
        <v>29</v>
      </c>
      <c r="B59" s="85"/>
      <c r="C59" s="134" t="s">
        <v>593</v>
      </c>
      <c r="D59" s="3" t="s">
        <v>31</v>
      </c>
      <c r="E59" s="363">
        <v>21</v>
      </c>
      <c r="F59" s="358"/>
      <c r="G59" s="352">
        <f>ROUND(E59*F59,2)</f>
        <v>0</v>
      </c>
      <c r="H59" s="52" t="s">
        <v>134</v>
      </c>
      <c r="I59" s="167"/>
      <c r="J59" s="55"/>
      <c r="K59" s="79"/>
      <c r="L59" s="40"/>
      <c r="M59" s="40"/>
      <c r="N59" s="40"/>
      <c r="O59" s="40"/>
    </row>
    <row r="60" spans="1:15" x14ac:dyDescent="0.2">
      <c r="A60" s="81"/>
      <c r="B60" s="10" t="s">
        <v>80</v>
      </c>
      <c r="C60" s="151" t="s">
        <v>81</v>
      </c>
      <c r="D60" s="44" t="s">
        <v>44</v>
      </c>
      <c r="E60" s="398"/>
      <c r="F60" s="398"/>
      <c r="G60" s="399"/>
      <c r="J60" s="40"/>
      <c r="K60" s="40"/>
      <c r="L60" s="40"/>
      <c r="M60" s="40"/>
      <c r="N60" s="40"/>
    </row>
    <row r="61" spans="1:15" ht="25.5" x14ac:dyDescent="0.2">
      <c r="A61" s="75"/>
      <c r="B61" s="118" t="s">
        <v>77</v>
      </c>
      <c r="C61" s="73" t="s">
        <v>78</v>
      </c>
      <c r="D61" s="46" t="s">
        <v>44</v>
      </c>
      <c r="E61" s="361" t="s">
        <v>44</v>
      </c>
      <c r="F61" s="361" t="s">
        <v>44</v>
      </c>
      <c r="G61" s="364" t="s">
        <v>44</v>
      </c>
      <c r="J61" s="40"/>
      <c r="K61" s="40"/>
      <c r="L61" s="40"/>
      <c r="M61" s="40"/>
      <c r="N61" s="40"/>
    </row>
    <row r="62" spans="1:15" x14ac:dyDescent="0.2">
      <c r="A62" s="17"/>
      <c r="B62" s="85"/>
      <c r="C62" s="142" t="s">
        <v>114</v>
      </c>
      <c r="D62" s="39"/>
      <c r="E62" s="365"/>
      <c r="F62" s="365"/>
      <c r="G62" s="356"/>
      <c r="J62" s="40"/>
      <c r="K62" s="40"/>
      <c r="L62" s="40"/>
      <c r="M62" s="40"/>
      <c r="N62" s="40"/>
    </row>
    <row r="63" spans="1:15" ht="25.5" x14ac:dyDescent="0.2">
      <c r="A63" s="8">
        <f>A59+1</f>
        <v>30</v>
      </c>
      <c r="B63" s="85"/>
      <c r="C63" s="141" t="s">
        <v>99</v>
      </c>
      <c r="D63" s="3" t="s">
        <v>31</v>
      </c>
      <c r="E63" s="351">
        <v>155</v>
      </c>
      <c r="F63" s="351"/>
      <c r="G63" s="366">
        <f>ROUND(E63*F63,2)</f>
        <v>0</v>
      </c>
      <c r="H63" s="52" t="s">
        <v>121</v>
      </c>
    </row>
    <row r="64" spans="1:15" ht="15.75" x14ac:dyDescent="0.2">
      <c r="A64" s="8">
        <f>A63+1</f>
        <v>31</v>
      </c>
      <c r="B64" s="70"/>
      <c r="C64" s="141" t="s">
        <v>82</v>
      </c>
      <c r="D64" s="3" t="s">
        <v>31</v>
      </c>
      <c r="E64" s="351">
        <v>155</v>
      </c>
      <c r="F64" s="351"/>
      <c r="G64" s="352">
        <f>ROUND(E64*F64,2)</f>
        <v>0</v>
      </c>
      <c r="H64" s="52" t="s">
        <v>131</v>
      </c>
      <c r="J64" s="40"/>
      <c r="K64" s="40"/>
      <c r="L64" s="40"/>
      <c r="M64" s="40"/>
      <c r="N64" s="40"/>
    </row>
    <row r="65" spans="1:21" ht="15.75" x14ac:dyDescent="0.2">
      <c r="A65" s="9">
        <f>1+A64</f>
        <v>32</v>
      </c>
      <c r="B65" s="57"/>
      <c r="C65" s="135" t="s">
        <v>79</v>
      </c>
      <c r="D65" s="5" t="s">
        <v>31</v>
      </c>
      <c r="E65" s="360">
        <f>E64</f>
        <v>155</v>
      </c>
      <c r="F65" s="360"/>
      <c r="G65" s="352">
        <f>ROUND(E65*F65,2)</f>
        <v>0</v>
      </c>
      <c r="H65" s="52" t="s">
        <v>132</v>
      </c>
      <c r="J65" s="40"/>
      <c r="K65" s="40"/>
      <c r="L65" s="40"/>
      <c r="M65" s="40"/>
      <c r="N65" s="40"/>
    </row>
    <row r="66" spans="1:21" x14ac:dyDescent="0.2">
      <c r="A66" s="32"/>
      <c r="B66" s="10" t="s">
        <v>26</v>
      </c>
      <c r="C66" s="33" t="s">
        <v>42</v>
      </c>
      <c r="D66" s="44" t="s">
        <v>44</v>
      </c>
      <c r="E66" s="347" t="s">
        <v>44</v>
      </c>
      <c r="F66" s="347" t="s">
        <v>44</v>
      </c>
      <c r="G66" s="348" t="s">
        <v>44</v>
      </c>
      <c r="J66" s="40"/>
      <c r="K66" s="40"/>
      <c r="L66" s="40"/>
      <c r="M66" s="40"/>
      <c r="N66" s="40"/>
    </row>
    <row r="67" spans="1:21" s="2" customFormat="1" x14ac:dyDescent="0.2">
      <c r="A67" s="75"/>
      <c r="B67" s="87" t="s">
        <v>72</v>
      </c>
      <c r="C67" s="73" t="s">
        <v>73</v>
      </c>
      <c r="D67" s="45" t="s">
        <v>44</v>
      </c>
      <c r="E67" s="349" t="s">
        <v>44</v>
      </c>
      <c r="F67" s="349" t="s">
        <v>44</v>
      </c>
      <c r="G67" s="350" t="s">
        <v>44</v>
      </c>
      <c r="H67" s="52"/>
      <c r="I67" s="167"/>
      <c r="J67" s="52"/>
      <c r="K67" s="55"/>
      <c r="L67" s="55"/>
      <c r="M67" s="74"/>
    </row>
    <row r="68" spans="1:21" s="2" customFormat="1" x14ac:dyDescent="0.2">
      <c r="A68" s="17"/>
      <c r="B68" s="88"/>
      <c r="C68" s="152" t="s">
        <v>115</v>
      </c>
      <c r="D68" s="3"/>
      <c r="E68" s="378"/>
      <c r="F68" s="378"/>
      <c r="G68" s="352">
        <f>E68*F68</f>
        <v>0</v>
      </c>
      <c r="H68" s="52"/>
      <c r="I68" s="167"/>
      <c r="J68" s="52"/>
      <c r="K68" s="55"/>
      <c r="L68" s="55"/>
      <c r="M68" s="74"/>
    </row>
    <row r="69" spans="1:21" ht="25.5" x14ac:dyDescent="0.2">
      <c r="A69" s="8">
        <f>A65+1</f>
        <v>33</v>
      </c>
      <c r="B69" s="89"/>
      <c r="C69" s="82" t="s">
        <v>92</v>
      </c>
      <c r="D69" s="80" t="s">
        <v>31</v>
      </c>
      <c r="E69" s="363">
        <v>4.84</v>
      </c>
      <c r="F69" s="351"/>
      <c r="G69" s="352">
        <f>ROUND(E69*F69,2)</f>
        <v>0</v>
      </c>
      <c r="H69" s="52" t="s">
        <v>145</v>
      </c>
      <c r="J69" s="40"/>
      <c r="K69" s="40"/>
      <c r="L69" s="40"/>
      <c r="M69" s="40"/>
      <c r="N69" s="40"/>
    </row>
    <row r="70" spans="1:21" ht="25.5" x14ac:dyDescent="0.2">
      <c r="A70" s="8">
        <f>A69+1</f>
        <v>34</v>
      </c>
      <c r="B70" s="89"/>
      <c r="C70" s="82" t="s">
        <v>91</v>
      </c>
      <c r="D70" s="80" t="s">
        <v>31</v>
      </c>
      <c r="E70" s="363">
        <v>8.4600000000000009</v>
      </c>
      <c r="F70" s="351"/>
      <c r="G70" s="352">
        <f>ROUND(E70*F70,2)</f>
        <v>0</v>
      </c>
      <c r="H70" s="52" t="s">
        <v>147</v>
      </c>
      <c r="J70" s="40"/>
      <c r="K70" s="40"/>
      <c r="L70" s="40"/>
      <c r="M70" s="40"/>
      <c r="N70" s="40"/>
    </row>
    <row r="71" spans="1:21" ht="25.5" x14ac:dyDescent="0.2">
      <c r="A71" s="8">
        <f>A70+1</f>
        <v>35</v>
      </c>
      <c r="B71" s="89"/>
      <c r="C71" s="82" t="s">
        <v>315</v>
      </c>
      <c r="D71" s="80" t="s">
        <v>31</v>
      </c>
      <c r="E71" s="363">
        <v>13.3</v>
      </c>
      <c r="F71" s="351"/>
      <c r="G71" s="352">
        <f>ROUND(E71*F71,2)</f>
        <v>0</v>
      </c>
      <c r="H71" s="52" t="s">
        <v>147</v>
      </c>
      <c r="J71" s="40"/>
      <c r="K71" s="40"/>
      <c r="L71" s="40"/>
      <c r="M71" s="40"/>
      <c r="N71" s="40"/>
    </row>
    <row r="72" spans="1:21" x14ac:dyDescent="0.2">
      <c r="A72" s="11"/>
      <c r="B72" s="10" t="s">
        <v>23</v>
      </c>
      <c r="C72" s="33" t="s">
        <v>24</v>
      </c>
      <c r="D72" s="44" t="s">
        <v>44</v>
      </c>
      <c r="E72" s="347" t="s">
        <v>44</v>
      </c>
      <c r="F72" s="347" t="s">
        <v>44</v>
      </c>
      <c r="G72" s="348" t="s">
        <v>44</v>
      </c>
    </row>
    <row r="73" spans="1:21" x14ac:dyDescent="0.2">
      <c r="A73" s="49"/>
      <c r="B73" s="118" t="s">
        <v>19</v>
      </c>
      <c r="C73" s="133" t="s">
        <v>20</v>
      </c>
      <c r="D73" s="45" t="s">
        <v>44</v>
      </c>
      <c r="E73" s="349" t="s">
        <v>44</v>
      </c>
      <c r="F73" s="349" t="s">
        <v>44</v>
      </c>
      <c r="G73" s="350" t="s">
        <v>44</v>
      </c>
    </row>
    <row r="74" spans="1:21" ht="25.5" x14ac:dyDescent="0.2">
      <c r="A74" s="35">
        <f>A70+1</f>
        <v>35</v>
      </c>
      <c r="B74" s="126"/>
      <c r="C74" s="141" t="s">
        <v>290</v>
      </c>
      <c r="D74" s="3" t="s">
        <v>34</v>
      </c>
      <c r="E74" s="363">
        <v>36</v>
      </c>
      <c r="F74" s="363"/>
      <c r="G74" s="352">
        <f>ROUND(E74*F74,2)</f>
        <v>0</v>
      </c>
      <c r="H74" s="52" t="s">
        <v>141</v>
      </c>
      <c r="J74" s="280"/>
    </row>
    <row r="75" spans="1:21" ht="25.5" x14ac:dyDescent="0.2">
      <c r="A75" s="35">
        <f>A74+1</f>
        <v>36</v>
      </c>
      <c r="B75" s="126"/>
      <c r="C75" s="141" t="s">
        <v>203</v>
      </c>
      <c r="D75" s="83" t="s">
        <v>30</v>
      </c>
      <c r="E75" s="363">
        <v>6.27</v>
      </c>
      <c r="F75" s="363"/>
      <c r="G75" s="352">
        <f>ROUND(E75*F75,2)</f>
        <v>0</v>
      </c>
      <c r="H75" s="52" t="s">
        <v>149</v>
      </c>
      <c r="J75" s="280"/>
    </row>
    <row r="76" spans="1:21" x14ac:dyDescent="0.2">
      <c r="A76" s="90"/>
      <c r="B76" s="118" t="s">
        <v>17</v>
      </c>
      <c r="C76" s="133" t="s">
        <v>18</v>
      </c>
      <c r="D76" s="45"/>
      <c r="E76" s="383"/>
      <c r="F76" s="400"/>
      <c r="G76" s="384"/>
      <c r="J76" s="280"/>
    </row>
    <row r="77" spans="1:21" s="97" customFormat="1" ht="38.25" x14ac:dyDescent="0.2">
      <c r="A77" s="35">
        <f>A75+1</f>
        <v>37</v>
      </c>
      <c r="B77" s="85"/>
      <c r="C77" s="134" t="s">
        <v>205</v>
      </c>
      <c r="D77" s="3" t="s">
        <v>34</v>
      </c>
      <c r="E77" s="363">
        <v>10</v>
      </c>
      <c r="F77" s="351"/>
      <c r="G77" s="352">
        <f>ROUND(E77*F77,2)</f>
        <v>0</v>
      </c>
      <c r="H77" s="52" t="s">
        <v>148</v>
      </c>
      <c r="I77" s="167"/>
      <c r="J77" s="280"/>
      <c r="K77" s="19"/>
      <c r="L77" s="98"/>
      <c r="M77" s="1"/>
    </row>
    <row r="78" spans="1:21" s="97" customFormat="1" x14ac:dyDescent="0.2">
      <c r="A78" s="54"/>
      <c r="B78" s="118" t="s">
        <v>153</v>
      </c>
      <c r="C78" s="160" t="s">
        <v>154</v>
      </c>
      <c r="D78" s="45" t="s">
        <v>44</v>
      </c>
      <c r="E78" s="349" t="s">
        <v>44</v>
      </c>
      <c r="F78" s="349" t="s">
        <v>44</v>
      </c>
      <c r="G78" s="350" t="s">
        <v>44</v>
      </c>
      <c r="H78" s="52"/>
      <c r="I78" s="167"/>
      <c r="J78" s="280"/>
      <c r="K78" s="19"/>
      <c r="L78" s="98"/>
      <c r="M78" s="1"/>
    </row>
    <row r="79" spans="1:21" s="97" customFormat="1" ht="51.75" thickBot="1" x14ac:dyDescent="0.25">
      <c r="A79" s="35">
        <f>A77+1</f>
        <v>38</v>
      </c>
      <c r="B79" s="85"/>
      <c r="C79" s="155" t="s">
        <v>291</v>
      </c>
      <c r="D79" s="3" t="s">
        <v>34</v>
      </c>
      <c r="E79" s="363">
        <v>36</v>
      </c>
      <c r="F79" s="358"/>
      <c r="G79" s="352">
        <f>ROUND(E79*F79,2)</f>
        <v>0</v>
      </c>
      <c r="H79" s="52" t="s">
        <v>4</v>
      </c>
      <c r="I79" s="167"/>
      <c r="J79" s="280"/>
      <c r="K79" s="19"/>
      <c r="L79" s="98"/>
      <c r="M79" s="1"/>
    </row>
    <row r="80" spans="1:21" s="29" customFormat="1" ht="14.25" thickTop="1" thickBot="1" x14ac:dyDescent="0.25">
      <c r="A80" s="207"/>
      <c r="B80" s="208"/>
      <c r="C80" s="209" t="s">
        <v>59</v>
      </c>
      <c r="D80" s="210" t="s">
        <v>44</v>
      </c>
      <c r="E80" s="369" t="s">
        <v>44</v>
      </c>
      <c r="F80" s="369" t="s">
        <v>44</v>
      </c>
      <c r="G80" s="370">
        <f>SUM(G15:G79)</f>
        <v>0</v>
      </c>
      <c r="H80" s="52"/>
      <c r="I80" s="167"/>
      <c r="J80" s="167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</row>
    <row r="81" spans="1:9" s="27" customFormat="1" ht="13.5" thickTop="1" x14ac:dyDescent="0.2">
      <c r="A81" s="24"/>
      <c r="B81" s="25"/>
      <c r="C81" s="154"/>
      <c r="D81" s="26"/>
      <c r="E81" s="371"/>
      <c r="F81" s="371"/>
      <c r="G81" s="371"/>
      <c r="H81" s="52"/>
      <c r="I81" s="167"/>
    </row>
    <row r="82" spans="1:9" s="27" customFormat="1" x14ac:dyDescent="0.2">
      <c r="A82" s="28" t="s">
        <v>37</v>
      </c>
      <c r="B82" s="25"/>
      <c r="C82" s="154"/>
      <c r="D82" s="26"/>
      <c r="E82" s="371"/>
      <c r="F82" s="371"/>
      <c r="G82" s="371"/>
      <c r="H82" s="52"/>
      <c r="I82" s="167"/>
    </row>
    <row r="83" spans="1:9" s="1" customFormat="1" x14ac:dyDescent="0.2">
      <c r="A83" s="30"/>
      <c r="B83" s="21"/>
      <c r="C83" s="31"/>
      <c r="D83" s="21"/>
      <c r="E83" s="372"/>
      <c r="F83" s="373"/>
      <c r="G83" s="374"/>
      <c r="H83" s="52"/>
      <c r="I83" s="167"/>
    </row>
  </sheetData>
  <mergeCells count="5">
    <mergeCell ref="A1:G1"/>
    <mergeCell ref="A3:G3"/>
    <mergeCell ref="A5:G5"/>
    <mergeCell ref="A7:G7"/>
    <mergeCell ref="G9:G10"/>
  </mergeCells>
  <printOptions gridLinesSet="0"/>
  <pageMargins left="0.74803149606299213" right="0.19685039370078741" top="0.78740157480314965" bottom="0.8" header="0.59055118110236227" footer="0.51181102362204722"/>
  <pageSetup paperSize="9" scale="87" orientation="portrait" horizontalDpi="4294967294" verticalDpi="300" r:id="rId1"/>
  <headerFooter alignWithMargins="0">
    <oddFooter>&amp;L&amp;8&amp;A&amp;C&amp;8- &amp;P -&amp;R&amp;8Wolsztyn</oddFooter>
  </headerFooter>
  <rowBreaks count="2" manualBreakCount="2">
    <brk id="33" max="7" man="1"/>
    <brk id="71" max="7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107"/>
  <sheetViews>
    <sheetView showGridLines="0" showZeros="0" view="pageBreakPreview" topLeftCell="A43" zoomScale="130" zoomScaleNormal="100" zoomScaleSheetLayoutView="130" workbookViewId="0">
      <selection activeCell="C72" sqref="C72"/>
    </sheetView>
  </sheetViews>
  <sheetFormatPr defaultRowHeight="12.75" x14ac:dyDescent="0.2"/>
  <cols>
    <col min="1" max="1" width="3.7109375" style="41" customWidth="1"/>
    <col min="2" max="2" width="11" style="6" customWidth="1"/>
    <col min="3" max="3" width="44.85546875" style="42" customWidth="1"/>
    <col min="4" max="4" width="6" style="6" customWidth="1"/>
    <col min="5" max="5" width="9.140625" style="375" bestFit="1" customWidth="1"/>
    <col min="6" max="6" width="11.140625" style="371" customWidth="1"/>
    <col min="7" max="7" width="10.5703125" style="376" customWidth="1"/>
    <col min="8" max="8" width="8.85546875" style="52" hidden="1" customWidth="1"/>
    <col min="9" max="9" width="9.7109375" style="167" customWidth="1"/>
    <col min="10" max="11" width="9.7109375" style="4" customWidth="1"/>
    <col min="12" max="16384" width="9.140625" style="4"/>
  </cols>
  <sheetData>
    <row r="1" spans="1:15" ht="42.75" customHeight="1" thickTop="1" x14ac:dyDescent="0.2">
      <c r="A1" s="455" t="s">
        <v>240</v>
      </c>
      <c r="B1" s="456"/>
      <c r="C1" s="456"/>
      <c r="D1" s="456"/>
      <c r="E1" s="456"/>
      <c r="F1" s="456"/>
      <c r="G1" s="457"/>
    </row>
    <row r="2" spans="1:15" s="64" customFormat="1" x14ac:dyDescent="0.2">
      <c r="A2" s="191"/>
      <c r="B2" s="65"/>
      <c r="C2" s="128"/>
      <c r="D2" s="65"/>
      <c r="E2" s="331"/>
      <c r="F2" s="331"/>
      <c r="G2" s="332"/>
      <c r="H2" s="66"/>
      <c r="I2" s="167"/>
    </row>
    <row r="3" spans="1:15" s="95" customFormat="1" ht="15.75" x14ac:dyDescent="0.25">
      <c r="A3" s="463" t="s">
        <v>301</v>
      </c>
      <c r="B3" s="464"/>
      <c r="C3" s="464"/>
      <c r="D3" s="464"/>
      <c r="E3" s="464"/>
      <c r="F3" s="464"/>
      <c r="G3" s="465"/>
      <c r="H3" s="52"/>
      <c r="I3" s="167"/>
    </row>
    <row r="4" spans="1:15" s="96" customFormat="1" x14ac:dyDescent="0.2">
      <c r="A4" s="192"/>
      <c r="C4" s="129"/>
      <c r="E4" s="333"/>
      <c r="F4" s="333"/>
      <c r="G4" s="334"/>
      <c r="H4" s="66"/>
      <c r="I4" s="167"/>
    </row>
    <row r="5" spans="1:15" s="91" customFormat="1" ht="15.75" x14ac:dyDescent="0.25">
      <c r="A5" s="463" t="s">
        <v>241</v>
      </c>
      <c r="B5" s="464"/>
      <c r="C5" s="464"/>
      <c r="D5" s="464"/>
      <c r="E5" s="464"/>
      <c r="F5" s="464"/>
      <c r="G5" s="465"/>
      <c r="H5" s="52"/>
      <c r="I5" s="167"/>
    </row>
    <row r="6" spans="1:15" s="69" customFormat="1" x14ac:dyDescent="0.2">
      <c r="A6" s="193"/>
      <c r="B6" s="67"/>
      <c r="C6" s="130"/>
      <c r="D6" s="68"/>
      <c r="E6" s="335"/>
      <c r="F6" s="336"/>
      <c r="G6" s="337"/>
      <c r="H6" s="66"/>
      <c r="I6" s="167"/>
    </row>
    <row r="7" spans="1:15" s="92" customFormat="1" ht="15.75" x14ac:dyDescent="0.2">
      <c r="A7" s="460" t="s">
        <v>25</v>
      </c>
      <c r="B7" s="461"/>
      <c r="C7" s="461"/>
      <c r="D7" s="461"/>
      <c r="E7" s="461"/>
      <c r="F7" s="461"/>
      <c r="G7" s="462"/>
      <c r="H7" s="52"/>
      <c r="I7" s="167"/>
    </row>
    <row r="8" spans="1:15" s="64" customFormat="1" ht="13.5" thickBot="1" x14ac:dyDescent="0.25">
      <c r="A8" s="194"/>
      <c r="B8" s="63"/>
      <c r="C8" s="131"/>
      <c r="D8" s="63"/>
      <c r="E8" s="338"/>
      <c r="F8" s="338"/>
      <c r="G8" s="339"/>
      <c r="H8" s="66"/>
      <c r="I8" s="167"/>
    </row>
    <row r="9" spans="1:15" ht="13.5" customHeight="1" thickTop="1" x14ac:dyDescent="0.2">
      <c r="A9" s="15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</row>
    <row r="10" spans="1:15" s="22" customFormat="1" ht="12.75" customHeight="1" x14ac:dyDescent="0.2">
      <c r="A10" s="61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  <c r="I10" s="167"/>
    </row>
    <row r="11" spans="1:15" s="22" customFormat="1" ht="12.75" customHeight="1" x14ac:dyDescent="0.2">
      <c r="A11" s="16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  <c r="I11" s="167"/>
    </row>
    <row r="12" spans="1:15" s="13" customFormat="1" x14ac:dyDescent="0.2">
      <c r="A12" s="56">
        <v>1</v>
      </c>
      <c r="B12" s="57">
        <v>2</v>
      </c>
      <c r="C12" s="57">
        <v>3</v>
      </c>
      <c r="D12" s="57">
        <v>4</v>
      </c>
      <c r="E12" s="57">
        <v>5</v>
      </c>
      <c r="F12" s="57">
        <v>6</v>
      </c>
      <c r="G12" s="57">
        <v>7</v>
      </c>
      <c r="H12" s="52"/>
      <c r="I12" s="167"/>
    </row>
    <row r="13" spans="1:15" x14ac:dyDescent="0.2">
      <c r="A13" s="36"/>
      <c r="B13" s="10" t="s">
        <v>35</v>
      </c>
      <c r="C13" s="33" t="s">
        <v>36</v>
      </c>
      <c r="D13" s="37" t="s">
        <v>44</v>
      </c>
      <c r="E13" s="347" t="s">
        <v>44</v>
      </c>
      <c r="F13" s="347" t="s">
        <v>44</v>
      </c>
      <c r="G13" s="348" t="s">
        <v>44</v>
      </c>
    </row>
    <row r="14" spans="1:15" x14ac:dyDescent="0.2">
      <c r="A14" s="49"/>
      <c r="B14" s="118" t="s">
        <v>45</v>
      </c>
      <c r="C14" s="133" t="s">
        <v>46</v>
      </c>
      <c r="D14" s="48" t="s">
        <v>44</v>
      </c>
      <c r="E14" s="349" t="s">
        <v>44</v>
      </c>
      <c r="F14" s="349" t="s">
        <v>44</v>
      </c>
      <c r="G14" s="350" t="s">
        <v>44</v>
      </c>
    </row>
    <row r="15" spans="1:15" ht="25.5" x14ac:dyDescent="0.2">
      <c r="A15" s="12">
        <v>1</v>
      </c>
      <c r="B15" s="85"/>
      <c r="C15" s="134" t="s">
        <v>76</v>
      </c>
      <c r="D15" s="3" t="s">
        <v>43</v>
      </c>
      <c r="E15" s="351">
        <v>0.1</v>
      </c>
      <c r="F15" s="351"/>
      <c r="G15" s="352">
        <f>ROUND(E15*F15,2)</f>
        <v>0</v>
      </c>
      <c r="H15" s="52" t="s">
        <v>116</v>
      </c>
    </row>
    <row r="16" spans="1:15" s="103" customFormat="1" x14ac:dyDescent="0.2">
      <c r="A16" s="54"/>
      <c r="B16" s="118" t="s">
        <v>105</v>
      </c>
      <c r="C16" s="136" t="s">
        <v>106</v>
      </c>
      <c r="D16" s="99" t="s">
        <v>44</v>
      </c>
      <c r="E16" s="349" t="s">
        <v>44</v>
      </c>
      <c r="F16" s="349" t="s">
        <v>44</v>
      </c>
      <c r="G16" s="350" t="s">
        <v>44</v>
      </c>
      <c r="H16" s="52"/>
      <c r="I16" s="167"/>
      <c r="J16" s="100"/>
      <c r="K16" s="100"/>
      <c r="L16" s="101"/>
      <c r="M16" s="101"/>
      <c r="N16" s="101"/>
      <c r="O16" s="102"/>
    </row>
    <row r="17" spans="1:15" s="103" customFormat="1" x14ac:dyDescent="0.2">
      <c r="A17" s="8"/>
      <c r="B17" s="85"/>
      <c r="C17" s="137" t="s">
        <v>107</v>
      </c>
      <c r="D17" s="104"/>
      <c r="E17" s="365"/>
      <c r="F17" s="365"/>
      <c r="G17" s="401"/>
      <c r="H17" s="52" t="s">
        <v>118</v>
      </c>
      <c r="I17" s="167"/>
      <c r="J17" s="100"/>
      <c r="K17" s="100"/>
      <c r="L17" s="101"/>
      <c r="M17" s="101"/>
      <c r="N17" s="101"/>
      <c r="O17" s="102"/>
    </row>
    <row r="18" spans="1:15" s="103" customFormat="1" x14ac:dyDescent="0.2">
      <c r="A18" s="8">
        <f>A15+1</f>
        <v>2</v>
      </c>
      <c r="B18" s="119"/>
      <c r="C18" s="105" t="s">
        <v>250</v>
      </c>
      <c r="D18" s="106" t="s">
        <v>32</v>
      </c>
      <c r="E18" s="351">
        <v>1</v>
      </c>
      <c r="F18" s="380"/>
      <c r="G18" s="352">
        <f>ROUND(E18*F18,2)</f>
        <v>0</v>
      </c>
      <c r="H18" s="52"/>
      <c r="I18" s="167"/>
      <c r="J18" s="55"/>
      <c r="K18" s="55"/>
      <c r="L18" s="101"/>
      <c r="M18" s="101"/>
      <c r="N18" s="101"/>
      <c r="O18" s="102"/>
    </row>
    <row r="19" spans="1:15" s="103" customFormat="1" x14ac:dyDescent="0.2">
      <c r="A19" s="8">
        <f>A18+1</f>
        <v>3</v>
      </c>
      <c r="B19" s="120"/>
      <c r="C19" s="137" t="s">
        <v>117</v>
      </c>
      <c r="D19" s="3" t="s">
        <v>161</v>
      </c>
      <c r="E19" s="351">
        <v>2E-3</v>
      </c>
      <c r="F19" s="358"/>
      <c r="G19" s="352">
        <f>ROUND(E19*F19,2)</f>
        <v>0</v>
      </c>
      <c r="H19" s="52" t="s">
        <v>119</v>
      </c>
      <c r="I19" s="167"/>
      <c r="J19" s="109"/>
      <c r="K19" s="109"/>
      <c r="L19" s="101"/>
      <c r="M19" s="101"/>
      <c r="N19" s="101"/>
      <c r="O19" s="102"/>
    </row>
    <row r="20" spans="1:15" s="113" customFormat="1" ht="25.5" x14ac:dyDescent="0.2">
      <c r="A20" s="8">
        <f>A19+1</f>
        <v>4</v>
      </c>
      <c r="B20" s="119"/>
      <c r="C20" s="137" t="s">
        <v>108</v>
      </c>
      <c r="D20" s="3" t="s">
        <v>50</v>
      </c>
      <c r="E20" s="363">
        <v>0.4</v>
      </c>
      <c r="F20" s="380"/>
      <c r="G20" s="352">
        <f>ROUND(E20*F20,2)</f>
        <v>0</v>
      </c>
      <c r="H20" s="52"/>
      <c r="I20" s="167"/>
      <c r="J20" s="110"/>
      <c r="K20" s="110"/>
      <c r="L20" s="111"/>
      <c r="M20" s="111"/>
      <c r="N20" s="111"/>
      <c r="O20" s="112"/>
    </row>
    <row r="21" spans="1:15" s="113" customFormat="1" ht="25.5" x14ac:dyDescent="0.2">
      <c r="A21" s="9">
        <f>A20+1</f>
        <v>5</v>
      </c>
      <c r="B21" s="121"/>
      <c r="C21" s="138" t="s">
        <v>160</v>
      </c>
      <c r="D21" s="5" t="s">
        <v>109</v>
      </c>
      <c r="E21" s="367">
        <v>1.9</v>
      </c>
      <c r="F21" s="402"/>
      <c r="G21" s="352">
        <f>ROUND(E21*F21,2)</f>
        <v>0</v>
      </c>
      <c r="H21" s="52"/>
      <c r="I21" s="167"/>
      <c r="J21" s="110"/>
      <c r="K21" s="110"/>
      <c r="L21" s="111"/>
      <c r="M21" s="111"/>
      <c r="N21" s="111"/>
      <c r="O21" s="112"/>
    </row>
    <row r="22" spans="1:15" x14ac:dyDescent="0.2">
      <c r="A22" s="54"/>
      <c r="B22" s="118" t="s">
        <v>110</v>
      </c>
      <c r="C22" s="133" t="s">
        <v>111</v>
      </c>
      <c r="D22" s="45" t="s">
        <v>44</v>
      </c>
      <c r="E22" s="349" t="s">
        <v>44</v>
      </c>
      <c r="F22" s="349" t="s">
        <v>44</v>
      </c>
      <c r="G22" s="350" t="s">
        <v>44</v>
      </c>
      <c r="J22" s="94"/>
      <c r="K22" s="94"/>
    </row>
    <row r="23" spans="1:15" ht="38.25" x14ac:dyDescent="0.2">
      <c r="A23" s="8">
        <f>1+A21</f>
        <v>6</v>
      </c>
      <c r="B23" s="85"/>
      <c r="C23" s="139" t="str">
        <f>"- mechaniczne zdjęcie warstwy humusu grubości 20 cm z przemieszczeniem oraz spryzmowaniem tymczasowym        ("&amp;ROUND(0.2*E23,0)&amp;" m^3)"</f>
        <v>- mechaniczne zdjęcie warstwy humusu grubości 20 cm z przemieszczeniem oraz spryzmowaniem tymczasowym        (212 m^3)</v>
      </c>
      <c r="D23" s="3" t="s">
        <v>31</v>
      </c>
      <c r="E23" s="351">
        <v>1060</v>
      </c>
      <c r="F23" s="363"/>
      <c r="G23" s="352">
        <f>ROUND(E23*F23,2)</f>
        <v>0</v>
      </c>
      <c r="H23" s="52" t="s">
        <v>120</v>
      </c>
      <c r="J23" s="94"/>
      <c r="K23" s="94"/>
    </row>
    <row r="24" spans="1:15" ht="25.5" x14ac:dyDescent="0.2">
      <c r="A24" s="9">
        <f>1+A23</f>
        <v>7</v>
      </c>
      <c r="B24" s="84"/>
      <c r="C24" s="140" t="s">
        <v>112</v>
      </c>
      <c r="D24" s="5" t="s">
        <v>50</v>
      </c>
      <c r="E24" s="360">
        <v>212</v>
      </c>
      <c r="F24" s="367"/>
      <c r="G24" s="352">
        <f>ROUND(E24*F24,2)</f>
        <v>0</v>
      </c>
      <c r="J24" s="55"/>
      <c r="K24" s="55"/>
    </row>
    <row r="25" spans="1:15" x14ac:dyDescent="0.2">
      <c r="A25" s="54"/>
      <c r="B25" s="122" t="s">
        <v>48</v>
      </c>
      <c r="C25" s="133" t="s">
        <v>49</v>
      </c>
      <c r="D25" s="48" t="s">
        <v>44</v>
      </c>
      <c r="E25" s="349" t="s">
        <v>44</v>
      </c>
      <c r="F25" s="349" t="s">
        <v>44</v>
      </c>
      <c r="G25" s="350" t="s">
        <v>44</v>
      </c>
    </row>
    <row r="26" spans="1:15" ht="38.25" x14ac:dyDescent="0.2">
      <c r="A26" s="8">
        <f>A24+1</f>
        <v>8</v>
      </c>
      <c r="B26" s="85"/>
      <c r="C26" s="163" t="s">
        <v>224</v>
      </c>
      <c r="D26" s="3" t="s">
        <v>31</v>
      </c>
      <c r="E26" s="351">
        <v>19.5</v>
      </c>
      <c r="F26" s="351"/>
      <c r="G26" s="352">
        <f t="shared" ref="G26:G41" si="0">ROUND(E26*F26,2)</f>
        <v>0</v>
      </c>
      <c r="H26" s="52" t="s">
        <v>5</v>
      </c>
    </row>
    <row r="27" spans="1:15" ht="25.5" x14ac:dyDescent="0.2">
      <c r="A27" s="8">
        <f>A26+1</f>
        <v>9</v>
      </c>
      <c r="B27" s="85"/>
      <c r="C27" s="163" t="s">
        <v>251</v>
      </c>
      <c r="D27" s="3" t="s">
        <v>31</v>
      </c>
      <c r="E27" s="351">
        <v>75</v>
      </c>
      <c r="F27" s="351"/>
      <c r="G27" s="352">
        <f t="shared" si="0"/>
        <v>0</v>
      </c>
      <c r="H27" s="52" t="s">
        <v>5</v>
      </c>
    </row>
    <row r="28" spans="1:15" ht="38.25" x14ac:dyDescent="0.2">
      <c r="A28" s="8">
        <f>A27+1</f>
        <v>10</v>
      </c>
      <c r="B28" s="85"/>
      <c r="C28" s="163" t="s">
        <v>172</v>
      </c>
      <c r="D28" s="3" t="s">
        <v>31</v>
      </c>
      <c r="E28" s="351">
        <v>35</v>
      </c>
      <c r="F28" s="351"/>
      <c r="G28" s="352">
        <f t="shared" si="0"/>
        <v>0</v>
      </c>
      <c r="H28" s="52" t="s">
        <v>8</v>
      </c>
    </row>
    <row r="29" spans="1:15" ht="25.5" x14ac:dyDescent="0.2">
      <c r="A29" s="8">
        <f>A28+1</f>
        <v>11</v>
      </c>
      <c r="B29" s="85"/>
      <c r="C29" s="163" t="s">
        <v>271</v>
      </c>
      <c r="D29" s="3" t="s">
        <v>31</v>
      </c>
      <c r="E29" s="351">
        <v>199</v>
      </c>
      <c r="F29" s="351"/>
      <c r="G29" s="352">
        <f t="shared" si="0"/>
        <v>0</v>
      </c>
      <c r="H29" s="52" t="s">
        <v>9</v>
      </c>
    </row>
    <row r="30" spans="1:15" ht="25.5" x14ac:dyDescent="0.2">
      <c r="A30" s="8">
        <f>A29+1</f>
        <v>12</v>
      </c>
      <c r="B30" s="85"/>
      <c r="C30" s="163" t="s">
        <v>176</v>
      </c>
      <c r="D30" s="3" t="s">
        <v>34</v>
      </c>
      <c r="E30" s="351">
        <v>204</v>
      </c>
      <c r="F30" s="351"/>
      <c r="G30" s="352">
        <f t="shared" si="0"/>
        <v>0</v>
      </c>
      <c r="H30" s="52" t="s">
        <v>11</v>
      </c>
    </row>
    <row r="31" spans="1:15" ht="25.5" x14ac:dyDescent="0.2">
      <c r="A31" s="8">
        <f>1+A30</f>
        <v>13</v>
      </c>
      <c r="B31" s="85"/>
      <c r="C31" s="163" t="s">
        <v>162</v>
      </c>
      <c r="D31" s="3" t="s">
        <v>50</v>
      </c>
      <c r="E31" s="351">
        <v>18.059999999999999</v>
      </c>
      <c r="F31" s="351"/>
      <c r="G31" s="352">
        <f t="shared" si="0"/>
        <v>0</v>
      </c>
      <c r="H31" s="52" t="s">
        <v>12</v>
      </c>
    </row>
    <row r="32" spans="1:15" ht="38.25" x14ac:dyDescent="0.2">
      <c r="A32" s="8">
        <f>1+A31</f>
        <v>14</v>
      </c>
      <c r="B32" s="85"/>
      <c r="C32" s="163" t="s">
        <v>177</v>
      </c>
      <c r="D32" s="3" t="s">
        <v>34</v>
      </c>
      <c r="E32" s="351">
        <v>13</v>
      </c>
      <c r="F32" s="351"/>
      <c r="G32" s="352">
        <f t="shared" si="0"/>
        <v>0</v>
      </c>
    </row>
    <row r="33" spans="1:11" ht="25.5" x14ac:dyDescent="0.2">
      <c r="A33" s="8">
        <f>1+A32</f>
        <v>15</v>
      </c>
      <c r="B33" s="85"/>
      <c r="C33" s="163" t="s">
        <v>178</v>
      </c>
      <c r="D33" s="3" t="s">
        <v>50</v>
      </c>
      <c r="E33" s="351">
        <v>1.01</v>
      </c>
      <c r="F33" s="351"/>
      <c r="G33" s="352">
        <f t="shared" si="0"/>
        <v>0</v>
      </c>
      <c r="H33" s="52" t="s">
        <v>13</v>
      </c>
    </row>
    <row r="34" spans="1:11" ht="25.5" x14ac:dyDescent="0.2">
      <c r="A34" s="8">
        <f t="shared" ref="A34:A39" si="1">A33+1</f>
        <v>16</v>
      </c>
      <c r="B34" s="85"/>
      <c r="C34" s="163" t="s">
        <v>155</v>
      </c>
      <c r="D34" s="3" t="s">
        <v>34</v>
      </c>
      <c r="E34" s="351">
        <v>198</v>
      </c>
      <c r="F34" s="351"/>
      <c r="G34" s="352">
        <f t="shared" si="0"/>
        <v>0</v>
      </c>
      <c r="H34" s="52" t="s">
        <v>15</v>
      </c>
    </row>
    <row r="35" spans="1:11" ht="25.5" x14ac:dyDescent="0.2">
      <c r="A35" s="9">
        <f t="shared" si="1"/>
        <v>17</v>
      </c>
      <c r="B35" s="264"/>
      <c r="C35" s="158" t="s">
        <v>182</v>
      </c>
      <c r="D35" s="5" t="s">
        <v>32</v>
      </c>
      <c r="E35" s="367">
        <v>8</v>
      </c>
      <c r="F35" s="397"/>
      <c r="G35" s="352">
        <f t="shared" si="0"/>
        <v>0</v>
      </c>
      <c r="H35" s="52" t="s">
        <v>156</v>
      </c>
    </row>
    <row r="36" spans="1:11" ht="25.5" x14ac:dyDescent="0.2">
      <c r="A36" s="8">
        <f t="shared" si="1"/>
        <v>18</v>
      </c>
      <c r="B36" s="124"/>
      <c r="C36" s="163" t="s">
        <v>214</v>
      </c>
      <c r="D36" s="3" t="s">
        <v>32</v>
      </c>
      <c r="E36" s="363">
        <v>12</v>
      </c>
      <c r="F36" s="358"/>
      <c r="G36" s="352">
        <f t="shared" si="0"/>
        <v>0</v>
      </c>
    </row>
    <row r="37" spans="1:11" x14ac:dyDescent="0.2">
      <c r="A37" s="8">
        <f t="shared" si="1"/>
        <v>19</v>
      </c>
      <c r="B37" s="124"/>
      <c r="C37" s="163" t="s">
        <v>163</v>
      </c>
      <c r="D37" s="3" t="s">
        <v>32</v>
      </c>
      <c r="E37" s="363">
        <v>1</v>
      </c>
      <c r="F37" s="358"/>
      <c r="G37" s="352">
        <f t="shared" si="0"/>
        <v>0</v>
      </c>
    </row>
    <row r="38" spans="1:11" x14ac:dyDescent="0.2">
      <c r="A38" s="8">
        <f t="shared" si="1"/>
        <v>20</v>
      </c>
      <c r="B38" s="85"/>
      <c r="C38" s="141" t="s">
        <v>256</v>
      </c>
      <c r="D38" s="3" t="s">
        <v>47</v>
      </c>
      <c r="E38" s="351">
        <v>0.9</v>
      </c>
      <c r="F38" s="380"/>
      <c r="G38" s="352">
        <f t="shared" si="0"/>
        <v>0</v>
      </c>
      <c r="H38" s="52" t="s">
        <v>156</v>
      </c>
    </row>
    <row r="39" spans="1:11" ht="38.25" x14ac:dyDescent="0.2">
      <c r="A39" s="8">
        <f t="shared" si="1"/>
        <v>21</v>
      </c>
      <c r="B39" s="85"/>
      <c r="C39" s="141" t="s">
        <v>113</v>
      </c>
      <c r="D39" s="201" t="s">
        <v>30</v>
      </c>
      <c r="E39" s="351">
        <v>61</v>
      </c>
      <c r="F39" s="358"/>
      <c r="G39" s="352">
        <f t="shared" si="0"/>
        <v>0</v>
      </c>
      <c r="H39" s="52" t="s">
        <v>157</v>
      </c>
      <c r="J39" s="204"/>
    </row>
    <row r="40" spans="1:11" ht="38.25" x14ac:dyDescent="0.2">
      <c r="A40" s="8">
        <f>A39+1</f>
        <v>22</v>
      </c>
      <c r="B40" s="200"/>
      <c r="C40" s="141" t="s">
        <v>84</v>
      </c>
      <c r="D40" s="201" t="s">
        <v>30</v>
      </c>
      <c r="E40" s="357">
        <v>3</v>
      </c>
      <c r="F40" s="380"/>
      <c r="G40" s="352">
        <f t="shared" si="0"/>
        <v>0</v>
      </c>
      <c r="H40" s="52" t="s">
        <v>157</v>
      </c>
      <c r="J40" s="205"/>
      <c r="K40" s="71"/>
    </row>
    <row r="41" spans="1:11" ht="38.25" x14ac:dyDescent="0.2">
      <c r="A41" s="8">
        <f>A40+1</f>
        <v>23</v>
      </c>
      <c r="B41" s="200"/>
      <c r="C41" s="141" t="s">
        <v>216</v>
      </c>
      <c r="D41" s="3" t="s">
        <v>47</v>
      </c>
      <c r="E41" s="357">
        <v>1</v>
      </c>
      <c r="F41" s="380"/>
      <c r="G41" s="352">
        <f t="shared" si="0"/>
        <v>0</v>
      </c>
      <c r="H41" s="52" t="s">
        <v>157</v>
      </c>
      <c r="J41" s="205"/>
      <c r="K41" s="71"/>
    </row>
    <row r="42" spans="1:11" s="2" customFormat="1" x14ac:dyDescent="0.2">
      <c r="A42" s="47"/>
      <c r="B42" s="10" t="s">
        <v>93</v>
      </c>
      <c r="C42" s="33" t="s">
        <v>94</v>
      </c>
      <c r="D42" s="93" t="s">
        <v>44</v>
      </c>
      <c r="E42" s="353" t="s">
        <v>44</v>
      </c>
      <c r="F42" s="353" t="s">
        <v>44</v>
      </c>
      <c r="G42" s="354" t="s">
        <v>44</v>
      </c>
      <c r="H42" s="52"/>
      <c r="I42" s="167"/>
    </row>
    <row r="43" spans="1:11" x14ac:dyDescent="0.2">
      <c r="A43" s="35"/>
      <c r="B43" s="85" t="s">
        <v>95</v>
      </c>
      <c r="C43" s="107" t="s">
        <v>96</v>
      </c>
      <c r="D43" s="39" t="s">
        <v>44</v>
      </c>
      <c r="E43" s="355" t="s">
        <v>44</v>
      </c>
      <c r="F43" s="355" t="s">
        <v>44</v>
      </c>
      <c r="G43" s="356" t="s">
        <v>44</v>
      </c>
    </row>
    <row r="44" spans="1:11" ht="38.25" x14ac:dyDescent="0.2">
      <c r="A44" s="8">
        <f>A41+1</f>
        <v>24</v>
      </c>
      <c r="B44" s="85"/>
      <c r="C44" s="141" t="s">
        <v>302</v>
      </c>
      <c r="D44" s="3" t="s">
        <v>50</v>
      </c>
      <c r="E44" s="357">
        <v>416</v>
      </c>
      <c r="F44" s="358"/>
      <c r="G44" s="352">
        <f>ROUND(E44*F44,2)</f>
        <v>0</v>
      </c>
      <c r="H44" s="52" t="s">
        <v>158</v>
      </c>
    </row>
    <row r="45" spans="1:11" x14ac:dyDescent="0.2">
      <c r="A45" s="43"/>
      <c r="B45" s="118" t="s">
        <v>97</v>
      </c>
      <c r="C45" s="133" t="s">
        <v>98</v>
      </c>
      <c r="D45" s="46" t="s">
        <v>44</v>
      </c>
      <c r="E45" s="396" t="s">
        <v>44</v>
      </c>
      <c r="F45" s="396" t="s">
        <v>44</v>
      </c>
      <c r="G45" s="364" t="s">
        <v>44</v>
      </c>
    </row>
    <row r="46" spans="1:11" ht="25.5" x14ac:dyDescent="0.2">
      <c r="A46" s="35">
        <f>A44+1</f>
        <v>25</v>
      </c>
      <c r="B46" s="85"/>
      <c r="C46" s="143" t="s">
        <v>231</v>
      </c>
      <c r="D46" s="3" t="s">
        <v>30</v>
      </c>
      <c r="E46" s="351">
        <v>38</v>
      </c>
      <c r="F46" s="351"/>
      <c r="G46" s="352">
        <f>ROUND(E46*F46,2)</f>
        <v>0</v>
      </c>
      <c r="H46" s="52" t="s">
        <v>159</v>
      </c>
    </row>
    <row r="47" spans="1:11" s="2" customFormat="1" x14ac:dyDescent="0.2">
      <c r="A47" s="11"/>
      <c r="B47" s="38" t="s">
        <v>51</v>
      </c>
      <c r="C47" s="144" t="s">
        <v>52</v>
      </c>
      <c r="D47" s="37" t="s">
        <v>44</v>
      </c>
      <c r="E47" s="347" t="s">
        <v>44</v>
      </c>
      <c r="F47" s="347" t="s">
        <v>44</v>
      </c>
      <c r="G47" s="348" t="s">
        <v>44</v>
      </c>
      <c r="H47" s="52"/>
      <c r="I47" s="167"/>
      <c r="K47" s="4"/>
    </row>
    <row r="48" spans="1:11" s="2" customFormat="1" x14ac:dyDescent="0.2">
      <c r="A48" s="49"/>
      <c r="B48" s="169" t="s">
        <v>74</v>
      </c>
      <c r="C48" s="170" t="s">
        <v>75</v>
      </c>
      <c r="D48" s="48" t="s">
        <v>44</v>
      </c>
      <c r="E48" s="349" t="s">
        <v>44</v>
      </c>
      <c r="F48" s="349" t="s">
        <v>44</v>
      </c>
      <c r="G48" s="350" t="s">
        <v>44</v>
      </c>
      <c r="H48" s="52"/>
      <c r="I48" s="167"/>
      <c r="K48" s="4"/>
    </row>
    <row r="49" spans="1:14" s="2" customFormat="1" ht="25.5" x14ac:dyDescent="0.2">
      <c r="A49" s="171">
        <f>A46+1</f>
        <v>26</v>
      </c>
      <c r="B49" s="172"/>
      <c r="C49" s="173" t="s">
        <v>102</v>
      </c>
      <c r="D49" s="5" t="s">
        <v>33</v>
      </c>
      <c r="E49" s="359">
        <v>1208</v>
      </c>
      <c r="F49" s="360"/>
      <c r="G49" s="352">
        <f>ROUND(E49*F49,2)</f>
        <v>0</v>
      </c>
      <c r="H49" s="52"/>
      <c r="I49" s="167"/>
      <c r="K49" s="4"/>
    </row>
    <row r="50" spans="1:14" s="2" customFormat="1" x14ac:dyDescent="0.2">
      <c r="A50" s="49"/>
      <c r="B50" s="174" t="s">
        <v>53</v>
      </c>
      <c r="C50" s="51" t="s">
        <v>54</v>
      </c>
      <c r="D50" s="48" t="s">
        <v>44</v>
      </c>
      <c r="E50" s="349" t="s">
        <v>44</v>
      </c>
      <c r="F50" s="349" t="s">
        <v>44</v>
      </c>
      <c r="G50" s="350" t="s">
        <v>44</v>
      </c>
      <c r="H50" s="52"/>
      <c r="I50" s="167"/>
    </row>
    <row r="51" spans="1:14" s="2" customFormat="1" ht="15.75" x14ac:dyDescent="0.2">
      <c r="A51" s="8">
        <f>1+A49</f>
        <v>27</v>
      </c>
      <c r="B51" s="175"/>
      <c r="C51" s="145" t="s">
        <v>61</v>
      </c>
      <c r="D51" s="3" t="s">
        <v>31</v>
      </c>
      <c r="E51" s="351">
        <v>441</v>
      </c>
      <c r="F51" s="351"/>
      <c r="G51" s="352">
        <f>ROUND(E51*F51,2)</f>
        <v>0</v>
      </c>
      <c r="H51" s="52"/>
      <c r="I51" s="167"/>
    </row>
    <row r="52" spans="1:14" s="2" customFormat="1" ht="15.75" x14ac:dyDescent="0.2">
      <c r="A52" s="35">
        <f>A51+1</f>
        <v>28</v>
      </c>
      <c r="B52" s="175"/>
      <c r="C52" s="145" t="s">
        <v>63</v>
      </c>
      <c r="D52" s="3" t="s">
        <v>31</v>
      </c>
      <c r="E52" s="351">
        <v>959</v>
      </c>
      <c r="F52" s="351"/>
      <c r="G52" s="352">
        <f>ROUND(E52*F52,2)</f>
        <v>0</v>
      </c>
      <c r="H52" s="52"/>
      <c r="I52" s="167"/>
    </row>
    <row r="53" spans="1:14" s="2" customFormat="1" ht="15.75" x14ac:dyDescent="0.2">
      <c r="A53" s="35">
        <f>A52+1</f>
        <v>29</v>
      </c>
      <c r="B53" s="175"/>
      <c r="C53" s="145" t="s">
        <v>60</v>
      </c>
      <c r="D53" s="3" t="s">
        <v>31</v>
      </c>
      <c r="E53" s="351">
        <v>441</v>
      </c>
      <c r="F53" s="351"/>
      <c r="G53" s="352">
        <f>ROUND(E53*F53,2)</f>
        <v>0</v>
      </c>
      <c r="H53" s="52"/>
      <c r="I53" s="167"/>
    </row>
    <row r="54" spans="1:14" s="2" customFormat="1" ht="15.75" x14ac:dyDescent="0.2">
      <c r="A54" s="34">
        <f>A53+1</f>
        <v>30</v>
      </c>
      <c r="B54" s="176"/>
      <c r="C54" s="146" t="s">
        <v>62</v>
      </c>
      <c r="D54" s="5" t="s">
        <v>31</v>
      </c>
      <c r="E54" s="360">
        <v>959</v>
      </c>
      <c r="F54" s="360"/>
      <c r="G54" s="368">
        <f>ROUND(E54*F54,2)</f>
        <v>0</v>
      </c>
      <c r="H54" s="52"/>
      <c r="I54" s="167"/>
    </row>
    <row r="55" spans="1:14" s="2" customFormat="1" x14ac:dyDescent="0.2">
      <c r="A55" s="12"/>
      <c r="B55" s="123" t="s">
        <v>100</v>
      </c>
      <c r="C55" s="147" t="s">
        <v>189</v>
      </c>
      <c r="D55" s="50" t="s">
        <v>44</v>
      </c>
      <c r="E55" s="365" t="s">
        <v>44</v>
      </c>
      <c r="F55" s="365" t="s">
        <v>44</v>
      </c>
      <c r="G55" s="379" t="s">
        <v>44</v>
      </c>
      <c r="H55" s="52"/>
      <c r="I55" s="167"/>
    </row>
    <row r="56" spans="1:14" s="2" customFormat="1" ht="25.5" x14ac:dyDescent="0.2">
      <c r="A56" s="8">
        <f>1+A54</f>
        <v>31</v>
      </c>
      <c r="B56" s="123"/>
      <c r="C56" s="148" t="s">
        <v>242</v>
      </c>
      <c r="D56" s="3" t="s">
        <v>31</v>
      </c>
      <c r="E56" s="351">
        <v>441</v>
      </c>
      <c r="F56" s="351"/>
      <c r="G56" s="352">
        <f>ROUND(E56*F56,2)</f>
        <v>0</v>
      </c>
      <c r="H56" s="52" t="s">
        <v>123</v>
      </c>
      <c r="I56" s="167"/>
    </row>
    <row r="57" spans="1:14" s="2" customFormat="1" ht="25.5" x14ac:dyDescent="0.2">
      <c r="A57" s="8">
        <f>A56+1</f>
        <v>32</v>
      </c>
      <c r="B57" s="123"/>
      <c r="C57" s="148" t="s">
        <v>242</v>
      </c>
      <c r="D57" s="3" t="s">
        <v>31</v>
      </c>
      <c r="E57" s="351">
        <v>474</v>
      </c>
      <c r="F57" s="351"/>
      <c r="G57" s="352">
        <f>ROUND(E57*F57,2)</f>
        <v>0</v>
      </c>
      <c r="H57" s="52" t="s">
        <v>127</v>
      </c>
      <c r="I57" s="167"/>
    </row>
    <row r="58" spans="1:14" s="2" customFormat="1" ht="25.5" x14ac:dyDescent="0.2">
      <c r="A58" s="43"/>
      <c r="B58" s="118" t="s">
        <v>103</v>
      </c>
      <c r="C58" s="178" t="s">
        <v>104</v>
      </c>
      <c r="D58" s="117" t="s">
        <v>44</v>
      </c>
      <c r="E58" s="361" t="s">
        <v>44</v>
      </c>
      <c r="F58" s="361" t="s">
        <v>44</v>
      </c>
      <c r="G58" s="362" t="s">
        <v>44</v>
      </c>
      <c r="H58" s="52"/>
      <c r="I58" s="167"/>
    </row>
    <row r="59" spans="1:14" s="2" customFormat="1" ht="25.5" x14ac:dyDescent="0.2">
      <c r="A59" s="35">
        <f>A57+1</f>
        <v>33</v>
      </c>
      <c r="B59" s="85"/>
      <c r="C59" s="203" t="s">
        <v>292</v>
      </c>
      <c r="D59" s="3" t="s">
        <v>31</v>
      </c>
      <c r="E59" s="357">
        <v>770</v>
      </c>
      <c r="F59" s="358"/>
      <c r="G59" s="352">
        <f>ROUND(E59*F59,2)</f>
        <v>0</v>
      </c>
      <c r="H59" s="52" t="s">
        <v>128</v>
      </c>
      <c r="I59" s="167"/>
    </row>
    <row r="60" spans="1:14" s="2" customFormat="1" ht="25.5" x14ac:dyDescent="0.2">
      <c r="A60" s="35">
        <f>A59+1</f>
        <v>34</v>
      </c>
      <c r="B60" s="84"/>
      <c r="C60" s="203" t="s">
        <v>300</v>
      </c>
      <c r="D60" s="5" t="s">
        <v>31</v>
      </c>
      <c r="E60" s="359">
        <v>331</v>
      </c>
      <c r="F60" s="397"/>
      <c r="G60" s="352">
        <f>ROUND(E60*F60,2)</f>
        <v>0</v>
      </c>
      <c r="H60" s="52" t="s">
        <v>128</v>
      </c>
      <c r="I60" s="167"/>
    </row>
    <row r="61" spans="1:14" s="2" customFormat="1" ht="25.5" x14ac:dyDescent="0.2">
      <c r="A61" s="43"/>
      <c r="B61" s="86" t="s">
        <v>309</v>
      </c>
      <c r="C61" s="73" t="s">
        <v>594</v>
      </c>
      <c r="D61" s="46" t="s">
        <v>44</v>
      </c>
      <c r="E61" s="361" t="s">
        <v>44</v>
      </c>
      <c r="F61" s="361" t="s">
        <v>44</v>
      </c>
      <c r="G61" s="362" t="s">
        <v>44</v>
      </c>
      <c r="H61" s="52"/>
      <c r="I61" s="167"/>
    </row>
    <row r="62" spans="1:14" s="2" customFormat="1" ht="28.5" customHeight="1" x14ac:dyDescent="0.2">
      <c r="A62" s="8">
        <f>A60+1</f>
        <v>35</v>
      </c>
      <c r="B62" s="89"/>
      <c r="C62" s="146" t="s">
        <v>299</v>
      </c>
      <c r="D62" s="3" t="s">
        <v>232</v>
      </c>
      <c r="E62" s="351">
        <v>12</v>
      </c>
      <c r="F62" s="358"/>
      <c r="G62" s="352">
        <f>ROUND(E62*F62,2)</f>
        <v>0</v>
      </c>
      <c r="H62" s="52" t="s">
        <v>137</v>
      </c>
      <c r="I62" s="167"/>
    </row>
    <row r="63" spans="1:14" s="2" customFormat="1" x14ac:dyDescent="0.2">
      <c r="A63" s="11"/>
      <c r="B63" s="38" t="s">
        <v>55</v>
      </c>
      <c r="C63" s="150" t="s">
        <v>56</v>
      </c>
      <c r="D63" s="37" t="s">
        <v>44</v>
      </c>
      <c r="E63" s="347" t="s">
        <v>44</v>
      </c>
      <c r="F63" s="347" t="s">
        <v>44</v>
      </c>
      <c r="G63" s="348" t="s">
        <v>44</v>
      </c>
      <c r="H63" s="52"/>
      <c r="I63" s="167"/>
    </row>
    <row r="64" spans="1:14" s="2" customFormat="1" ht="13.5" customHeight="1" x14ac:dyDescent="0.2">
      <c r="A64" s="43"/>
      <c r="B64" s="86" t="s">
        <v>57</v>
      </c>
      <c r="C64" s="73" t="s">
        <v>58</v>
      </c>
      <c r="D64" s="46" t="s">
        <v>44</v>
      </c>
      <c r="E64" s="361" t="s">
        <v>44</v>
      </c>
      <c r="F64" s="361" t="s">
        <v>44</v>
      </c>
      <c r="G64" s="362" t="s">
        <v>44</v>
      </c>
      <c r="H64" s="52"/>
      <c r="I64" s="167"/>
      <c r="J64" s="4"/>
      <c r="K64" s="4"/>
      <c r="L64" s="4"/>
      <c r="M64" s="4"/>
      <c r="N64" s="4"/>
    </row>
    <row r="65" spans="1:15" s="2" customFormat="1" ht="25.5" x14ac:dyDescent="0.2">
      <c r="A65" s="9">
        <f>A62+1</f>
        <v>36</v>
      </c>
      <c r="B65" s="84"/>
      <c r="C65" s="141" t="s">
        <v>308</v>
      </c>
      <c r="D65" s="5" t="s">
        <v>31</v>
      </c>
      <c r="E65" s="360">
        <v>441</v>
      </c>
      <c r="F65" s="360"/>
      <c r="G65" s="368">
        <f>ROUND(E65*F65,2)</f>
        <v>0</v>
      </c>
      <c r="H65" s="52" t="s">
        <v>129</v>
      </c>
      <c r="I65" s="167"/>
    </row>
    <row r="66" spans="1:15" s="2" customFormat="1" ht="13.5" customHeight="1" x14ac:dyDescent="0.2">
      <c r="A66" s="43"/>
      <c r="B66" s="86" t="s">
        <v>191</v>
      </c>
      <c r="C66" s="73" t="s">
        <v>190</v>
      </c>
      <c r="D66" s="46" t="s">
        <v>44</v>
      </c>
      <c r="E66" s="361" t="s">
        <v>44</v>
      </c>
      <c r="F66" s="361" t="s">
        <v>44</v>
      </c>
      <c r="G66" s="362" t="s">
        <v>44</v>
      </c>
      <c r="H66" s="52"/>
      <c r="I66" s="167"/>
      <c r="J66" s="4"/>
      <c r="K66" s="4"/>
      <c r="L66" s="4"/>
      <c r="M66" s="4"/>
      <c r="N66" s="4"/>
    </row>
    <row r="67" spans="1:15" s="2" customFormat="1" ht="25.5" x14ac:dyDescent="0.2">
      <c r="A67" s="9">
        <f>A65+1</f>
        <v>37</v>
      </c>
      <c r="B67" s="84"/>
      <c r="C67" s="141" t="s">
        <v>295</v>
      </c>
      <c r="D67" s="5" t="s">
        <v>31</v>
      </c>
      <c r="E67" s="360">
        <v>939</v>
      </c>
      <c r="F67" s="360"/>
      <c r="G67" s="368">
        <f>ROUND(E67*F67,2)</f>
        <v>0</v>
      </c>
      <c r="H67" s="52" t="s">
        <v>129</v>
      </c>
      <c r="I67" s="167"/>
    </row>
    <row r="68" spans="1:15" s="2" customFormat="1" x14ac:dyDescent="0.2">
      <c r="A68" s="43"/>
      <c r="B68" s="86" t="s">
        <v>164</v>
      </c>
      <c r="C68" s="177" t="s">
        <v>165</v>
      </c>
      <c r="D68" s="46" t="s">
        <v>44</v>
      </c>
      <c r="E68" s="361" t="s">
        <v>44</v>
      </c>
      <c r="F68" s="361" t="s">
        <v>44</v>
      </c>
      <c r="G68" s="362" t="s">
        <v>44</v>
      </c>
      <c r="H68" s="52"/>
      <c r="I68" s="52"/>
      <c r="J68" s="94"/>
      <c r="K68" s="94"/>
      <c r="L68" s="4"/>
      <c r="M68" s="4"/>
      <c r="N68" s="4"/>
      <c r="O68" s="4"/>
    </row>
    <row r="69" spans="1:15" s="2" customFormat="1" ht="51" x14ac:dyDescent="0.2">
      <c r="A69" s="34">
        <f>A67+1</f>
        <v>38</v>
      </c>
      <c r="B69" s="84"/>
      <c r="C69" s="158" t="s">
        <v>234</v>
      </c>
      <c r="D69" s="5" t="s">
        <v>31</v>
      </c>
      <c r="E69" s="360">
        <v>36.5</v>
      </c>
      <c r="F69" s="360"/>
      <c r="G69" s="368">
        <f>ROUND(E69*F69,2)</f>
        <v>0</v>
      </c>
      <c r="H69" s="52">
        <v>25</v>
      </c>
      <c r="I69" s="168"/>
      <c r="J69" s="40"/>
      <c r="K69" s="40"/>
      <c r="L69" s="40"/>
      <c r="M69" s="40"/>
      <c r="N69" s="40"/>
    </row>
    <row r="70" spans="1:15" x14ac:dyDescent="0.2">
      <c r="A70" s="75"/>
      <c r="B70" s="118" t="s">
        <v>85</v>
      </c>
      <c r="C70" s="51" t="s">
        <v>86</v>
      </c>
      <c r="D70" s="46" t="s">
        <v>44</v>
      </c>
      <c r="E70" s="361" t="s">
        <v>44</v>
      </c>
      <c r="F70" s="361"/>
      <c r="G70" s="362" t="s">
        <v>44</v>
      </c>
    </row>
    <row r="71" spans="1:15" s="2" customFormat="1" ht="39" customHeight="1" x14ac:dyDescent="0.2">
      <c r="A71" s="8">
        <f>A69+1</f>
        <v>39</v>
      </c>
      <c r="B71" s="85"/>
      <c r="C71" s="134" t="s">
        <v>586</v>
      </c>
      <c r="D71" s="3" t="s">
        <v>31</v>
      </c>
      <c r="E71" s="363">
        <v>331</v>
      </c>
      <c r="F71" s="358"/>
      <c r="G71" s="352">
        <f>ROUND(E71*F71,2)</f>
        <v>0</v>
      </c>
      <c r="H71" s="52" t="s">
        <v>133</v>
      </c>
      <c r="I71" s="167"/>
      <c r="J71" s="55"/>
      <c r="K71" s="79"/>
      <c r="L71" s="40"/>
      <c r="M71" s="40"/>
      <c r="N71" s="40"/>
      <c r="O71" s="40"/>
    </row>
    <row r="72" spans="1:15" s="2" customFormat="1" ht="51" x14ac:dyDescent="0.2">
      <c r="A72" s="35">
        <f>A71+1</f>
        <v>40</v>
      </c>
      <c r="B72" s="85"/>
      <c r="C72" s="134" t="s">
        <v>595</v>
      </c>
      <c r="D72" s="3" t="s">
        <v>31</v>
      </c>
      <c r="E72" s="363">
        <v>460</v>
      </c>
      <c r="F72" s="358"/>
      <c r="G72" s="352">
        <f>ROUND(E72*F72,2)</f>
        <v>0</v>
      </c>
      <c r="H72" s="52" t="s">
        <v>135</v>
      </c>
      <c r="I72" s="167"/>
      <c r="J72" s="55"/>
      <c r="K72" s="79"/>
      <c r="L72" s="40"/>
      <c r="M72" s="40"/>
      <c r="N72" s="40"/>
      <c r="O72" s="40"/>
    </row>
    <row r="73" spans="1:15" x14ac:dyDescent="0.2">
      <c r="A73" s="81"/>
      <c r="B73" s="10" t="s">
        <v>80</v>
      </c>
      <c r="C73" s="151" t="s">
        <v>81</v>
      </c>
      <c r="D73" s="44" t="s">
        <v>44</v>
      </c>
      <c r="E73" s="347" t="s">
        <v>44</v>
      </c>
      <c r="F73" s="347" t="s">
        <v>44</v>
      </c>
      <c r="G73" s="348" t="s">
        <v>44</v>
      </c>
      <c r="J73" s="40"/>
      <c r="K73" s="40"/>
      <c r="L73" s="40"/>
      <c r="M73" s="40"/>
      <c r="N73" s="40"/>
    </row>
    <row r="74" spans="1:15" ht="25.5" x14ac:dyDescent="0.2">
      <c r="A74" s="75"/>
      <c r="B74" s="118" t="s">
        <v>77</v>
      </c>
      <c r="C74" s="73" t="s">
        <v>78</v>
      </c>
      <c r="D74" s="46" t="s">
        <v>44</v>
      </c>
      <c r="E74" s="361" t="s">
        <v>44</v>
      </c>
      <c r="F74" s="361" t="s">
        <v>44</v>
      </c>
      <c r="G74" s="364" t="s">
        <v>44</v>
      </c>
      <c r="J74" s="40"/>
      <c r="K74" s="40"/>
      <c r="L74" s="40"/>
      <c r="M74" s="40"/>
      <c r="N74" s="40"/>
    </row>
    <row r="75" spans="1:15" x14ac:dyDescent="0.2">
      <c r="A75" s="17"/>
      <c r="B75" s="85"/>
      <c r="C75" s="142" t="s">
        <v>114</v>
      </c>
      <c r="D75" s="39"/>
      <c r="E75" s="365"/>
      <c r="F75" s="365"/>
      <c r="G75" s="356"/>
      <c r="J75" s="40"/>
      <c r="K75" s="40"/>
      <c r="L75" s="40"/>
      <c r="M75" s="40"/>
      <c r="N75" s="40"/>
    </row>
    <row r="76" spans="1:15" ht="25.5" x14ac:dyDescent="0.2">
      <c r="A76" s="8">
        <f>A72+1</f>
        <v>41</v>
      </c>
      <c r="B76" s="85"/>
      <c r="C76" s="141" t="s">
        <v>99</v>
      </c>
      <c r="D76" s="3" t="s">
        <v>31</v>
      </c>
      <c r="E76" s="351">
        <v>336</v>
      </c>
      <c r="F76" s="351"/>
      <c r="G76" s="366">
        <f>ROUND(E76*F76,2)</f>
        <v>0</v>
      </c>
      <c r="H76" s="52" t="s">
        <v>121</v>
      </c>
    </row>
    <row r="77" spans="1:15" ht="15.75" x14ac:dyDescent="0.2">
      <c r="A77" s="8">
        <f>A76+1</f>
        <v>42</v>
      </c>
      <c r="B77" s="70"/>
      <c r="C77" s="141" t="s">
        <v>82</v>
      </c>
      <c r="D77" s="3" t="s">
        <v>31</v>
      </c>
      <c r="E77" s="351">
        <v>336</v>
      </c>
      <c r="F77" s="351"/>
      <c r="G77" s="352">
        <f>ROUND(E77*F77,2)</f>
        <v>0</v>
      </c>
      <c r="H77" s="52" t="s">
        <v>131</v>
      </c>
      <c r="J77" s="40"/>
      <c r="K77" s="40"/>
      <c r="L77" s="40"/>
      <c r="M77" s="40"/>
      <c r="N77" s="40"/>
    </row>
    <row r="78" spans="1:15" ht="15.75" x14ac:dyDescent="0.2">
      <c r="A78" s="9">
        <f>1+A77</f>
        <v>43</v>
      </c>
      <c r="B78" s="57"/>
      <c r="C78" s="135" t="s">
        <v>79</v>
      </c>
      <c r="D78" s="5" t="s">
        <v>31</v>
      </c>
      <c r="E78" s="360">
        <f>E77</f>
        <v>336</v>
      </c>
      <c r="F78" s="360"/>
      <c r="G78" s="352">
        <f>ROUND(E78*F78,2)</f>
        <v>0</v>
      </c>
      <c r="H78" s="52" t="s">
        <v>132</v>
      </c>
      <c r="J78" s="40"/>
      <c r="K78" s="40"/>
      <c r="L78" s="40"/>
      <c r="M78" s="40"/>
      <c r="N78" s="40"/>
    </row>
    <row r="79" spans="1:15" x14ac:dyDescent="0.2">
      <c r="A79" s="32"/>
      <c r="B79" s="10" t="s">
        <v>26</v>
      </c>
      <c r="C79" s="33" t="s">
        <v>42</v>
      </c>
      <c r="D79" s="44" t="s">
        <v>44</v>
      </c>
      <c r="E79" s="347" t="s">
        <v>44</v>
      </c>
      <c r="F79" s="347" t="s">
        <v>44</v>
      </c>
      <c r="G79" s="348" t="s">
        <v>44</v>
      </c>
      <c r="J79" s="40"/>
      <c r="K79" s="40"/>
      <c r="L79" s="40"/>
      <c r="M79" s="40"/>
      <c r="N79" s="40"/>
    </row>
    <row r="80" spans="1:15" s="2" customFormat="1" x14ac:dyDescent="0.2">
      <c r="A80" s="75"/>
      <c r="B80" s="87" t="s">
        <v>72</v>
      </c>
      <c r="C80" s="73" t="s">
        <v>73</v>
      </c>
      <c r="D80" s="45" t="s">
        <v>44</v>
      </c>
      <c r="E80" s="349" t="s">
        <v>44</v>
      </c>
      <c r="F80" s="349" t="s">
        <v>44</v>
      </c>
      <c r="G80" s="350" t="s">
        <v>44</v>
      </c>
      <c r="H80" s="52"/>
      <c r="I80" s="167"/>
      <c r="J80" s="52"/>
      <c r="K80" s="55"/>
      <c r="L80" s="55"/>
      <c r="M80" s="74"/>
    </row>
    <row r="81" spans="1:14" s="2" customFormat="1" x14ac:dyDescent="0.2">
      <c r="A81" s="17"/>
      <c r="B81" s="88"/>
      <c r="C81" s="152" t="s">
        <v>115</v>
      </c>
      <c r="D81" s="3"/>
      <c r="E81" s="378"/>
      <c r="F81" s="378"/>
      <c r="G81" s="352">
        <f>E81*F81</f>
        <v>0</v>
      </c>
      <c r="H81" s="52"/>
      <c r="I81" s="167"/>
      <c r="J81" s="52"/>
      <c r="K81" s="55"/>
      <c r="L81" s="55"/>
      <c r="M81" s="74"/>
    </row>
    <row r="82" spans="1:14" ht="25.5" x14ac:dyDescent="0.2">
      <c r="A82" s="8">
        <f>A78+1</f>
        <v>44</v>
      </c>
      <c r="B82" s="89"/>
      <c r="C82" s="82" t="s">
        <v>92</v>
      </c>
      <c r="D82" s="80" t="s">
        <v>31</v>
      </c>
      <c r="E82" s="363">
        <v>27.91</v>
      </c>
      <c r="F82" s="351"/>
      <c r="G82" s="352">
        <f>ROUND(E82*F82,2)</f>
        <v>0</v>
      </c>
      <c r="H82" s="52" t="s">
        <v>145</v>
      </c>
      <c r="J82" s="40"/>
      <c r="K82" s="40"/>
      <c r="L82" s="40"/>
      <c r="M82" s="40"/>
      <c r="N82" s="40"/>
    </row>
    <row r="83" spans="1:14" ht="25.5" x14ac:dyDescent="0.2">
      <c r="A83" s="8">
        <f>1+A82</f>
        <v>45</v>
      </c>
      <c r="B83" s="89"/>
      <c r="C83" s="82" t="s">
        <v>101</v>
      </c>
      <c r="D83" s="80" t="s">
        <v>31</v>
      </c>
      <c r="E83" s="363">
        <v>5.76</v>
      </c>
      <c r="F83" s="351"/>
      <c r="G83" s="352">
        <f>ROUND(E83*F83,2)</f>
        <v>0</v>
      </c>
      <c r="H83" s="52" t="s">
        <v>146</v>
      </c>
      <c r="J83" s="40"/>
      <c r="K83" s="40"/>
      <c r="L83" s="40"/>
      <c r="M83" s="40"/>
      <c r="N83" s="40"/>
    </row>
    <row r="84" spans="1:14" ht="25.5" x14ac:dyDescent="0.2">
      <c r="A84" s="8">
        <f>A83+1</f>
        <v>46</v>
      </c>
      <c r="B84" s="89"/>
      <c r="C84" s="82" t="s">
        <v>91</v>
      </c>
      <c r="D84" s="80" t="s">
        <v>31</v>
      </c>
      <c r="E84" s="363">
        <v>71.39</v>
      </c>
      <c r="F84" s="351"/>
      <c r="G84" s="352">
        <f>ROUND(E84*F84,2)</f>
        <v>0</v>
      </c>
      <c r="H84" s="52" t="s">
        <v>147</v>
      </c>
      <c r="J84" s="40"/>
      <c r="K84" s="40"/>
      <c r="L84" s="40"/>
      <c r="M84" s="40"/>
      <c r="N84" s="40"/>
    </row>
    <row r="85" spans="1:14" ht="25.5" x14ac:dyDescent="0.2">
      <c r="A85" s="8">
        <f>A84+1</f>
        <v>47</v>
      </c>
      <c r="B85" s="89"/>
      <c r="C85" s="82" t="s">
        <v>303</v>
      </c>
      <c r="D85" s="80" t="s">
        <v>192</v>
      </c>
      <c r="E85" s="363">
        <v>18</v>
      </c>
      <c r="F85" s="351"/>
      <c r="G85" s="352">
        <f>ROUND(E85*F85,2)</f>
        <v>0</v>
      </c>
      <c r="H85" s="52" t="s">
        <v>147</v>
      </c>
      <c r="J85" s="40"/>
      <c r="K85" s="40"/>
      <c r="L85" s="40"/>
      <c r="M85" s="40"/>
      <c r="N85" s="40"/>
    </row>
    <row r="86" spans="1:14" ht="25.5" x14ac:dyDescent="0.2">
      <c r="A86" s="8">
        <f>A85+1</f>
        <v>48</v>
      </c>
      <c r="B86" s="89"/>
      <c r="C86" s="82" t="s">
        <v>167</v>
      </c>
      <c r="D86" s="80" t="s">
        <v>31</v>
      </c>
      <c r="E86" s="363">
        <v>8</v>
      </c>
      <c r="F86" s="351"/>
      <c r="G86" s="352">
        <f>ROUND(E86*F86,2)</f>
        <v>0</v>
      </c>
      <c r="J86" s="40"/>
      <c r="K86" s="40"/>
      <c r="L86" s="40"/>
      <c r="M86" s="40"/>
      <c r="N86" s="40"/>
    </row>
    <row r="87" spans="1:14" s="2" customFormat="1" x14ac:dyDescent="0.2">
      <c r="A87" s="75"/>
      <c r="B87" s="87" t="s">
        <v>22</v>
      </c>
      <c r="C87" s="73" t="s">
        <v>21</v>
      </c>
      <c r="D87" s="46" t="s">
        <v>44</v>
      </c>
      <c r="E87" s="361" t="s">
        <v>44</v>
      </c>
      <c r="F87" s="361" t="s">
        <v>44</v>
      </c>
      <c r="G87" s="364" t="s">
        <v>44</v>
      </c>
      <c r="H87" s="52"/>
      <c r="I87" s="167"/>
      <c r="J87" s="55"/>
      <c r="K87" s="55"/>
      <c r="L87" s="74"/>
    </row>
    <row r="88" spans="1:14" s="2" customFormat="1" x14ac:dyDescent="0.2">
      <c r="A88" s="17"/>
      <c r="B88" s="88"/>
      <c r="C88" s="152" t="s">
        <v>90</v>
      </c>
      <c r="D88" s="3"/>
      <c r="E88" s="363"/>
      <c r="F88" s="351"/>
      <c r="G88" s="352">
        <f>E88*F88</f>
        <v>0</v>
      </c>
      <c r="H88" s="52"/>
      <c r="I88" s="167"/>
      <c r="J88" s="55"/>
      <c r="K88" s="55"/>
      <c r="L88" s="74"/>
    </row>
    <row r="89" spans="1:14" s="2" customFormat="1" ht="25.5" x14ac:dyDescent="0.2">
      <c r="A89" s="8">
        <f>A86+1</f>
        <v>49</v>
      </c>
      <c r="B89" s="124"/>
      <c r="C89" s="141" t="s">
        <v>88</v>
      </c>
      <c r="D89" s="3" t="s">
        <v>32</v>
      </c>
      <c r="E89" s="363">
        <v>11</v>
      </c>
      <c r="F89" s="363"/>
      <c r="G89" s="352">
        <f>ROUND(E89*F89,2)</f>
        <v>0</v>
      </c>
      <c r="H89" s="52" t="s">
        <v>142</v>
      </c>
      <c r="I89" s="167"/>
      <c r="J89" s="55"/>
      <c r="K89" s="55"/>
      <c r="L89" s="74"/>
    </row>
    <row r="90" spans="1:14" s="2" customFormat="1" ht="30" customHeight="1" x14ac:dyDescent="0.2">
      <c r="A90" s="8">
        <f>1+A89</f>
        <v>50</v>
      </c>
      <c r="B90" s="124"/>
      <c r="C90" s="141" t="s">
        <v>89</v>
      </c>
      <c r="D90" s="3" t="s">
        <v>32</v>
      </c>
      <c r="E90" s="363">
        <v>12</v>
      </c>
      <c r="F90" s="363"/>
      <c r="G90" s="352">
        <f>ROUND(E90*F90,2)</f>
        <v>0</v>
      </c>
      <c r="H90" s="52" t="s">
        <v>143</v>
      </c>
      <c r="I90" s="167"/>
      <c r="J90" s="55"/>
      <c r="K90" s="55"/>
      <c r="L90" s="74"/>
    </row>
    <row r="91" spans="1:14" s="2" customFormat="1" x14ac:dyDescent="0.2">
      <c r="A91" s="8">
        <f>A90+1</f>
        <v>51</v>
      </c>
      <c r="B91" s="124"/>
      <c r="C91" s="141" t="s">
        <v>304</v>
      </c>
      <c r="D91" s="3" t="s">
        <v>32</v>
      </c>
      <c r="E91" s="363">
        <v>5</v>
      </c>
      <c r="F91" s="363"/>
      <c r="G91" s="352">
        <f>ROUND(E91*F91,2)</f>
        <v>0</v>
      </c>
      <c r="H91" s="52" t="s">
        <v>142</v>
      </c>
      <c r="I91" s="167"/>
      <c r="J91" s="55"/>
      <c r="K91" s="55"/>
      <c r="L91" s="74"/>
    </row>
    <row r="92" spans="1:14" s="2" customFormat="1" x14ac:dyDescent="0.2">
      <c r="A92" s="8">
        <f>A91+1</f>
        <v>52</v>
      </c>
      <c r="B92" s="124"/>
      <c r="C92" s="141" t="s">
        <v>197</v>
      </c>
      <c r="D92" s="3" t="s">
        <v>32</v>
      </c>
      <c r="E92" s="363">
        <v>1</v>
      </c>
      <c r="F92" s="363"/>
      <c r="G92" s="352">
        <f>ROUND(E92*F92,2)</f>
        <v>0</v>
      </c>
      <c r="H92" s="52" t="s">
        <v>142</v>
      </c>
      <c r="I92" s="167"/>
      <c r="J92" s="55"/>
      <c r="K92" s="55"/>
      <c r="L92" s="74"/>
    </row>
    <row r="93" spans="1:14" x14ac:dyDescent="0.2">
      <c r="A93" s="11"/>
      <c r="B93" s="10" t="s">
        <v>23</v>
      </c>
      <c r="C93" s="33" t="s">
        <v>24</v>
      </c>
      <c r="D93" s="44" t="s">
        <v>44</v>
      </c>
      <c r="E93" s="347" t="s">
        <v>44</v>
      </c>
      <c r="F93" s="347" t="s">
        <v>44</v>
      </c>
      <c r="G93" s="348" t="s">
        <v>44</v>
      </c>
    </row>
    <row r="94" spans="1:14" x14ac:dyDescent="0.2">
      <c r="A94" s="49"/>
      <c r="B94" s="118" t="s">
        <v>19</v>
      </c>
      <c r="C94" s="133" t="s">
        <v>20</v>
      </c>
      <c r="D94" s="45" t="s">
        <v>44</v>
      </c>
      <c r="E94" s="349" t="s">
        <v>44</v>
      </c>
      <c r="F94" s="349" t="s">
        <v>44</v>
      </c>
      <c r="G94" s="350" t="s">
        <v>44</v>
      </c>
    </row>
    <row r="95" spans="1:14" ht="25.5" x14ac:dyDescent="0.2">
      <c r="A95" s="35">
        <f>A92+1</f>
        <v>53</v>
      </c>
      <c r="B95" s="126"/>
      <c r="C95" s="141" t="s">
        <v>290</v>
      </c>
      <c r="D95" s="3" t="s">
        <v>34</v>
      </c>
      <c r="E95" s="363">
        <v>354</v>
      </c>
      <c r="F95" s="363"/>
      <c r="G95" s="352">
        <f>ROUND(E95*F95,2)</f>
        <v>0</v>
      </c>
      <c r="H95" s="52" t="s">
        <v>141</v>
      </c>
      <c r="J95" s="55"/>
    </row>
    <row r="96" spans="1:14" ht="25.5" x14ac:dyDescent="0.2">
      <c r="A96" s="35">
        <f>A95+1</f>
        <v>54</v>
      </c>
      <c r="B96" s="126"/>
      <c r="C96" s="141" t="s">
        <v>202</v>
      </c>
      <c r="D96" s="83" t="s">
        <v>30</v>
      </c>
      <c r="E96" s="363">
        <v>18.350000000000001</v>
      </c>
      <c r="F96" s="363"/>
      <c r="G96" s="352">
        <f>ROUND(E96*F96,2)</f>
        <v>0</v>
      </c>
      <c r="H96" s="52" t="s">
        <v>149</v>
      </c>
      <c r="J96" s="55"/>
    </row>
    <row r="97" spans="1:21" ht="25.5" x14ac:dyDescent="0.2">
      <c r="A97" s="34">
        <f>A96+1</f>
        <v>55</v>
      </c>
      <c r="B97" s="265"/>
      <c r="C97" s="135" t="s">
        <v>203</v>
      </c>
      <c r="D97" s="195" t="s">
        <v>30</v>
      </c>
      <c r="E97" s="367">
        <v>30.52</v>
      </c>
      <c r="F97" s="367"/>
      <c r="G97" s="368">
        <f>ROUND(E97*F97,2)</f>
        <v>0</v>
      </c>
      <c r="H97" s="52" t="s">
        <v>149</v>
      </c>
      <c r="J97" s="55"/>
    </row>
    <row r="98" spans="1:21" x14ac:dyDescent="0.2">
      <c r="A98" s="49"/>
      <c r="B98" s="118" t="s">
        <v>151</v>
      </c>
      <c r="C98" s="133" t="s">
        <v>152</v>
      </c>
      <c r="D98" s="45" t="s">
        <v>44</v>
      </c>
      <c r="E98" s="349" t="s">
        <v>44</v>
      </c>
      <c r="F98" s="349" t="s">
        <v>44</v>
      </c>
      <c r="G98" s="350" t="s">
        <v>44</v>
      </c>
    </row>
    <row r="99" spans="1:21" ht="24.75" customHeight="1" x14ac:dyDescent="0.2">
      <c r="A99" s="34">
        <f>A97+1</f>
        <v>56</v>
      </c>
      <c r="B99" s="265"/>
      <c r="C99" s="135" t="s">
        <v>220</v>
      </c>
      <c r="D99" s="5" t="s">
        <v>34</v>
      </c>
      <c r="E99" s="367">
        <v>53</v>
      </c>
      <c r="F99" s="367"/>
      <c r="G99" s="368">
        <f>ROUND(E99*F99,2)</f>
        <v>0</v>
      </c>
      <c r="H99" s="52" t="s">
        <v>141</v>
      </c>
      <c r="J99" s="55"/>
    </row>
    <row r="100" spans="1:21" x14ac:dyDescent="0.2">
      <c r="A100" s="90"/>
      <c r="B100" s="118" t="s">
        <v>17</v>
      </c>
      <c r="C100" s="133" t="s">
        <v>18</v>
      </c>
      <c r="D100" s="45" t="s">
        <v>44</v>
      </c>
      <c r="E100" s="349" t="s">
        <v>44</v>
      </c>
      <c r="F100" s="349" t="s">
        <v>44</v>
      </c>
      <c r="G100" s="350" t="s">
        <v>44</v>
      </c>
    </row>
    <row r="101" spans="1:21" s="97" customFormat="1" ht="25.5" x14ac:dyDescent="0.2">
      <c r="A101" s="35">
        <f>A99+1</f>
        <v>57</v>
      </c>
      <c r="B101" s="85"/>
      <c r="C101" s="134" t="s">
        <v>305</v>
      </c>
      <c r="D101" s="3" t="s">
        <v>34</v>
      </c>
      <c r="E101" s="363">
        <v>102</v>
      </c>
      <c r="F101" s="351"/>
      <c r="G101" s="352">
        <f>ROUND(E101*F101,2)</f>
        <v>0</v>
      </c>
      <c r="H101" s="52" t="s">
        <v>148</v>
      </c>
      <c r="I101" s="167"/>
      <c r="J101" s="55"/>
      <c r="K101" s="19"/>
      <c r="L101" s="98"/>
      <c r="M101" s="1"/>
    </row>
    <row r="102" spans="1:21" s="97" customFormat="1" x14ac:dyDescent="0.2">
      <c r="A102" s="54"/>
      <c r="B102" s="118" t="s">
        <v>153</v>
      </c>
      <c r="C102" s="160" t="s">
        <v>154</v>
      </c>
      <c r="D102" s="45" t="s">
        <v>44</v>
      </c>
      <c r="E102" s="349" t="s">
        <v>44</v>
      </c>
      <c r="F102" s="349" t="s">
        <v>44</v>
      </c>
      <c r="G102" s="350" t="s">
        <v>44</v>
      </c>
      <c r="H102" s="52"/>
      <c r="I102" s="167"/>
      <c r="K102" s="19"/>
      <c r="L102" s="98"/>
      <c r="M102" s="1"/>
    </row>
    <row r="103" spans="1:21" s="97" customFormat="1" ht="51.75" thickBot="1" x14ac:dyDescent="0.25">
      <c r="A103" s="35">
        <f>A101+1</f>
        <v>58</v>
      </c>
      <c r="B103" s="85"/>
      <c r="C103" s="155" t="s">
        <v>291</v>
      </c>
      <c r="D103" s="3" t="s">
        <v>34</v>
      </c>
      <c r="E103" s="363">
        <v>214</v>
      </c>
      <c r="F103" s="358"/>
      <c r="G103" s="352">
        <f>ROUND(E103*F103,2)</f>
        <v>0</v>
      </c>
      <c r="H103" s="52" t="s">
        <v>4</v>
      </c>
      <c r="I103" s="167"/>
      <c r="J103" s="55"/>
      <c r="K103" s="19"/>
      <c r="L103" s="98"/>
      <c r="M103" s="1"/>
    </row>
    <row r="104" spans="1:21" s="29" customFormat="1" ht="14.25" thickTop="1" thickBot="1" x14ac:dyDescent="0.25">
      <c r="A104" s="207"/>
      <c r="B104" s="208"/>
      <c r="C104" s="209" t="s">
        <v>59</v>
      </c>
      <c r="D104" s="210" t="s">
        <v>44</v>
      </c>
      <c r="E104" s="369" t="s">
        <v>44</v>
      </c>
      <c r="F104" s="369" t="s">
        <v>44</v>
      </c>
      <c r="G104" s="370">
        <f>SUM(G15:G103)</f>
        <v>0</v>
      </c>
      <c r="H104" s="52"/>
      <c r="I104" s="167"/>
      <c r="J104" s="167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</row>
    <row r="105" spans="1:21" s="27" customFormat="1" ht="13.5" thickTop="1" x14ac:dyDescent="0.2">
      <c r="A105" s="24"/>
      <c r="B105" s="25"/>
      <c r="C105" s="154"/>
      <c r="D105" s="26"/>
      <c r="E105" s="371"/>
      <c r="F105" s="371"/>
      <c r="G105" s="371"/>
      <c r="H105" s="52"/>
      <c r="I105" s="167"/>
    </row>
    <row r="106" spans="1:21" s="27" customFormat="1" x14ac:dyDescent="0.2">
      <c r="A106" s="28" t="s">
        <v>37</v>
      </c>
      <c r="B106" s="25"/>
      <c r="C106" s="154"/>
      <c r="D106" s="26"/>
      <c r="E106" s="371"/>
      <c r="F106" s="371"/>
      <c r="G106" s="371"/>
      <c r="H106" s="52"/>
      <c r="I106" s="167"/>
    </row>
    <row r="107" spans="1:21" s="1" customFormat="1" x14ac:dyDescent="0.2">
      <c r="A107" s="30"/>
      <c r="B107" s="21"/>
      <c r="C107" s="31"/>
      <c r="D107" s="21"/>
      <c r="E107" s="372"/>
      <c r="F107" s="373"/>
      <c r="G107" s="374"/>
      <c r="H107" s="52"/>
      <c r="I107" s="167"/>
    </row>
  </sheetData>
  <mergeCells count="5">
    <mergeCell ref="A1:G1"/>
    <mergeCell ref="A3:G3"/>
    <mergeCell ref="A5:G5"/>
    <mergeCell ref="A7:G7"/>
    <mergeCell ref="G9:G10"/>
  </mergeCells>
  <printOptions gridLinesSet="0"/>
  <pageMargins left="0.74803149606299213" right="0.19685039370078741" top="0.78740157480314965" bottom="0.8" header="0.59055118110236227" footer="0.51181102362204722"/>
  <pageSetup paperSize="9" scale="92" orientation="portrait" horizontalDpi="4294967294" verticalDpi="300" r:id="rId1"/>
  <headerFooter alignWithMargins="0">
    <oddFooter>&amp;L&amp;8&amp;A&amp;C&amp;8- &amp;P -&amp;R&amp;8Wolsztyn</oddFooter>
  </headerFooter>
  <rowBreaks count="3" manualBreakCount="3">
    <brk id="35" max="6" man="1"/>
    <brk id="67" max="6" man="1"/>
    <brk id="99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42"/>
  <sheetViews>
    <sheetView showGridLines="0" showZeros="0" view="pageBreakPreview" topLeftCell="A10" zoomScale="130" zoomScaleNormal="100" zoomScaleSheetLayoutView="130" workbookViewId="0">
      <selection activeCell="C27" sqref="C27"/>
    </sheetView>
  </sheetViews>
  <sheetFormatPr defaultRowHeight="12.75" x14ac:dyDescent="0.2"/>
  <cols>
    <col min="1" max="1" width="3.7109375" style="41" customWidth="1"/>
    <col min="2" max="2" width="11" style="166" customWidth="1"/>
    <col min="3" max="3" width="44.85546875" style="42" customWidth="1"/>
    <col min="4" max="4" width="6" style="6" customWidth="1"/>
    <col min="5" max="5" width="7.5703125" style="375" customWidth="1"/>
    <col min="6" max="6" width="11.140625" style="371" customWidth="1"/>
    <col min="7" max="7" width="10.5703125" style="376" customWidth="1"/>
    <col min="8" max="8" width="8.85546875" style="52" hidden="1" customWidth="1"/>
    <col min="9" max="9" width="9.7109375" style="167" customWidth="1"/>
    <col min="10" max="11" width="9.7109375" style="4" customWidth="1"/>
    <col min="12" max="16384" width="9.140625" style="4"/>
  </cols>
  <sheetData>
    <row r="1" spans="1:9" ht="42.75" customHeight="1" thickTop="1" x14ac:dyDescent="0.2">
      <c r="A1" s="455" t="s">
        <v>240</v>
      </c>
      <c r="B1" s="456"/>
      <c r="C1" s="456"/>
      <c r="D1" s="456"/>
      <c r="E1" s="456"/>
      <c r="F1" s="456"/>
      <c r="G1" s="457"/>
    </row>
    <row r="2" spans="1:9" s="64" customFormat="1" x14ac:dyDescent="0.2">
      <c r="A2" s="191"/>
      <c r="B2" s="65"/>
      <c r="C2" s="128"/>
      <c r="D2" s="65"/>
      <c r="E2" s="331"/>
      <c r="F2" s="331"/>
      <c r="G2" s="332"/>
      <c r="H2" s="66"/>
      <c r="I2" s="167"/>
    </row>
    <row r="3" spans="1:9" s="95" customFormat="1" ht="15.75" x14ac:dyDescent="0.25">
      <c r="A3" s="463" t="s">
        <v>371</v>
      </c>
      <c r="B3" s="464"/>
      <c r="C3" s="464"/>
      <c r="D3" s="464"/>
      <c r="E3" s="464"/>
      <c r="F3" s="464"/>
      <c r="G3" s="465"/>
      <c r="H3" s="52"/>
      <c r="I3" s="167"/>
    </row>
    <row r="4" spans="1:9" s="96" customFormat="1" x14ac:dyDescent="0.2">
      <c r="A4" s="192"/>
      <c r="C4" s="129"/>
      <c r="E4" s="333"/>
      <c r="F4" s="333"/>
      <c r="G4" s="334"/>
      <c r="H4" s="66"/>
      <c r="I4" s="167"/>
    </row>
    <row r="5" spans="1:9" s="91" customFormat="1" ht="15.75" x14ac:dyDescent="0.25">
      <c r="A5" s="463" t="s">
        <v>241</v>
      </c>
      <c r="B5" s="464"/>
      <c r="C5" s="464"/>
      <c r="D5" s="464"/>
      <c r="E5" s="464"/>
      <c r="F5" s="464"/>
      <c r="G5" s="465"/>
      <c r="H5" s="52"/>
      <c r="I5" s="167"/>
    </row>
    <row r="6" spans="1:9" s="69" customFormat="1" x14ac:dyDescent="0.2">
      <c r="A6" s="193"/>
      <c r="B6" s="67"/>
      <c r="C6" s="130"/>
      <c r="D6" s="68"/>
      <c r="E6" s="335"/>
      <c r="F6" s="336"/>
      <c r="G6" s="337"/>
      <c r="H6" s="66"/>
      <c r="I6" s="167"/>
    </row>
    <row r="7" spans="1:9" s="92" customFormat="1" ht="15.75" x14ac:dyDescent="0.2">
      <c r="A7" s="460" t="s">
        <v>25</v>
      </c>
      <c r="B7" s="461"/>
      <c r="C7" s="461"/>
      <c r="D7" s="461"/>
      <c r="E7" s="461"/>
      <c r="F7" s="461"/>
      <c r="G7" s="462"/>
      <c r="H7" s="52"/>
      <c r="I7" s="167"/>
    </row>
    <row r="8" spans="1:9" s="64" customFormat="1" ht="13.5" thickBot="1" x14ac:dyDescent="0.25">
      <c r="A8" s="194"/>
      <c r="B8" s="63"/>
      <c r="C8" s="131"/>
      <c r="D8" s="63"/>
      <c r="E8" s="338"/>
      <c r="F8" s="338"/>
      <c r="G8" s="339"/>
      <c r="H8" s="66"/>
      <c r="I8" s="167"/>
    </row>
    <row r="9" spans="1:9" ht="13.5" customHeight="1" thickTop="1" x14ac:dyDescent="0.2">
      <c r="A9" s="15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</row>
    <row r="10" spans="1:9" s="22" customFormat="1" ht="12.75" customHeight="1" x14ac:dyDescent="0.2">
      <c r="A10" s="61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  <c r="I10" s="167"/>
    </row>
    <row r="11" spans="1:9" s="22" customFormat="1" ht="12.75" customHeight="1" x14ac:dyDescent="0.2">
      <c r="A11" s="16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  <c r="I11" s="167"/>
    </row>
    <row r="12" spans="1:9" s="13" customFormat="1" x14ac:dyDescent="0.2">
      <c r="A12" s="56">
        <v>1</v>
      </c>
      <c r="B12" s="57">
        <v>2</v>
      </c>
      <c r="C12" s="57">
        <v>3</v>
      </c>
      <c r="D12" s="57">
        <v>4</v>
      </c>
      <c r="E12" s="57">
        <v>5</v>
      </c>
      <c r="F12" s="57">
        <v>6</v>
      </c>
      <c r="G12" s="57">
        <v>7</v>
      </c>
      <c r="H12" s="52"/>
      <c r="I12" s="167"/>
    </row>
    <row r="13" spans="1:9" x14ac:dyDescent="0.2">
      <c r="A13" s="36"/>
      <c r="B13" s="10" t="s">
        <v>35</v>
      </c>
      <c r="C13" s="33" t="s">
        <v>36</v>
      </c>
      <c r="D13" s="37" t="s">
        <v>44</v>
      </c>
      <c r="E13" s="347" t="s">
        <v>44</v>
      </c>
      <c r="F13" s="347" t="s">
        <v>44</v>
      </c>
      <c r="G13" s="348" t="s">
        <v>44</v>
      </c>
    </row>
    <row r="14" spans="1:9" x14ac:dyDescent="0.2">
      <c r="A14" s="49"/>
      <c r="B14" s="118" t="s">
        <v>48</v>
      </c>
      <c r="C14" s="133" t="s">
        <v>372</v>
      </c>
      <c r="D14" s="48" t="s">
        <v>44</v>
      </c>
      <c r="E14" s="349" t="s">
        <v>44</v>
      </c>
      <c r="F14" s="349" t="s">
        <v>44</v>
      </c>
      <c r="G14" s="350" t="s">
        <v>44</v>
      </c>
    </row>
    <row r="15" spans="1:9" ht="25.5" x14ac:dyDescent="0.2">
      <c r="A15" s="12">
        <v>1</v>
      </c>
      <c r="B15" s="85"/>
      <c r="C15" s="134" t="s">
        <v>373</v>
      </c>
      <c r="D15" s="3" t="s">
        <v>31</v>
      </c>
      <c r="E15" s="351">
        <v>169</v>
      </c>
      <c r="F15" s="351"/>
      <c r="G15" s="352">
        <f>ROUND(E15*F15,2)</f>
        <v>0</v>
      </c>
      <c r="H15" s="52" t="s">
        <v>116</v>
      </c>
    </row>
    <row r="16" spans="1:9" ht="25.5" x14ac:dyDescent="0.2">
      <c r="A16" s="12">
        <v>2</v>
      </c>
      <c r="B16" s="85"/>
      <c r="C16" s="134" t="s">
        <v>374</v>
      </c>
      <c r="D16" s="3" t="s">
        <v>34</v>
      </c>
      <c r="E16" s="351">
        <v>199</v>
      </c>
      <c r="F16" s="351"/>
      <c r="G16" s="352">
        <f>ROUND(E16*F16,2)</f>
        <v>0</v>
      </c>
      <c r="H16" s="52" t="s">
        <v>116</v>
      </c>
    </row>
    <row r="17" spans="1:15" ht="38.25" x14ac:dyDescent="0.2">
      <c r="A17" s="12">
        <v>3</v>
      </c>
      <c r="B17" s="85"/>
      <c r="C17" s="134" t="s">
        <v>375</v>
      </c>
      <c r="D17" s="3" t="s">
        <v>50</v>
      </c>
      <c r="E17" s="351">
        <v>16.600000000000001</v>
      </c>
      <c r="F17" s="351"/>
      <c r="G17" s="352">
        <f>ROUND(E17*F17,2)</f>
        <v>0</v>
      </c>
      <c r="H17" s="52" t="s">
        <v>116</v>
      </c>
    </row>
    <row r="18" spans="1:15" s="2" customFormat="1" x14ac:dyDescent="0.2">
      <c r="A18" s="47"/>
      <c r="B18" s="10" t="s">
        <v>93</v>
      </c>
      <c r="C18" s="33" t="s">
        <v>94</v>
      </c>
      <c r="D18" s="93" t="s">
        <v>44</v>
      </c>
      <c r="E18" s="353" t="s">
        <v>44</v>
      </c>
      <c r="F18" s="353" t="s">
        <v>44</v>
      </c>
      <c r="G18" s="354" t="s">
        <v>44</v>
      </c>
      <c r="H18" s="52"/>
      <c r="I18" s="167"/>
    </row>
    <row r="19" spans="1:15" x14ac:dyDescent="0.2">
      <c r="A19" s="35"/>
      <c r="B19" s="85" t="s">
        <v>95</v>
      </c>
      <c r="C19" s="107" t="s">
        <v>96</v>
      </c>
      <c r="D19" s="39" t="s">
        <v>44</v>
      </c>
      <c r="E19" s="355" t="s">
        <v>44</v>
      </c>
      <c r="F19" s="355" t="s">
        <v>44</v>
      </c>
      <c r="G19" s="356" t="s">
        <v>44</v>
      </c>
    </row>
    <row r="20" spans="1:15" ht="38.25" x14ac:dyDescent="0.2">
      <c r="A20" s="8">
        <v>4</v>
      </c>
      <c r="B20" s="85"/>
      <c r="C20" s="141" t="s">
        <v>289</v>
      </c>
      <c r="D20" s="3" t="s">
        <v>50</v>
      </c>
      <c r="E20" s="357">
        <v>29</v>
      </c>
      <c r="F20" s="358"/>
      <c r="G20" s="352">
        <f>ROUND(E20*F20,2)</f>
        <v>0</v>
      </c>
      <c r="H20" s="52" t="s">
        <v>158</v>
      </c>
    </row>
    <row r="21" spans="1:15" s="2" customFormat="1" x14ac:dyDescent="0.2">
      <c r="A21" s="11"/>
      <c r="B21" s="38" t="s">
        <v>51</v>
      </c>
      <c r="C21" s="144" t="s">
        <v>52</v>
      </c>
      <c r="D21" s="37" t="s">
        <v>44</v>
      </c>
      <c r="E21" s="347" t="s">
        <v>44</v>
      </c>
      <c r="F21" s="347" t="s">
        <v>44</v>
      </c>
      <c r="G21" s="348" t="s">
        <v>44</v>
      </c>
      <c r="H21" s="52"/>
      <c r="I21" s="167"/>
      <c r="K21" s="4"/>
    </row>
    <row r="22" spans="1:15" s="2" customFormat="1" x14ac:dyDescent="0.2">
      <c r="A22" s="49"/>
      <c r="B22" s="169" t="s">
        <v>74</v>
      </c>
      <c r="C22" s="170" t="s">
        <v>75</v>
      </c>
      <c r="D22" s="48" t="s">
        <v>44</v>
      </c>
      <c r="E22" s="349" t="s">
        <v>44</v>
      </c>
      <c r="F22" s="349" t="s">
        <v>44</v>
      </c>
      <c r="G22" s="350" t="s">
        <v>44</v>
      </c>
      <c r="H22" s="52"/>
      <c r="I22" s="167"/>
      <c r="K22" s="4"/>
    </row>
    <row r="23" spans="1:15" s="2" customFormat="1" ht="25.5" x14ac:dyDescent="0.2">
      <c r="A23" s="171">
        <v>5</v>
      </c>
      <c r="B23" s="172"/>
      <c r="C23" s="173" t="s">
        <v>102</v>
      </c>
      <c r="D23" s="5" t="s">
        <v>33</v>
      </c>
      <c r="E23" s="359">
        <v>181</v>
      </c>
      <c r="F23" s="360"/>
      <c r="G23" s="352">
        <f>ROUND(E23*F23,2)</f>
        <v>0</v>
      </c>
      <c r="H23" s="52"/>
      <c r="I23" s="167"/>
      <c r="K23" s="4"/>
    </row>
    <row r="24" spans="1:15" s="2" customFormat="1" ht="25.5" x14ac:dyDescent="0.2">
      <c r="A24" s="43"/>
      <c r="B24" s="118" t="s">
        <v>103</v>
      </c>
      <c r="C24" s="178" t="s">
        <v>104</v>
      </c>
      <c r="D24" s="117" t="s">
        <v>44</v>
      </c>
      <c r="E24" s="361" t="s">
        <v>44</v>
      </c>
      <c r="F24" s="361" t="s">
        <v>44</v>
      </c>
      <c r="G24" s="362" t="s">
        <v>44</v>
      </c>
      <c r="H24" s="52"/>
      <c r="I24" s="167"/>
    </row>
    <row r="25" spans="1:15" s="2" customFormat="1" ht="25.5" x14ac:dyDescent="0.2">
      <c r="A25" s="35">
        <v>6</v>
      </c>
      <c r="B25" s="84"/>
      <c r="C25" s="203" t="s">
        <v>376</v>
      </c>
      <c r="D25" s="5" t="s">
        <v>31</v>
      </c>
      <c r="E25" s="359">
        <v>181</v>
      </c>
      <c r="F25" s="397"/>
      <c r="G25" s="352">
        <f>ROUND(E25*F25,2)</f>
        <v>0</v>
      </c>
      <c r="H25" s="52" t="s">
        <v>128</v>
      </c>
      <c r="I25" s="167"/>
    </row>
    <row r="26" spans="1:15" s="2" customFormat="1" x14ac:dyDescent="0.2">
      <c r="A26" s="11"/>
      <c r="B26" s="38" t="s">
        <v>55</v>
      </c>
      <c r="C26" s="150" t="s">
        <v>56</v>
      </c>
      <c r="D26" s="37" t="s">
        <v>44</v>
      </c>
      <c r="E26" s="347" t="s">
        <v>44</v>
      </c>
      <c r="F26" s="347" t="s">
        <v>44</v>
      </c>
      <c r="G26" s="348" t="s">
        <v>44</v>
      </c>
      <c r="H26" s="52"/>
      <c r="I26" s="167"/>
    </row>
    <row r="27" spans="1:15" x14ac:dyDescent="0.2">
      <c r="A27" s="75"/>
      <c r="B27" s="118" t="s">
        <v>85</v>
      </c>
      <c r="C27" s="51" t="s">
        <v>86</v>
      </c>
      <c r="D27" s="46" t="s">
        <v>44</v>
      </c>
      <c r="E27" s="361" t="s">
        <v>44</v>
      </c>
      <c r="F27" s="361" t="s">
        <v>44</v>
      </c>
      <c r="G27" s="362" t="s">
        <v>44</v>
      </c>
    </row>
    <row r="28" spans="1:15" s="2" customFormat="1" ht="39" customHeight="1" x14ac:dyDescent="0.2">
      <c r="A28" s="8">
        <v>7</v>
      </c>
      <c r="B28" s="85"/>
      <c r="C28" s="134" t="s">
        <v>586</v>
      </c>
      <c r="D28" s="3" t="s">
        <v>31</v>
      </c>
      <c r="E28" s="363">
        <v>181</v>
      </c>
      <c r="F28" s="358"/>
      <c r="G28" s="352">
        <f>ROUND(E28*F28,2)</f>
        <v>0</v>
      </c>
      <c r="H28" s="52" t="s">
        <v>133</v>
      </c>
      <c r="I28" s="167"/>
      <c r="J28" s="55">
        <f>G28</f>
        <v>0</v>
      </c>
      <c r="K28" s="79"/>
      <c r="L28" s="40"/>
      <c r="M28" s="40"/>
      <c r="N28" s="40"/>
      <c r="O28" s="40"/>
    </row>
    <row r="29" spans="1:15" x14ac:dyDescent="0.2">
      <c r="A29" s="81"/>
      <c r="B29" s="10" t="s">
        <v>80</v>
      </c>
      <c r="C29" s="151" t="s">
        <v>81</v>
      </c>
      <c r="D29" s="44" t="s">
        <v>44</v>
      </c>
      <c r="E29" s="347" t="s">
        <v>44</v>
      </c>
      <c r="F29" s="347" t="s">
        <v>44</v>
      </c>
      <c r="G29" s="348" t="s">
        <v>44</v>
      </c>
      <c r="J29" s="40"/>
      <c r="K29" s="40"/>
      <c r="L29" s="40"/>
      <c r="M29" s="40"/>
      <c r="N29" s="40"/>
    </row>
    <row r="30" spans="1:15" ht="25.5" x14ac:dyDescent="0.2">
      <c r="A30" s="75"/>
      <c r="B30" s="118" t="s">
        <v>77</v>
      </c>
      <c r="C30" s="73" t="s">
        <v>78</v>
      </c>
      <c r="D30" s="46" t="s">
        <v>44</v>
      </c>
      <c r="E30" s="361" t="s">
        <v>44</v>
      </c>
      <c r="F30" s="361" t="s">
        <v>44</v>
      </c>
      <c r="G30" s="364" t="s">
        <v>44</v>
      </c>
      <c r="J30" s="40"/>
      <c r="K30" s="40"/>
      <c r="L30" s="40"/>
      <c r="M30" s="40"/>
      <c r="N30" s="40"/>
    </row>
    <row r="31" spans="1:15" x14ac:dyDescent="0.2">
      <c r="A31" s="17"/>
      <c r="B31" s="85"/>
      <c r="C31" s="142" t="s">
        <v>114</v>
      </c>
      <c r="D31" s="39"/>
      <c r="E31" s="365"/>
      <c r="F31" s="365"/>
      <c r="G31" s="356"/>
      <c r="J31" s="40"/>
      <c r="K31" s="40"/>
      <c r="L31" s="40"/>
      <c r="M31" s="40"/>
      <c r="N31" s="40"/>
    </row>
    <row r="32" spans="1:15" ht="25.5" x14ac:dyDescent="0.2">
      <c r="A32" s="8">
        <v>8</v>
      </c>
      <c r="B32" s="85"/>
      <c r="C32" s="141" t="s">
        <v>99</v>
      </c>
      <c r="D32" s="3" t="s">
        <v>31</v>
      </c>
      <c r="E32" s="351">
        <v>209</v>
      </c>
      <c r="F32" s="351"/>
      <c r="G32" s="366">
        <f>ROUND(E32*F32,2)</f>
        <v>0</v>
      </c>
      <c r="H32" s="52" t="s">
        <v>121</v>
      </c>
    </row>
    <row r="33" spans="1:21" ht="15.75" x14ac:dyDescent="0.2">
      <c r="A33" s="8">
        <v>9</v>
      </c>
      <c r="B33" s="70"/>
      <c r="C33" s="141" t="s">
        <v>82</v>
      </c>
      <c r="D33" s="3" t="s">
        <v>31</v>
      </c>
      <c r="E33" s="351">
        <v>209</v>
      </c>
      <c r="F33" s="351"/>
      <c r="G33" s="352">
        <f>ROUND(E33*F33,2)</f>
        <v>0</v>
      </c>
      <c r="H33" s="52" t="s">
        <v>131</v>
      </c>
      <c r="J33" s="40"/>
      <c r="K33" s="40"/>
      <c r="L33" s="40"/>
      <c r="M33" s="40"/>
      <c r="N33" s="40"/>
    </row>
    <row r="34" spans="1:21" ht="15.75" x14ac:dyDescent="0.2">
      <c r="A34" s="9">
        <v>10</v>
      </c>
      <c r="B34" s="57"/>
      <c r="C34" s="135" t="s">
        <v>79</v>
      </c>
      <c r="D34" s="5" t="s">
        <v>31</v>
      </c>
      <c r="E34" s="360">
        <v>209</v>
      </c>
      <c r="F34" s="360"/>
      <c r="G34" s="352">
        <f>ROUND(E34*F34,2)</f>
        <v>0</v>
      </c>
      <c r="H34" s="52" t="s">
        <v>132</v>
      </c>
      <c r="J34" s="40"/>
      <c r="K34" s="40"/>
      <c r="L34" s="40"/>
      <c r="M34" s="40"/>
      <c r="N34" s="40"/>
    </row>
    <row r="35" spans="1:21" x14ac:dyDescent="0.2">
      <c r="A35" s="11"/>
      <c r="B35" s="10" t="s">
        <v>23</v>
      </c>
      <c r="C35" s="33" t="s">
        <v>24</v>
      </c>
      <c r="D35" s="44" t="s">
        <v>44</v>
      </c>
      <c r="E35" s="347" t="s">
        <v>44</v>
      </c>
      <c r="F35" s="347" t="s">
        <v>44</v>
      </c>
      <c r="G35" s="348" t="s">
        <v>44</v>
      </c>
    </row>
    <row r="36" spans="1:21" x14ac:dyDescent="0.2">
      <c r="A36" s="90"/>
      <c r="B36" s="118" t="s">
        <v>17</v>
      </c>
      <c r="C36" s="133" t="s">
        <v>18</v>
      </c>
      <c r="D36" s="45" t="s">
        <v>44</v>
      </c>
      <c r="E36" s="349" t="s">
        <v>44</v>
      </c>
      <c r="F36" s="349" t="s">
        <v>44</v>
      </c>
      <c r="G36" s="350" t="s">
        <v>44</v>
      </c>
    </row>
    <row r="37" spans="1:21" s="97" customFormat="1" ht="25.5" x14ac:dyDescent="0.2">
      <c r="A37" s="35">
        <v>11</v>
      </c>
      <c r="B37" s="85"/>
      <c r="C37" s="134" t="s">
        <v>305</v>
      </c>
      <c r="D37" s="3" t="s">
        <v>34</v>
      </c>
      <c r="E37" s="363">
        <v>102</v>
      </c>
      <c r="F37" s="351"/>
      <c r="G37" s="352">
        <f>ROUND(E37*F37,2)</f>
        <v>0</v>
      </c>
      <c r="H37" s="52" t="s">
        <v>148</v>
      </c>
      <c r="I37" s="167"/>
      <c r="J37" s="55">
        <f>G37</f>
        <v>0</v>
      </c>
      <c r="K37" s="19"/>
      <c r="L37" s="98"/>
      <c r="M37" s="1"/>
    </row>
    <row r="38" spans="1:21" ht="16.5" thickBot="1" x14ac:dyDescent="0.25">
      <c r="A38" s="34">
        <v>12</v>
      </c>
      <c r="B38" s="265"/>
      <c r="C38" s="135" t="s">
        <v>377</v>
      </c>
      <c r="D38" s="195" t="s">
        <v>30</v>
      </c>
      <c r="E38" s="367">
        <v>6.12</v>
      </c>
      <c r="F38" s="367"/>
      <c r="G38" s="368">
        <f>ROUND(E38*F38,2)</f>
        <v>0</v>
      </c>
      <c r="H38" s="52" t="s">
        <v>149</v>
      </c>
      <c r="J38" s="55">
        <f>G38</f>
        <v>0</v>
      </c>
    </row>
    <row r="39" spans="1:21" s="29" customFormat="1" ht="14.25" thickTop="1" thickBot="1" x14ac:dyDescent="0.25">
      <c r="A39" s="207"/>
      <c r="B39" s="208"/>
      <c r="C39" s="209" t="s">
        <v>59</v>
      </c>
      <c r="D39" s="210" t="s">
        <v>44</v>
      </c>
      <c r="E39" s="369" t="s">
        <v>44</v>
      </c>
      <c r="F39" s="369" t="s">
        <v>44</v>
      </c>
      <c r="G39" s="370">
        <f>SUM(G17:G38)</f>
        <v>0</v>
      </c>
      <c r="H39" s="52"/>
      <c r="I39" s="167">
        <f>SUM(I1:I38)</f>
        <v>0</v>
      </c>
      <c r="J39" s="167">
        <f>SUM(J1:J38)</f>
        <v>0</v>
      </c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</row>
    <row r="40" spans="1:21" s="27" customFormat="1" ht="13.5" thickTop="1" x14ac:dyDescent="0.2">
      <c r="A40" s="24"/>
      <c r="B40" s="25"/>
      <c r="C40" s="154"/>
      <c r="D40" s="26"/>
      <c r="E40" s="371"/>
      <c r="F40" s="371"/>
      <c r="G40" s="371"/>
      <c r="H40" s="52"/>
      <c r="I40" s="167"/>
    </row>
    <row r="41" spans="1:21" s="27" customFormat="1" x14ac:dyDescent="0.2">
      <c r="A41" s="28" t="s">
        <v>37</v>
      </c>
      <c r="B41" s="25"/>
      <c r="C41" s="154"/>
      <c r="D41" s="26"/>
      <c r="E41" s="371"/>
      <c r="F41" s="371"/>
      <c r="G41" s="371"/>
      <c r="H41" s="52"/>
      <c r="I41" s="167"/>
    </row>
    <row r="42" spans="1:21" s="1" customFormat="1" x14ac:dyDescent="0.2">
      <c r="A42" s="30"/>
      <c r="B42" s="21"/>
      <c r="C42" s="31"/>
      <c r="D42" s="21"/>
      <c r="E42" s="372"/>
      <c r="F42" s="373"/>
      <c r="G42" s="374"/>
      <c r="H42" s="52"/>
      <c r="I42" s="167"/>
    </row>
  </sheetData>
  <mergeCells count="5">
    <mergeCell ref="A1:G1"/>
    <mergeCell ref="A3:G3"/>
    <mergeCell ref="A5:G5"/>
    <mergeCell ref="A7:G7"/>
    <mergeCell ref="G9:G10"/>
  </mergeCells>
  <printOptions gridLinesSet="0"/>
  <pageMargins left="0.74803149606299213" right="0.19685039370078741" top="0.78740157480314965" bottom="0.8" header="0.59055118110236227" footer="0.51181102362204722"/>
  <pageSetup paperSize="9" scale="92" orientation="portrait" horizontalDpi="4294967294" verticalDpi="300" r:id="rId1"/>
  <headerFooter alignWithMargins="0">
    <oddFooter>&amp;L&amp;8&amp;A&amp;C&amp;8- &amp;P -&amp;R&amp;8Wolsztyn</oddFooter>
  </headerFooter>
  <rowBreaks count="1" manualBreakCount="1">
    <brk id="35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K47"/>
  <sheetViews>
    <sheetView showGridLines="0" showZeros="0" view="pageBreakPreview" topLeftCell="A13" zoomScaleNormal="100" zoomScaleSheetLayoutView="100" workbookViewId="0">
      <selection activeCell="F18" sqref="F18"/>
    </sheetView>
  </sheetViews>
  <sheetFormatPr defaultRowHeight="12.75" x14ac:dyDescent="0.2"/>
  <cols>
    <col min="1" max="1" width="3.7109375" style="41" customWidth="1"/>
    <col min="2" max="2" width="11" style="6" customWidth="1"/>
    <col min="3" max="3" width="45.42578125" style="42" customWidth="1"/>
    <col min="4" max="4" width="7.85546875" style="6" customWidth="1"/>
    <col min="5" max="5" width="8.140625" style="375" bestFit="1" customWidth="1"/>
    <col min="6" max="6" width="10.7109375" style="371" customWidth="1"/>
    <col min="7" max="7" width="12.140625" style="376" customWidth="1"/>
    <col min="8" max="8" width="7.28515625" style="52" customWidth="1"/>
    <col min="9" max="9" width="11.7109375" style="321" customWidth="1"/>
    <col min="10" max="10" width="9.7109375" style="94" customWidth="1"/>
    <col min="11" max="11" width="9.7109375" style="4" customWidth="1"/>
    <col min="12" max="256" width="9.140625" style="4"/>
    <col min="257" max="257" width="3.7109375" style="4" customWidth="1"/>
    <col min="258" max="258" width="11" style="4" customWidth="1"/>
    <col min="259" max="259" width="45.42578125" style="4" customWidth="1"/>
    <col min="260" max="260" width="7.85546875" style="4" customWidth="1"/>
    <col min="261" max="261" width="7.5703125" style="4" customWidth="1"/>
    <col min="262" max="262" width="10.7109375" style="4" customWidth="1"/>
    <col min="263" max="263" width="12.140625" style="4" customWidth="1"/>
    <col min="264" max="264" width="7.28515625" style="4" customWidth="1"/>
    <col min="265" max="265" width="11.7109375" style="4" customWidth="1"/>
    <col min="266" max="267" width="9.7109375" style="4" customWidth="1"/>
    <col min="268" max="512" width="9.140625" style="4"/>
    <col min="513" max="513" width="3.7109375" style="4" customWidth="1"/>
    <col min="514" max="514" width="11" style="4" customWidth="1"/>
    <col min="515" max="515" width="45.42578125" style="4" customWidth="1"/>
    <col min="516" max="516" width="7.85546875" style="4" customWidth="1"/>
    <col min="517" max="517" width="7.5703125" style="4" customWidth="1"/>
    <col min="518" max="518" width="10.7109375" style="4" customWidth="1"/>
    <col min="519" max="519" width="12.140625" style="4" customWidth="1"/>
    <col min="520" max="520" width="7.28515625" style="4" customWidth="1"/>
    <col min="521" max="521" width="11.7109375" style="4" customWidth="1"/>
    <col min="522" max="523" width="9.7109375" style="4" customWidth="1"/>
    <col min="524" max="768" width="9.140625" style="4"/>
    <col min="769" max="769" width="3.7109375" style="4" customWidth="1"/>
    <col min="770" max="770" width="11" style="4" customWidth="1"/>
    <col min="771" max="771" width="45.42578125" style="4" customWidth="1"/>
    <col min="772" max="772" width="7.85546875" style="4" customWidth="1"/>
    <col min="773" max="773" width="7.5703125" style="4" customWidth="1"/>
    <col min="774" max="774" width="10.7109375" style="4" customWidth="1"/>
    <col min="775" max="775" width="12.140625" style="4" customWidth="1"/>
    <col min="776" max="776" width="7.28515625" style="4" customWidth="1"/>
    <col min="777" max="777" width="11.7109375" style="4" customWidth="1"/>
    <col min="778" max="779" width="9.7109375" style="4" customWidth="1"/>
    <col min="780" max="1024" width="9.140625" style="4"/>
    <col min="1025" max="1025" width="3.7109375" style="4" customWidth="1"/>
    <col min="1026" max="1026" width="11" style="4" customWidth="1"/>
    <col min="1027" max="1027" width="45.42578125" style="4" customWidth="1"/>
    <col min="1028" max="1028" width="7.85546875" style="4" customWidth="1"/>
    <col min="1029" max="1029" width="7.5703125" style="4" customWidth="1"/>
    <col min="1030" max="1030" width="10.7109375" style="4" customWidth="1"/>
    <col min="1031" max="1031" width="12.140625" style="4" customWidth="1"/>
    <col min="1032" max="1032" width="7.28515625" style="4" customWidth="1"/>
    <col min="1033" max="1033" width="11.7109375" style="4" customWidth="1"/>
    <col min="1034" max="1035" width="9.7109375" style="4" customWidth="1"/>
    <col min="1036" max="1280" width="9.140625" style="4"/>
    <col min="1281" max="1281" width="3.7109375" style="4" customWidth="1"/>
    <col min="1282" max="1282" width="11" style="4" customWidth="1"/>
    <col min="1283" max="1283" width="45.42578125" style="4" customWidth="1"/>
    <col min="1284" max="1284" width="7.85546875" style="4" customWidth="1"/>
    <col min="1285" max="1285" width="7.5703125" style="4" customWidth="1"/>
    <col min="1286" max="1286" width="10.7109375" style="4" customWidth="1"/>
    <col min="1287" max="1287" width="12.140625" style="4" customWidth="1"/>
    <col min="1288" max="1288" width="7.28515625" style="4" customWidth="1"/>
    <col min="1289" max="1289" width="11.7109375" style="4" customWidth="1"/>
    <col min="1290" max="1291" width="9.7109375" style="4" customWidth="1"/>
    <col min="1292" max="1536" width="9.140625" style="4"/>
    <col min="1537" max="1537" width="3.7109375" style="4" customWidth="1"/>
    <col min="1538" max="1538" width="11" style="4" customWidth="1"/>
    <col min="1539" max="1539" width="45.42578125" style="4" customWidth="1"/>
    <col min="1540" max="1540" width="7.85546875" style="4" customWidth="1"/>
    <col min="1541" max="1541" width="7.5703125" style="4" customWidth="1"/>
    <col min="1542" max="1542" width="10.7109375" style="4" customWidth="1"/>
    <col min="1543" max="1543" width="12.140625" style="4" customWidth="1"/>
    <col min="1544" max="1544" width="7.28515625" style="4" customWidth="1"/>
    <col min="1545" max="1545" width="11.7109375" style="4" customWidth="1"/>
    <col min="1546" max="1547" width="9.7109375" style="4" customWidth="1"/>
    <col min="1548" max="1792" width="9.140625" style="4"/>
    <col min="1793" max="1793" width="3.7109375" style="4" customWidth="1"/>
    <col min="1794" max="1794" width="11" style="4" customWidth="1"/>
    <col min="1795" max="1795" width="45.42578125" style="4" customWidth="1"/>
    <col min="1796" max="1796" width="7.85546875" style="4" customWidth="1"/>
    <col min="1797" max="1797" width="7.5703125" style="4" customWidth="1"/>
    <col min="1798" max="1798" width="10.7109375" style="4" customWidth="1"/>
    <col min="1799" max="1799" width="12.140625" style="4" customWidth="1"/>
    <col min="1800" max="1800" width="7.28515625" style="4" customWidth="1"/>
    <col min="1801" max="1801" width="11.7109375" style="4" customWidth="1"/>
    <col min="1802" max="1803" width="9.7109375" style="4" customWidth="1"/>
    <col min="1804" max="2048" width="9.140625" style="4"/>
    <col min="2049" max="2049" width="3.7109375" style="4" customWidth="1"/>
    <col min="2050" max="2050" width="11" style="4" customWidth="1"/>
    <col min="2051" max="2051" width="45.42578125" style="4" customWidth="1"/>
    <col min="2052" max="2052" width="7.85546875" style="4" customWidth="1"/>
    <col min="2053" max="2053" width="7.5703125" style="4" customWidth="1"/>
    <col min="2054" max="2054" width="10.7109375" style="4" customWidth="1"/>
    <col min="2055" max="2055" width="12.140625" style="4" customWidth="1"/>
    <col min="2056" max="2056" width="7.28515625" style="4" customWidth="1"/>
    <col min="2057" max="2057" width="11.7109375" style="4" customWidth="1"/>
    <col min="2058" max="2059" width="9.7109375" style="4" customWidth="1"/>
    <col min="2060" max="2304" width="9.140625" style="4"/>
    <col min="2305" max="2305" width="3.7109375" style="4" customWidth="1"/>
    <col min="2306" max="2306" width="11" style="4" customWidth="1"/>
    <col min="2307" max="2307" width="45.42578125" style="4" customWidth="1"/>
    <col min="2308" max="2308" width="7.85546875" style="4" customWidth="1"/>
    <col min="2309" max="2309" width="7.5703125" style="4" customWidth="1"/>
    <col min="2310" max="2310" width="10.7109375" style="4" customWidth="1"/>
    <col min="2311" max="2311" width="12.140625" style="4" customWidth="1"/>
    <col min="2312" max="2312" width="7.28515625" style="4" customWidth="1"/>
    <col min="2313" max="2313" width="11.7109375" style="4" customWidth="1"/>
    <col min="2314" max="2315" width="9.7109375" style="4" customWidth="1"/>
    <col min="2316" max="2560" width="9.140625" style="4"/>
    <col min="2561" max="2561" width="3.7109375" style="4" customWidth="1"/>
    <col min="2562" max="2562" width="11" style="4" customWidth="1"/>
    <col min="2563" max="2563" width="45.42578125" style="4" customWidth="1"/>
    <col min="2564" max="2564" width="7.85546875" style="4" customWidth="1"/>
    <col min="2565" max="2565" width="7.5703125" style="4" customWidth="1"/>
    <col min="2566" max="2566" width="10.7109375" style="4" customWidth="1"/>
    <col min="2567" max="2567" width="12.140625" style="4" customWidth="1"/>
    <col min="2568" max="2568" width="7.28515625" style="4" customWidth="1"/>
    <col min="2569" max="2569" width="11.7109375" style="4" customWidth="1"/>
    <col min="2570" max="2571" width="9.7109375" style="4" customWidth="1"/>
    <col min="2572" max="2816" width="9.140625" style="4"/>
    <col min="2817" max="2817" width="3.7109375" style="4" customWidth="1"/>
    <col min="2818" max="2818" width="11" style="4" customWidth="1"/>
    <col min="2819" max="2819" width="45.42578125" style="4" customWidth="1"/>
    <col min="2820" max="2820" width="7.85546875" style="4" customWidth="1"/>
    <col min="2821" max="2821" width="7.5703125" style="4" customWidth="1"/>
    <col min="2822" max="2822" width="10.7109375" style="4" customWidth="1"/>
    <col min="2823" max="2823" width="12.140625" style="4" customWidth="1"/>
    <col min="2824" max="2824" width="7.28515625" style="4" customWidth="1"/>
    <col min="2825" max="2825" width="11.7109375" style="4" customWidth="1"/>
    <col min="2826" max="2827" width="9.7109375" style="4" customWidth="1"/>
    <col min="2828" max="3072" width="9.140625" style="4"/>
    <col min="3073" max="3073" width="3.7109375" style="4" customWidth="1"/>
    <col min="3074" max="3074" width="11" style="4" customWidth="1"/>
    <col min="3075" max="3075" width="45.42578125" style="4" customWidth="1"/>
    <col min="3076" max="3076" width="7.85546875" style="4" customWidth="1"/>
    <col min="3077" max="3077" width="7.5703125" style="4" customWidth="1"/>
    <col min="3078" max="3078" width="10.7109375" style="4" customWidth="1"/>
    <col min="3079" max="3079" width="12.140625" style="4" customWidth="1"/>
    <col min="3080" max="3080" width="7.28515625" style="4" customWidth="1"/>
    <col min="3081" max="3081" width="11.7109375" style="4" customWidth="1"/>
    <col min="3082" max="3083" width="9.7109375" style="4" customWidth="1"/>
    <col min="3084" max="3328" width="9.140625" style="4"/>
    <col min="3329" max="3329" width="3.7109375" style="4" customWidth="1"/>
    <col min="3330" max="3330" width="11" style="4" customWidth="1"/>
    <col min="3331" max="3331" width="45.42578125" style="4" customWidth="1"/>
    <col min="3332" max="3332" width="7.85546875" style="4" customWidth="1"/>
    <col min="3333" max="3333" width="7.5703125" style="4" customWidth="1"/>
    <col min="3334" max="3334" width="10.7109375" style="4" customWidth="1"/>
    <col min="3335" max="3335" width="12.140625" style="4" customWidth="1"/>
    <col min="3336" max="3336" width="7.28515625" style="4" customWidth="1"/>
    <col min="3337" max="3337" width="11.7109375" style="4" customWidth="1"/>
    <col min="3338" max="3339" width="9.7109375" style="4" customWidth="1"/>
    <col min="3340" max="3584" width="9.140625" style="4"/>
    <col min="3585" max="3585" width="3.7109375" style="4" customWidth="1"/>
    <col min="3586" max="3586" width="11" style="4" customWidth="1"/>
    <col min="3587" max="3587" width="45.42578125" style="4" customWidth="1"/>
    <col min="3588" max="3588" width="7.85546875" style="4" customWidth="1"/>
    <col min="3589" max="3589" width="7.5703125" style="4" customWidth="1"/>
    <col min="3590" max="3590" width="10.7109375" style="4" customWidth="1"/>
    <col min="3591" max="3591" width="12.140625" style="4" customWidth="1"/>
    <col min="3592" max="3592" width="7.28515625" style="4" customWidth="1"/>
    <col min="3593" max="3593" width="11.7109375" style="4" customWidth="1"/>
    <col min="3594" max="3595" width="9.7109375" style="4" customWidth="1"/>
    <col min="3596" max="3840" width="9.140625" style="4"/>
    <col min="3841" max="3841" width="3.7109375" style="4" customWidth="1"/>
    <col min="3842" max="3842" width="11" style="4" customWidth="1"/>
    <col min="3843" max="3843" width="45.42578125" style="4" customWidth="1"/>
    <col min="3844" max="3844" width="7.85546875" style="4" customWidth="1"/>
    <col min="3845" max="3845" width="7.5703125" style="4" customWidth="1"/>
    <col min="3846" max="3846" width="10.7109375" style="4" customWidth="1"/>
    <col min="3847" max="3847" width="12.140625" style="4" customWidth="1"/>
    <col min="3848" max="3848" width="7.28515625" style="4" customWidth="1"/>
    <col min="3849" max="3849" width="11.7109375" style="4" customWidth="1"/>
    <col min="3850" max="3851" width="9.7109375" style="4" customWidth="1"/>
    <col min="3852" max="4096" width="9.140625" style="4"/>
    <col min="4097" max="4097" width="3.7109375" style="4" customWidth="1"/>
    <col min="4098" max="4098" width="11" style="4" customWidth="1"/>
    <col min="4099" max="4099" width="45.42578125" style="4" customWidth="1"/>
    <col min="4100" max="4100" width="7.85546875" style="4" customWidth="1"/>
    <col min="4101" max="4101" width="7.5703125" style="4" customWidth="1"/>
    <col min="4102" max="4102" width="10.7109375" style="4" customWidth="1"/>
    <col min="4103" max="4103" width="12.140625" style="4" customWidth="1"/>
    <col min="4104" max="4104" width="7.28515625" style="4" customWidth="1"/>
    <col min="4105" max="4105" width="11.7109375" style="4" customWidth="1"/>
    <col min="4106" max="4107" width="9.7109375" style="4" customWidth="1"/>
    <col min="4108" max="4352" width="9.140625" style="4"/>
    <col min="4353" max="4353" width="3.7109375" style="4" customWidth="1"/>
    <col min="4354" max="4354" width="11" style="4" customWidth="1"/>
    <col min="4355" max="4355" width="45.42578125" style="4" customWidth="1"/>
    <col min="4356" max="4356" width="7.85546875" style="4" customWidth="1"/>
    <col min="4357" max="4357" width="7.5703125" style="4" customWidth="1"/>
    <col min="4358" max="4358" width="10.7109375" style="4" customWidth="1"/>
    <col min="4359" max="4359" width="12.140625" style="4" customWidth="1"/>
    <col min="4360" max="4360" width="7.28515625" style="4" customWidth="1"/>
    <col min="4361" max="4361" width="11.7109375" style="4" customWidth="1"/>
    <col min="4362" max="4363" width="9.7109375" style="4" customWidth="1"/>
    <col min="4364" max="4608" width="9.140625" style="4"/>
    <col min="4609" max="4609" width="3.7109375" style="4" customWidth="1"/>
    <col min="4610" max="4610" width="11" style="4" customWidth="1"/>
    <col min="4611" max="4611" width="45.42578125" style="4" customWidth="1"/>
    <col min="4612" max="4612" width="7.85546875" style="4" customWidth="1"/>
    <col min="4613" max="4613" width="7.5703125" style="4" customWidth="1"/>
    <col min="4614" max="4614" width="10.7109375" style="4" customWidth="1"/>
    <col min="4615" max="4615" width="12.140625" style="4" customWidth="1"/>
    <col min="4616" max="4616" width="7.28515625" style="4" customWidth="1"/>
    <col min="4617" max="4617" width="11.7109375" style="4" customWidth="1"/>
    <col min="4618" max="4619" width="9.7109375" style="4" customWidth="1"/>
    <col min="4620" max="4864" width="9.140625" style="4"/>
    <col min="4865" max="4865" width="3.7109375" style="4" customWidth="1"/>
    <col min="4866" max="4866" width="11" style="4" customWidth="1"/>
    <col min="4867" max="4867" width="45.42578125" style="4" customWidth="1"/>
    <col min="4868" max="4868" width="7.85546875" style="4" customWidth="1"/>
    <col min="4869" max="4869" width="7.5703125" style="4" customWidth="1"/>
    <col min="4870" max="4870" width="10.7109375" style="4" customWidth="1"/>
    <col min="4871" max="4871" width="12.140625" style="4" customWidth="1"/>
    <col min="4872" max="4872" width="7.28515625" style="4" customWidth="1"/>
    <col min="4873" max="4873" width="11.7109375" style="4" customWidth="1"/>
    <col min="4874" max="4875" width="9.7109375" style="4" customWidth="1"/>
    <col min="4876" max="5120" width="9.140625" style="4"/>
    <col min="5121" max="5121" width="3.7109375" style="4" customWidth="1"/>
    <col min="5122" max="5122" width="11" style="4" customWidth="1"/>
    <col min="5123" max="5123" width="45.42578125" style="4" customWidth="1"/>
    <col min="5124" max="5124" width="7.85546875" style="4" customWidth="1"/>
    <col min="5125" max="5125" width="7.5703125" style="4" customWidth="1"/>
    <col min="5126" max="5126" width="10.7109375" style="4" customWidth="1"/>
    <col min="5127" max="5127" width="12.140625" style="4" customWidth="1"/>
    <col min="5128" max="5128" width="7.28515625" style="4" customWidth="1"/>
    <col min="5129" max="5129" width="11.7109375" style="4" customWidth="1"/>
    <col min="5130" max="5131" width="9.7109375" style="4" customWidth="1"/>
    <col min="5132" max="5376" width="9.140625" style="4"/>
    <col min="5377" max="5377" width="3.7109375" style="4" customWidth="1"/>
    <col min="5378" max="5378" width="11" style="4" customWidth="1"/>
    <col min="5379" max="5379" width="45.42578125" style="4" customWidth="1"/>
    <col min="5380" max="5380" width="7.85546875" style="4" customWidth="1"/>
    <col min="5381" max="5381" width="7.5703125" style="4" customWidth="1"/>
    <col min="5382" max="5382" width="10.7109375" style="4" customWidth="1"/>
    <col min="5383" max="5383" width="12.140625" style="4" customWidth="1"/>
    <col min="5384" max="5384" width="7.28515625" style="4" customWidth="1"/>
    <col min="5385" max="5385" width="11.7109375" style="4" customWidth="1"/>
    <col min="5386" max="5387" width="9.7109375" style="4" customWidth="1"/>
    <col min="5388" max="5632" width="9.140625" style="4"/>
    <col min="5633" max="5633" width="3.7109375" style="4" customWidth="1"/>
    <col min="5634" max="5634" width="11" style="4" customWidth="1"/>
    <col min="5635" max="5635" width="45.42578125" style="4" customWidth="1"/>
    <col min="5636" max="5636" width="7.85546875" style="4" customWidth="1"/>
    <col min="5637" max="5637" width="7.5703125" style="4" customWidth="1"/>
    <col min="5638" max="5638" width="10.7109375" style="4" customWidth="1"/>
    <col min="5639" max="5639" width="12.140625" style="4" customWidth="1"/>
    <col min="5640" max="5640" width="7.28515625" style="4" customWidth="1"/>
    <col min="5641" max="5641" width="11.7109375" style="4" customWidth="1"/>
    <col min="5642" max="5643" width="9.7109375" style="4" customWidth="1"/>
    <col min="5644" max="5888" width="9.140625" style="4"/>
    <col min="5889" max="5889" width="3.7109375" style="4" customWidth="1"/>
    <col min="5890" max="5890" width="11" style="4" customWidth="1"/>
    <col min="5891" max="5891" width="45.42578125" style="4" customWidth="1"/>
    <col min="5892" max="5892" width="7.85546875" style="4" customWidth="1"/>
    <col min="5893" max="5893" width="7.5703125" style="4" customWidth="1"/>
    <col min="5894" max="5894" width="10.7109375" style="4" customWidth="1"/>
    <col min="5895" max="5895" width="12.140625" style="4" customWidth="1"/>
    <col min="5896" max="5896" width="7.28515625" style="4" customWidth="1"/>
    <col min="5897" max="5897" width="11.7109375" style="4" customWidth="1"/>
    <col min="5898" max="5899" width="9.7109375" style="4" customWidth="1"/>
    <col min="5900" max="6144" width="9.140625" style="4"/>
    <col min="6145" max="6145" width="3.7109375" style="4" customWidth="1"/>
    <col min="6146" max="6146" width="11" style="4" customWidth="1"/>
    <col min="6147" max="6147" width="45.42578125" style="4" customWidth="1"/>
    <col min="6148" max="6148" width="7.85546875" style="4" customWidth="1"/>
    <col min="6149" max="6149" width="7.5703125" style="4" customWidth="1"/>
    <col min="6150" max="6150" width="10.7109375" style="4" customWidth="1"/>
    <col min="6151" max="6151" width="12.140625" style="4" customWidth="1"/>
    <col min="6152" max="6152" width="7.28515625" style="4" customWidth="1"/>
    <col min="6153" max="6153" width="11.7109375" style="4" customWidth="1"/>
    <col min="6154" max="6155" width="9.7109375" style="4" customWidth="1"/>
    <col min="6156" max="6400" width="9.140625" style="4"/>
    <col min="6401" max="6401" width="3.7109375" style="4" customWidth="1"/>
    <col min="6402" max="6402" width="11" style="4" customWidth="1"/>
    <col min="6403" max="6403" width="45.42578125" style="4" customWidth="1"/>
    <col min="6404" max="6404" width="7.85546875" style="4" customWidth="1"/>
    <col min="6405" max="6405" width="7.5703125" style="4" customWidth="1"/>
    <col min="6406" max="6406" width="10.7109375" style="4" customWidth="1"/>
    <col min="6407" max="6407" width="12.140625" style="4" customWidth="1"/>
    <col min="6408" max="6408" width="7.28515625" style="4" customWidth="1"/>
    <col min="6409" max="6409" width="11.7109375" style="4" customWidth="1"/>
    <col min="6410" max="6411" width="9.7109375" style="4" customWidth="1"/>
    <col min="6412" max="6656" width="9.140625" style="4"/>
    <col min="6657" max="6657" width="3.7109375" style="4" customWidth="1"/>
    <col min="6658" max="6658" width="11" style="4" customWidth="1"/>
    <col min="6659" max="6659" width="45.42578125" style="4" customWidth="1"/>
    <col min="6660" max="6660" width="7.85546875" style="4" customWidth="1"/>
    <col min="6661" max="6661" width="7.5703125" style="4" customWidth="1"/>
    <col min="6662" max="6662" width="10.7109375" style="4" customWidth="1"/>
    <col min="6663" max="6663" width="12.140625" style="4" customWidth="1"/>
    <col min="6664" max="6664" width="7.28515625" style="4" customWidth="1"/>
    <col min="6665" max="6665" width="11.7109375" style="4" customWidth="1"/>
    <col min="6666" max="6667" width="9.7109375" style="4" customWidth="1"/>
    <col min="6668" max="6912" width="9.140625" style="4"/>
    <col min="6913" max="6913" width="3.7109375" style="4" customWidth="1"/>
    <col min="6914" max="6914" width="11" style="4" customWidth="1"/>
    <col min="6915" max="6915" width="45.42578125" style="4" customWidth="1"/>
    <col min="6916" max="6916" width="7.85546875" style="4" customWidth="1"/>
    <col min="6917" max="6917" width="7.5703125" style="4" customWidth="1"/>
    <col min="6918" max="6918" width="10.7109375" style="4" customWidth="1"/>
    <col min="6919" max="6919" width="12.140625" style="4" customWidth="1"/>
    <col min="6920" max="6920" width="7.28515625" style="4" customWidth="1"/>
    <col min="6921" max="6921" width="11.7109375" style="4" customWidth="1"/>
    <col min="6922" max="6923" width="9.7109375" style="4" customWidth="1"/>
    <col min="6924" max="7168" width="9.140625" style="4"/>
    <col min="7169" max="7169" width="3.7109375" style="4" customWidth="1"/>
    <col min="7170" max="7170" width="11" style="4" customWidth="1"/>
    <col min="7171" max="7171" width="45.42578125" style="4" customWidth="1"/>
    <col min="7172" max="7172" width="7.85546875" style="4" customWidth="1"/>
    <col min="7173" max="7173" width="7.5703125" style="4" customWidth="1"/>
    <col min="7174" max="7174" width="10.7109375" style="4" customWidth="1"/>
    <col min="7175" max="7175" width="12.140625" style="4" customWidth="1"/>
    <col min="7176" max="7176" width="7.28515625" style="4" customWidth="1"/>
    <col min="7177" max="7177" width="11.7109375" style="4" customWidth="1"/>
    <col min="7178" max="7179" width="9.7109375" style="4" customWidth="1"/>
    <col min="7180" max="7424" width="9.140625" style="4"/>
    <col min="7425" max="7425" width="3.7109375" style="4" customWidth="1"/>
    <col min="7426" max="7426" width="11" style="4" customWidth="1"/>
    <col min="7427" max="7427" width="45.42578125" style="4" customWidth="1"/>
    <col min="7428" max="7428" width="7.85546875" style="4" customWidth="1"/>
    <col min="7429" max="7429" width="7.5703125" style="4" customWidth="1"/>
    <col min="7430" max="7430" width="10.7109375" style="4" customWidth="1"/>
    <col min="7431" max="7431" width="12.140625" style="4" customWidth="1"/>
    <col min="7432" max="7432" width="7.28515625" style="4" customWidth="1"/>
    <col min="7433" max="7433" width="11.7109375" style="4" customWidth="1"/>
    <col min="7434" max="7435" width="9.7109375" style="4" customWidth="1"/>
    <col min="7436" max="7680" width="9.140625" style="4"/>
    <col min="7681" max="7681" width="3.7109375" style="4" customWidth="1"/>
    <col min="7682" max="7682" width="11" style="4" customWidth="1"/>
    <col min="7683" max="7683" width="45.42578125" style="4" customWidth="1"/>
    <col min="7684" max="7684" width="7.85546875" style="4" customWidth="1"/>
    <col min="7685" max="7685" width="7.5703125" style="4" customWidth="1"/>
    <col min="7686" max="7686" width="10.7109375" style="4" customWidth="1"/>
    <col min="7687" max="7687" width="12.140625" style="4" customWidth="1"/>
    <col min="7688" max="7688" width="7.28515625" style="4" customWidth="1"/>
    <col min="7689" max="7689" width="11.7109375" style="4" customWidth="1"/>
    <col min="7690" max="7691" width="9.7109375" style="4" customWidth="1"/>
    <col min="7692" max="7936" width="9.140625" style="4"/>
    <col min="7937" max="7937" width="3.7109375" style="4" customWidth="1"/>
    <col min="7938" max="7938" width="11" style="4" customWidth="1"/>
    <col min="7939" max="7939" width="45.42578125" style="4" customWidth="1"/>
    <col min="7940" max="7940" width="7.85546875" style="4" customWidth="1"/>
    <col min="7941" max="7941" width="7.5703125" style="4" customWidth="1"/>
    <col min="7942" max="7942" width="10.7109375" style="4" customWidth="1"/>
    <col min="7943" max="7943" width="12.140625" style="4" customWidth="1"/>
    <col min="7944" max="7944" width="7.28515625" style="4" customWidth="1"/>
    <col min="7945" max="7945" width="11.7109375" style="4" customWidth="1"/>
    <col min="7946" max="7947" width="9.7109375" style="4" customWidth="1"/>
    <col min="7948" max="8192" width="9.140625" style="4"/>
    <col min="8193" max="8193" width="3.7109375" style="4" customWidth="1"/>
    <col min="8194" max="8194" width="11" style="4" customWidth="1"/>
    <col min="8195" max="8195" width="45.42578125" style="4" customWidth="1"/>
    <col min="8196" max="8196" width="7.85546875" style="4" customWidth="1"/>
    <col min="8197" max="8197" width="7.5703125" style="4" customWidth="1"/>
    <col min="8198" max="8198" width="10.7109375" style="4" customWidth="1"/>
    <col min="8199" max="8199" width="12.140625" style="4" customWidth="1"/>
    <col min="8200" max="8200" width="7.28515625" style="4" customWidth="1"/>
    <col min="8201" max="8201" width="11.7109375" style="4" customWidth="1"/>
    <col min="8202" max="8203" width="9.7109375" style="4" customWidth="1"/>
    <col min="8204" max="8448" width="9.140625" style="4"/>
    <col min="8449" max="8449" width="3.7109375" style="4" customWidth="1"/>
    <col min="8450" max="8450" width="11" style="4" customWidth="1"/>
    <col min="8451" max="8451" width="45.42578125" style="4" customWidth="1"/>
    <col min="8452" max="8452" width="7.85546875" style="4" customWidth="1"/>
    <col min="8453" max="8453" width="7.5703125" style="4" customWidth="1"/>
    <col min="8454" max="8454" width="10.7109375" style="4" customWidth="1"/>
    <col min="8455" max="8455" width="12.140625" style="4" customWidth="1"/>
    <col min="8456" max="8456" width="7.28515625" style="4" customWidth="1"/>
    <col min="8457" max="8457" width="11.7109375" style="4" customWidth="1"/>
    <col min="8458" max="8459" width="9.7109375" style="4" customWidth="1"/>
    <col min="8460" max="8704" width="9.140625" style="4"/>
    <col min="8705" max="8705" width="3.7109375" style="4" customWidth="1"/>
    <col min="8706" max="8706" width="11" style="4" customWidth="1"/>
    <col min="8707" max="8707" width="45.42578125" style="4" customWidth="1"/>
    <col min="8708" max="8708" width="7.85546875" style="4" customWidth="1"/>
    <col min="8709" max="8709" width="7.5703125" style="4" customWidth="1"/>
    <col min="8710" max="8710" width="10.7109375" style="4" customWidth="1"/>
    <col min="8711" max="8711" width="12.140625" style="4" customWidth="1"/>
    <col min="8712" max="8712" width="7.28515625" style="4" customWidth="1"/>
    <col min="8713" max="8713" width="11.7109375" style="4" customWidth="1"/>
    <col min="8714" max="8715" width="9.7109375" style="4" customWidth="1"/>
    <col min="8716" max="8960" width="9.140625" style="4"/>
    <col min="8961" max="8961" width="3.7109375" style="4" customWidth="1"/>
    <col min="8962" max="8962" width="11" style="4" customWidth="1"/>
    <col min="8963" max="8963" width="45.42578125" style="4" customWidth="1"/>
    <col min="8964" max="8964" width="7.85546875" style="4" customWidth="1"/>
    <col min="8965" max="8965" width="7.5703125" style="4" customWidth="1"/>
    <col min="8966" max="8966" width="10.7109375" style="4" customWidth="1"/>
    <col min="8967" max="8967" width="12.140625" style="4" customWidth="1"/>
    <col min="8968" max="8968" width="7.28515625" style="4" customWidth="1"/>
    <col min="8969" max="8969" width="11.7109375" style="4" customWidth="1"/>
    <col min="8970" max="8971" width="9.7109375" style="4" customWidth="1"/>
    <col min="8972" max="9216" width="9.140625" style="4"/>
    <col min="9217" max="9217" width="3.7109375" style="4" customWidth="1"/>
    <col min="9218" max="9218" width="11" style="4" customWidth="1"/>
    <col min="9219" max="9219" width="45.42578125" style="4" customWidth="1"/>
    <col min="9220" max="9220" width="7.85546875" style="4" customWidth="1"/>
    <col min="9221" max="9221" width="7.5703125" style="4" customWidth="1"/>
    <col min="9222" max="9222" width="10.7109375" style="4" customWidth="1"/>
    <col min="9223" max="9223" width="12.140625" style="4" customWidth="1"/>
    <col min="9224" max="9224" width="7.28515625" style="4" customWidth="1"/>
    <col min="9225" max="9225" width="11.7109375" style="4" customWidth="1"/>
    <col min="9226" max="9227" width="9.7109375" style="4" customWidth="1"/>
    <col min="9228" max="9472" width="9.140625" style="4"/>
    <col min="9473" max="9473" width="3.7109375" style="4" customWidth="1"/>
    <col min="9474" max="9474" width="11" style="4" customWidth="1"/>
    <col min="9475" max="9475" width="45.42578125" style="4" customWidth="1"/>
    <col min="9476" max="9476" width="7.85546875" style="4" customWidth="1"/>
    <col min="9477" max="9477" width="7.5703125" style="4" customWidth="1"/>
    <col min="9478" max="9478" width="10.7109375" style="4" customWidth="1"/>
    <col min="9479" max="9479" width="12.140625" style="4" customWidth="1"/>
    <col min="9480" max="9480" width="7.28515625" style="4" customWidth="1"/>
    <col min="9481" max="9481" width="11.7109375" style="4" customWidth="1"/>
    <col min="9482" max="9483" width="9.7109375" style="4" customWidth="1"/>
    <col min="9484" max="9728" width="9.140625" style="4"/>
    <col min="9729" max="9729" width="3.7109375" style="4" customWidth="1"/>
    <col min="9730" max="9730" width="11" style="4" customWidth="1"/>
    <col min="9731" max="9731" width="45.42578125" style="4" customWidth="1"/>
    <col min="9732" max="9732" width="7.85546875" style="4" customWidth="1"/>
    <col min="9733" max="9733" width="7.5703125" style="4" customWidth="1"/>
    <col min="9734" max="9734" width="10.7109375" style="4" customWidth="1"/>
    <col min="9735" max="9735" width="12.140625" style="4" customWidth="1"/>
    <col min="9736" max="9736" width="7.28515625" style="4" customWidth="1"/>
    <col min="9737" max="9737" width="11.7109375" style="4" customWidth="1"/>
    <col min="9738" max="9739" width="9.7109375" style="4" customWidth="1"/>
    <col min="9740" max="9984" width="9.140625" style="4"/>
    <col min="9985" max="9985" width="3.7109375" style="4" customWidth="1"/>
    <col min="9986" max="9986" width="11" style="4" customWidth="1"/>
    <col min="9987" max="9987" width="45.42578125" style="4" customWidth="1"/>
    <col min="9988" max="9988" width="7.85546875" style="4" customWidth="1"/>
    <col min="9989" max="9989" width="7.5703125" style="4" customWidth="1"/>
    <col min="9990" max="9990" width="10.7109375" style="4" customWidth="1"/>
    <col min="9991" max="9991" width="12.140625" style="4" customWidth="1"/>
    <col min="9992" max="9992" width="7.28515625" style="4" customWidth="1"/>
    <col min="9993" max="9993" width="11.7109375" style="4" customWidth="1"/>
    <col min="9994" max="9995" width="9.7109375" style="4" customWidth="1"/>
    <col min="9996" max="10240" width="9.140625" style="4"/>
    <col min="10241" max="10241" width="3.7109375" style="4" customWidth="1"/>
    <col min="10242" max="10242" width="11" style="4" customWidth="1"/>
    <col min="10243" max="10243" width="45.42578125" style="4" customWidth="1"/>
    <col min="10244" max="10244" width="7.85546875" style="4" customWidth="1"/>
    <col min="10245" max="10245" width="7.5703125" style="4" customWidth="1"/>
    <col min="10246" max="10246" width="10.7109375" style="4" customWidth="1"/>
    <col min="10247" max="10247" width="12.140625" style="4" customWidth="1"/>
    <col min="10248" max="10248" width="7.28515625" style="4" customWidth="1"/>
    <col min="10249" max="10249" width="11.7109375" style="4" customWidth="1"/>
    <col min="10250" max="10251" width="9.7109375" style="4" customWidth="1"/>
    <col min="10252" max="10496" width="9.140625" style="4"/>
    <col min="10497" max="10497" width="3.7109375" style="4" customWidth="1"/>
    <col min="10498" max="10498" width="11" style="4" customWidth="1"/>
    <col min="10499" max="10499" width="45.42578125" style="4" customWidth="1"/>
    <col min="10500" max="10500" width="7.85546875" style="4" customWidth="1"/>
    <col min="10501" max="10501" width="7.5703125" style="4" customWidth="1"/>
    <col min="10502" max="10502" width="10.7109375" style="4" customWidth="1"/>
    <col min="10503" max="10503" width="12.140625" style="4" customWidth="1"/>
    <col min="10504" max="10504" width="7.28515625" style="4" customWidth="1"/>
    <col min="10505" max="10505" width="11.7109375" style="4" customWidth="1"/>
    <col min="10506" max="10507" width="9.7109375" style="4" customWidth="1"/>
    <col min="10508" max="10752" width="9.140625" style="4"/>
    <col min="10753" max="10753" width="3.7109375" style="4" customWidth="1"/>
    <col min="10754" max="10754" width="11" style="4" customWidth="1"/>
    <col min="10755" max="10755" width="45.42578125" style="4" customWidth="1"/>
    <col min="10756" max="10756" width="7.85546875" style="4" customWidth="1"/>
    <col min="10757" max="10757" width="7.5703125" style="4" customWidth="1"/>
    <col min="10758" max="10758" width="10.7109375" style="4" customWidth="1"/>
    <col min="10759" max="10759" width="12.140625" style="4" customWidth="1"/>
    <col min="10760" max="10760" width="7.28515625" style="4" customWidth="1"/>
    <col min="10761" max="10761" width="11.7109375" style="4" customWidth="1"/>
    <col min="10762" max="10763" width="9.7109375" style="4" customWidth="1"/>
    <col min="10764" max="11008" width="9.140625" style="4"/>
    <col min="11009" max="11009" width="3.7109375" style="4" customWidth="1"/>
    <col min="11010" max="11010" width="11" style="4" customWidth="1"/>
    <col min="11011" max="11011" width="45.42578125" style="4" customWidth="1"/>
    <col min="11012" max="11012" width="7.85546875" style="4" customWidth="1"/>
    <col min="11013" max="11013" width="7.5703125" style="4" customWidth="1"/>
    <col min="11014" max="11014" width="10.7109375" style="4" customWidth="1"/>
    <col min="11015" max="11015" width="12.140625" style="4" customWidth="1"/>
    <col min="11016" max="11016" width="7.28515625" style="4" customWidth="1"/>
    <col min="11017" max="11017" width="11.7109375" style="4" customWidth="1"/>
    <col min="11018" max="11019" width="9.7109375" style="4" customWidth="1"/>
    <col min="11020" max="11264" width="9.140625" style="4"/>
    <col min="11265" max="11265" width="3.7109375" style="4" customWidth="1"/>
    <col min="11266" max="11266" width="11" style="4" customWidth="1"/>
    <col min="11267" max="11267" width="45.42578125" style="4" customWidth="1"/>
    <col min="11268" max="11268" width="7.85546875" style="4" customWidth="1"/>
    <col min="11269" max="11269" width="7.5703125" style="4" customWidth="1"/>
    <col min="11270" max="11270" width="10.7109375" style="4" customWidth="1"/>
    <col min="11271" max="11271" width="12.140625" style="4" customWidth="1"/>
    <col min="11272" max="11272" width="7.28515625" style="4" customWidth="1"/>
    <col min="11273" max="11273" width="11.7109375" style="4" customWidth="1"/>
    <col min="11274" max="11275" width="9.7109375" style="4" customWidth="1"/>
    <col min="11276" max="11520" width="9.140625" style="4"/>
    <col min="11521" max="11521" width="3.7109375" style="4" customWidth="1"/>
    <col min="11522" max="11522" width="11" style="4" customWidth="1"/>
    <col min="11523" max="11523" width="45.42578125" style="4" customWidth="1"/>
    <col min="11524" max="11524" width="7.85546875" style="4" customWidth="1"/>
    <col min="11525" max="11525" width="7.5703125" style="4" customWidth="1"/>
    <col min="11526" max="11526" width="10.7109375" style="4" customWidth="1"/>
    <col min="11527" max="11527" width="12.140625" style="4" customWidth="1"/>
    <col min="11528" max="11528" width="7.28515625" style="4" customWidth="1"/>
    <col min="11529" max="11529" width="11.7109375" style="4" customWidth="1"/>
    <col min="11530" max="11531" width="9.7109375" style="4" customWidth="1"/>
    <col min="11532" max="11776" width="9.140625" style="4"/>
    <col min="11777" max="11777" width="3.7109375" style="4" customWidth="1"/>
    <col min="11778" max="11778" width="11" style="4" customWidth="1"/>
    <col min="11779" max="11779" width="45.42578125" style="4" customWidth="1"/>
    <col min="11780" max="11780" width="7.85546875" style="4" customWidth="1"/>
    <col min="11781" max="11781" width="7.5703125" style="4" customWidth="1"/>
    <col min="11782" max="11782" width="10.7109375" style="4" customWidth="1"/>
    <col min="11783" max="11783" width="12.140625" style="4" customWidth="1"/>
    <col min="11784" max="11784" width="7.28515625" style="4" customWidth="1"/>
    <col min="11785" max="11785" width="11.7109375" style="4" customWidth="1"/>
    <col min="11786" max="11787" width="9.7109375" style="4" customWidth="1"/>
    <col min="11788" max="12032" width="9.140625" style="4"/>
    <col min="12033" max="12033" width="3.7109375" style="4" customWidth="1"/>
    <col min="12034" max="12034" width="11" style="4" customWidth="1"/>
    <col min="12035" max="12035" width="45.42578125" style="4" customWidth="1"/>
    <col min="12036" max="12036" width="7.85546875" style="4" customWidth="1"/>
    <col min="12037" max="12037" width="7.5703125" style="4" customWidth="1"/>
    <col min="12038" max="12038" width="10.7109375" style="4" customWidth="1"/>
    <col min="12039" max="12039" width="12.140625" style="4" customWidth="1"/>
    <col min="12040" max="12040" width="7.28515625" style="4" customWidth="1"/>
    <col min="12041" max="12041" width="11.7109375" style="4" customWidth="1"/>
    <col min="12042" max="12043" width="9.7109375" style="4" customWidth="1"/>
    <col min="12044" max="12288" width="9.140625" style="4"/>
    <col min="12289" max="12289" width="3.7109375" style="4" customWidth="1"/>
    <col min="12290" max="12290" width="11" style="4" customWidth="1"/>
    <col min="12291" max="12291" width="45.42578125" style="4" customWidth="1"/>
    <col min="12292" max="12292" width="7.85546875" style="4" customWidth="1"/>
    <col min="12293" max="12293" width="7.5703125" style="4" customWidth="1"/>
    <col min="12294" max="12294" width="10.7109375" style="4" customWidth="1"/>
    <col min="12295" max="12295" width="12.140625" style="4" customWidth="1"/>
    <col min="12296" max="12296" width="7.28515625" style="4" customWidth="1"/>
    <col min="12297" max="12297" width="11.7109375" style="4" customWidth="1"/>
    <col min="12298" max="12299" width="9.7109375" style="4" customWidth="1"/>
    <col min="12300" max="12544" width="9.140625" style="4"/>
    <col min="12545" max="12545" width="3.7109375" style="4" customWidth="1"/>
    <col min="12546" max="12546" width="11" style="4" customWidth="1"/>
    <col min="12547" max="12547" width="45.42578125" style="4" customWidth="1"/>
    <col min="12548" max="12548" width="7.85546875" style="4" customWidth="1"/>
    <col min="12549" max="12549" width="7.5703125" style="4" customWidth="1"/>
    <col min="12550" max="12550" width="10.7109375" style="4" customWidth="1"/>
    <col min="12551" max="12551" width="12.140625" style="4" customWidth="1"/>
    <col min="12552" max="12552" width="7.28515625" style="4" customWidth="1"/>
    <col min="12553" max="12553" width="11.7109375" style="4" customWidth="1"/>
    <col min="12554" max="12555" width="9.7109375" style="4" customWidth="1"/>
    <col min="12556" max="12800" width="9.140625" style="4"/>
    <col min="12801" max="12801" width="3.7109375" style="4" customWidth="1"/>
    <col min="12802" max="12802" width="11" style="4" customWidth="1"/>
    <col min="12803" max="12803" width="45.42578125" style="4" customWidth="1"/>
    <col min="12804" max="12804" width="7.85546875" style="4" customWidth="1"/>
    <col min="12805" max="12805" width="7.5703125" style="4" customWidth="1"/>
    <col min="12806" max="12806" width="10.7109375" style="4" customWidth="1"/>
    <col min="12807" max="12807" width="12.140625" style="4" customWidth="1"/>
    <col min="12808" max="12808" width="7.28515625" style="4" customWidth="1"/>
    <col min="12809" max="12809" width="11.7109375" style="4" customWidth="1"/>
    <col min="12810" max="12811" width="9.7109375" style="4" customWidth="1"/>
    <col min="12812" max="13056" width="9.140625" style="4"/>
    <col min="13057" max="13057" width="3.7109375" style="4" customWidth="1"/>
    <col min="13058" max="13058" width="11" style="4" customWidth="1"/>
    <col min="13059" max="13059" width="45.42578125" style="4" customWidth="1"/>
    <col min="13060" max="13060" width="7.85546875" style="4" customWidth="1"/>
    <col min="13061" max="13061" width="7.5703125" style="4" customWidth="1"/>
    <col min="13062" max="13062" width="10.7109375" style="4" customWidth="1"/>
    <col min="13063" max="13063" width="12.140625" style="4" customWidth="1"/>
    <col min="13064" max="13064" width="7.28515625" style="4" customWidth="1"/>
    <col min="13065" max="13065" width="11.7109375" style="4" customWidth="1"/>
    <col min="13066" max="13067" width="9.7109375" style="4" customWidth="1"/>
    <col min="13068" max="13312" width="9.140625" style="4"/>
    <col min="13313" max="13313" width="3.7109375" style="4" customWidth="1"/>
    <col min="13314" max="13314" width="11" style="4" customWidth="1"/>
    <col min="13315" max="13315" width="45.42578125" style="4" customWidth="1"/>
    <col min="13316" max="13316" width="7.85546875" style="4" customWidth="1"/>
    <col min="13317" max="13317" width="7.5703125" style="4" customWidth="1"/>
    <col min="13318" max="13318" width="10.7109375" style="4" customWidth="1"/>
    <col min="13319" max="13319" width="12.140625" style="4" customWidth="1"/>
    <col min="13320" max="13320" width="7.28515625" style="4" customWidth="1"/>
    <col min="13321" max="13321" width="11.7109375" style="4" customWidth="1"/>
    <col min="13322" max="13323" width="9.7109375" style="4" customWidth="1"/>
    <col min="13324" max="13568" width="9.140625" style="4"/>
    <col min="13569" max="13569" width="3.7109375" style="4" customWidth="1"/>
    <col min="13570" max="13570" width="11" style="4" customWidth="1"/>
    <col min="13571" max="13571" width="45.42578125" style="4" customWidth="1"/>
    <col min="13572" max="13572" width="7.85546875" style="4" customWidth="1"/>
    <col min="13573" max="13573" width="7.5703125" style="4" customWidth="1"/>
    <col min="13574" max="13574" width="10.7109375" style="4" customWidth="1"/>
    <col min="13575" max="13575" width="12.140625" style="4" customWidth="1"/>
    <col min="13576" max="13576" width="7.28515625" style="4" customWidth="1"/>
    <col min="13577" max="13577" width="11.7109375" style="4" customWidth="1"/>
    <col min="13578" max="13579" width="9.7109375" style="4" customWidth="1"/>
    <col min="13580" max="13824" width="9.140625" style="4"/>
    <col min="13825" max="13825" width="3.7109375" style="4" customWidth="1"/>
    <col min="13826" max="13826" width="11" style="4" customWidth="1"/>
    <col min="13827" max="13827" width="45.42578125" style="4" customWidth="1"/>
    <col min="13828" max="13828" width="7.85546875" style="4" customWidth="1"/>
    <col min="13829" max="13829" width="7.5703125" style="4" customWidth="1"/>
    <col min="13830" max="13830" width="10.7109375" style="4" customWidth="1"/>
    <col min="13831" max="13831" width="12.140625" style="4" customWidth="1"/>
    <col min="13832" max="13832" width="7.28515625" style="4" customWidth="1"/>
    <col min="13833" max="13833" width="11.7109375" style="4" customWidth="1"/>
    <col min="13834" max="13835" width="9.7109375" style="4" customWidth="1"/>
    <col min="13836" max="14080" width="9.140625" style="4"/>
    <col min="14081" max="14081" width="3.7109375" style="4" customWidth="1"/>
    <col min="14082" max="14082" width="11" style="4" customWidth="1"/>
    <col min="14083" max="14083" width="45.42578125" style="4" customWidth="1"/>
    <col min="14084" max="14084" width="7.85546875" style="4" customWidth="1"/>
    <col min="14085" max="14085" width="7.5703125" style="4" customWidth="1"/>
    <col min="14086" max="14086" width="10.7109375" style="4" customWidth="1"/>
    <col min="14087" max="14087" width="12.140625" style="4" customWidth="1"/>
    <col min="14088" max="14088" width="7.28515625" style="4" customWidth="1"/>
    <col min="14089" max="14089" width="11.7109375" style="4" customWidth="1"/>
    <col min="14090" max="14091" width="9.7109375" style="4" customWidth="1"/>
    <col min="14092" max="14336" width="9.140625" style="4"/>
    <col min="14337" max="14337" width="3.7109375" style="4" customWidth="1"/>
    <col min="14338" max="14338" width="11" style="4" customWidth="1"/>
    <col min="14339" max="14339" width="45.42578125" style="4" customWidth="1"/>
    <col min="14340" max="14340" width="7.85546875" style="4" customWidth="1"/>
    <col min="14341" max="14341" width="7.5703125" style="4" customWidth="1"/>
    <col min="14342" max="14342" width="10.7109375" style="4" customWidth="1"/>
    <col min="14343" max="14343" width="12.140625" style="4" customWidth="1"/>
    <col min="14344" max="14344" width="7.28515625" style="4" customWidth="1"/>
    <col min="14345" max="14345" width="11.7109375" style="4" customWidth="1"/>
    <col min="14346" max="14347" width="9.7109375" style="4" customWidth="1"/>
    <col min="14348" max="14592" width="9.140625" style="4"/>
    <col min="14593" max="14593" width="3.7109375" style="4" customWidth="1"/>
    <col min="14594" max="14594" width="11" style="4" customWidth="1"/>
    <col min="14595" max="14595" width="45.42578125" style="4" customWidth="1"/>
    <col min="14596" max="14596" width="7.85546875" style="4" customWidth="1"/>
    <col min="14597" max="14597" width="7.5703125" style="4" customWidth="1"/>
    <col min="14598" max="14598" width="10.7109375" style="4" customWidth="1"/>
    <col min="14599" max="14599" width="12.140625" style="4" customWidth="1"/>
    <col min="14600" max="14600" width="7.28515625" style="4" customWidth="1"/>
    <col min="14601" max="14601" width="11.7109375" style="4" customWidth="1"/>
    <col min="14602" max="14603" width="9.7109375" style="4" customWidth="1"/>
    <col min="14604" max="14848" width="9.140625" style="4"/>
    <col min="14849" max="14849" width="3.7109375" style="4" customWidth="1"/>
    <col min="14850" max="14850" width="11" style="4" customWidth="1"/>
    <col min="14851" max="14851" width="45.42578125" style="4" customWidth="1"/>
    <col min="14852" max="14852" width="7.85546875" style="4" customWidth="1"/>
    <col min="14853" max="14853" width="7.5703125" style="4" customWidth="1"/>
    <col min="14854" max="14854" width="10.7109375" style="4" customWidth="1"/>
    <col min="14855" max="14855" width="12.140625" style="4" customWidth="1"/>
    <col min="14856" max="14856" width="7.28515625" style="4" customWidth="1"/>
    <col min="14857" max="14857" width="11.7109375" style="4" customWidth="1"/>
    <col min="14858" max="14859" width="9.7109375" style="4" customWidth="1"/>
    <col min="14860" max="15104" width="9.140625" style="4"/>
    <col min="15105" max="15105" width="3.7109375" style="4" customWidth="1"/>
    <col min="15106" max="15106" width="11" style="4" customWidth="1"/>
    <col min="15107" max="15107" width="45.42578125" style="4" customWidth="1"/>
    <col min="15108" max="15108" width="7.85546875" style="4" customWidth="1"/>
    <col min="15109" max="15109" width="7.5703125" style="4" customWidth="1"/>
    <col min="15110" max="15110" width="10.7109375" style="4" customWidth="1"/>
    <col min="15111" max="15111" width="12.140625" style="4" customWidth="1"/>
    <col min="15112" max="15112" width="7.28515625" style="4" customWidth="1"/>
    <col min="15113" max="15113" width="11.7109375" style="4" customWidth="1"/>
    <col min="15114" max="15115" width="9.7109375" style="4" customWidth="1"/>
    <col min="15116" max="15360" width="9.140625" style="4"/>
    <col min="15361" max="15361" width="3.7109375" style="4" customWidth="1"/>
    <col min="15362" max="15362" width="11" style="4" customWidth="1"/>
    <col min="15363" max="15363" width="45.42578125" style="4" customWidth="1"/>
    <col min="15364" max="15364" width="7.85546875" style="4" customWidth="1"/>
    <col min="15365" max="15365" width="7.5703125" style="4" customWidth="1"/>
    <col min="15366" max="15366" width="10.7109375" style="4" customWidth="1"/>
    <col min="15367" max="15367" width="12.140625" style="4" customWidth="1"/>
    <col min="15368" max="15368" width="7.28515625" style="4" customWidth="1"/>
    <col min="15369" max="15369" width="11.7109375" style="4" customWidth="1"/>
    <col min="15370" max="15371" width="9.7109375" style="4" customWidth="1"/>
    <col min="15372" max="15616" width="9.140625" style="4"/>
    <col min="15617" max="15617" width="3.7109375" style="4" customWidth="1"/>
    <col min="15618" max="15618" width="11" style="4" customWidth="1"/>
    <col min="15619" max="15619" width="45.42578125" style="4" customWidth="1"/>
    <col min="15620" max="15620" width="7.85546875" style="4" customWidth="1"/>
    <col min="15621" max="15621" width="7.5703125" style="4" customWidth="1"/>
    <col min="15622" max="15622" width="10.7109375" style="4" customWidth="1"/>
    <col min="15623" max="15623" width="12.140625" style="4" customWidth="1"/>
    <col min="15624" max="15624" width="7.28515625" style="4" customWidth="1"/>
    <col min="15625" max="15625" width="11.7109375" style="4" customWidth="1"/>
    <col min="15626" max="15627" width="9.7109375" style="4" customWidth="1"/>
    <col min="15628" max="15872" width="9.140625" style="4"/>
    <col min="15873" max="15873" width="3.7109375" style="4" customWidth="1"/>
    <col min="15874" max="15874" width="11" style="4" customWidth="1"/>
    <col min="15875" max="15875" width="45.42578125" style="4" customWidth="1"/>
    <col min="15876" max="15876" width="7.85546875" style="4" customWidth="1"/>
    <col min="15877" max="15877" width="7.5703125" style="4" customWidth="1"/>
    <col min="15878" max="15878" width="10.7109375" style="4" customWidth="1"/>
    <col min="15879" max="15879" width="12.140625" style="4" customWidth="1"/>
    <col min="15880" max="15880" width="7.28515625" style="4" customWidth="1"/>
    <col min="15881" max="15881" width="11.7109375" style="4" customWidth="1"/>
    <col min="15882" max="15883" width="9.7109375" style="4" customWidth="1"/>
    <col min="15884" max="16128" width="9.140625" style="4"/>
    <col min="16129" max="16129" width="3.7109375" style="4" customWidth="1"/>
    <col min="16130" max="16130" width="11" style="4" customWidth="1"/>
    <col min="16131" max="16131" width="45.42578125" style="4" customWidth="1"/>
    <col min="16132" max="16132" width="7.85546875" style="4" customWidth="1"/>
    <col min="16133" max="16133" width="7.5703125" style="4" customWidth="1"/>
    <col min="16134" max="16134" width="10.7109375" style="4" customWidth="1"/>
    <col min="16135" max="16135" width="12.140625" style="4" customWidth="1"/>
    <col min="16136" max="16136" width="7.28515625" style="4" customWidth="1"/>
    <col min="16137" max="16137" width="11.7109375" style="4" customWidth="1"/>
    <col min="16138" max="16139" width="9.7109375" style="4" customWidth="1"/>
    <col min="16140" max="16384" width="9.140625" style="4"/>
  </cols>
  <sheetData>
    <row r="1" spans="1:10" s="91" customFormat="1" ht="41.25" customHeight="1" thickTop="1" x14ac:dyDescent="0.25">
      <c r="A1" s="455" t="s">
        <v>335</v>
      </c>
      <c r="B1" s="456"/>
      <c r="C1" s="456"/>
      <c r="D1" s="456"/>
      <c r="E1" s="456"/>
      <c r="F1" s="456"/>
      <c r="G1" s="457"/>
      <c r="H1" s="52"/>
      <c r="I1" s="287"/>
      <c r="J1" s="288"/>
    </row>
    <row r="2" spans="1:10" s="64" customFormat="1" ht="9.75" x14ac:dyDescent="0.2">
      <c r="A2" s="191"/>
      <c r="B2" s="65"/>
      <c r="C2" s="65"/>
      <c r="D2" s="65"/>
      <c r="E2" s="331"/>
      <c r="F2" s="331"/>
      <c r="G2" s="332"/>
      <c r="H2" s="66"/>
      <c r="I2" s="289"/>
      <c r="J2" s="290"/>
    </row>
    <row r="3" spans="1:10" s="91" customFormat="1" ht="15.75" x14ac:dyDescent="0.25">
      <c r="A3" s="463" t="s">
        <v>241</v>
      </c>
      <c r="B3" s="464"/>
      <c r="C3" s="464"/>
      <c r="D3" s="464"/>
      <c r="E3" s="464"/>
      <c r="F3" s="464"/>
      <c r="G3" s="465"/>
      <c r="H3" s="52"/>
      <c r="I3" s="287"/>
      <c r="J3" s="288"/>
    </row>
    <row r="4" spans="1:10" s="69" customFormat="1" ht="9.75" x14ac:dyDescent="0.15">
      <c r="A4" s="193"/>
      <c r="B4" s="67"/>
      <c r="C4" s="291"/>
      <c r="D4" s="68"/>
      <c r="E4" s="335"/>
      <c r="F4" s="336"/>
      <c r="G4" s="337"/>
      <c r="H4" s="66"/>
      <c r="I4" s="292"/>
      <c r="J4" s="293"/>
    </row>
    <row r="5" spans="1:10" s="92" customFormat="1" ht="15.75" x14ac:dyDescent="0.2">
      <c r="A5" s="460" t="s">
        <v>398</v>
      </c>
      <c r="B5" s="461"/>
      <c r="C5" s="461"/>
      <c r="D5" s="461"/>
      <c r="E5" s="461"/>
      <c r="F5" s="461"/>
      <c r="G5" s="462"/>
      <c r="H5" s="52"/>
      <c r="I5" s="294"/>
      <c r="J5" s="295"/>
    </row>
    <row r="6" spans="1:10" s="64" customFormat="1" ht="15.75" x14ac:dyDescent="0.2">
      <c r="A6" s="460" t="s">
        <v>336</v>
      </c>
      <c r="B6" s="461"/>
      <c r="C6" s="461"/>
      <c r="D6" s="461"/>
      <c r="E6" s="461"/>
      <c r="F6" s="461"/>
      <c r="G6" s="462"/>
      <c r="H6" s="66"/>
      <c r="I6" s="289"/>
      <c r="J6" s="290"/>
    </row>
    <row r="7" spans="1:10" s="64" customFormat="1" ht="9.75" x14ac:dyDescent="0.2">
      <c r="A7" s="194"/>
      <c r="B7" s="63"/>
      <c r="C7" s="63"/>
      <c r="D7" s="63"/>
      <c r="E7" s="338"/>
      <c r="F7" s="338"/>
      <c r="G7" s="339"/>
      <c r="H7" s="66"/>
      <c r="I7" s="289"/>
      <c r="J7" s="290"/>
    </row>
    <row r="8" spans="1:10" ht="13.5" customHeight="1" thickBot="1" x14ac:dyDescent="0.25">
      <c r="A8" s="194"/>
      <c r="B8" s="63"/>
      <c r="C8" s="63"/>
      <c r="D8" s="63"/>
      <c r="E8" s="338"/>
      <c r="F8" s="338"/>
      <c r="G8" s="339"/>
      <c r="I8" s="52"/>
      <c r="J8" s="4"/>
    </row>
    <row r="9" spans="1:10" s="22" customFormat="1" ht="12.75" customHeight="1" thickTop="1" x14ac:dyDescent="0.2">
      <c r="A9" s="15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  <c r="H9" s="52"/>
      <c r="I9" s="52"/>
    </row>
    <row r="10" spans="1:10" s="22" customFormat="1" ht="12.75" customHeight="1" x14ac:dyDescent="0.2">
      <c r="A10" s="61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  <c r="I10" s="52"/>
    </row>
    <row r="11" spans="1:10" s="2" customFormat="1" x14ac:dyDescent="0.2">
      <c r="A11" s="16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  <c r="I11" s="296"/>
      <c r="J11" s="55"/>
    </row>
    <row r="12" spans="1:10" s="300" customFormat="1" x14ac:dyDescent="0.2">
      <c r="A12" s="297"/>
      <c r="B12" s="10" t="s">
        <v>337</v>
      </c>
      <c r="C12" s="182" t="s">
        <v>338</v>
      </c>
      <c r="D12" s="44" t="s">
        <v>44</v>
      </c>
      <c r="E12" s="347" t="s">
        <v>44</v>
      </c>
      <c r="F12" s="347" t="s">
        <v>44</v>
      </c>
      <c r="G12" s="354" t="s">
        <v>44</v>
      </c>
      <c r="H12" s="52"/>
      <c r="I12" s="298"/>
      <c r="J12" s="299"/>
    </row>
    <row r="13" spans="1:10" s="300" customFormat="1" x14ac:dyDescent="0.2">
      <c r="A13" s="301"/>
      <c r="B13" s="302" t="s">
        <v>339</v>
      </c>
      <c r="C13" s="303" t="s">
        <v>336</v>
      </c>
      <c r="D13" s="45" t="s">
        <v>44</v>
      </c>
      <c r="E13" s="349" t="s">
        <v>44</v>
      </c>
      <c r="F13" s="349" t="s">
        <v>44</v>
      </c>
      <c r="G13" s="362" t="s">
        <v>44</v>
      </c>
      <c r="H13" s="52"/>
      <c r="I13" s="298"/>
      <c r="J13" s="299"/>
    </row>
    <row r="14" spans="1:10" s="300" customFormat="1" x14ac:dyDescent="0.2">
      <c r="A14" s="304"/>
      <c r="B14" s="305"/>
      <c r="C14" s="306" t="s">
        <v>340</v>
      </c>
      <c r="D14" s="3"/>
      <c r="E14" s="378"/>
      <c r="F14" s="378"/>
      <c r="G14" s="377"/>
      <c r="H14" s="52"/>
      <c r="I14" s="298"/>
      <c r="J14" s="299"/>
    </row>
    <row r="15" spans="1:10" s="300" customFormat="1" ht="25.5" x14ac:dyDescent="0.2">
      <c r="A15" s="304">
        <v>1</v>
      </c>
      <c r="B15" s="305"/>
      <c r="C15" s="163" t="s">
        <v>341</v>
      </c>
      <c r="D15" s="201" t="s">
        <v>30</v>
      </c>
      <c r="E15" s="357">
        <v>2080.8000000000002</v>
      </c>
      <c r="F15" s="358"/>
      <c r="G15" s="377">
        <f>ROUND(E15*F15,2)</f>
        <v>0</v>
      </c>
      <c r="H15" s="52"/>
      <c r="I15" s="298"/>
      <c r="J15" s="299"/>
    </row>
    <row r="16" spans="1:10" s="300" customFormat="1" ht="38.25" x14ac:dyDescent="0.2">
      <c r="A16" s="304">
        <f>A15+1</f>
        <v>2</v>
      </c>
      <c r="B16" s="305"/>
      <c r="C16" s="163" t="s">
        <v>342</v>
      </c>
      <c r="D16" s="201" t="s">
        <v>30</v>
      </c>
      <c r="E16" s="357">
        <v>214.8</v>
      </c>
      <c r="F16" s="351"/>
      <c r="G16" s="377">
        <f t="shared" ref="G16:G43" si="0">ROUND(E16*F16,2)</f>
        <v>0</v>
      </c>
      <c r="H16" s="52"/>
      <c r="I16" s="298"/>
      <c r="J16" s="299"/>
    </row>
    <row r="17" spans="1:10" s="300" customFormat="1" ht="38.25" x14ac:dyDescent="0.2">
      <c r="A17" s="304">
        <f>A16+1</f>
        <v>3</v>
      </c>
      <c r="B17" s="305"/>
      <c r="C17" s="163" t="s">
        <v>343</v>
      </c>
      <c r="D17" s="201" t="s">
        <v>30</v>
      </c>
      <c r="E17" s="357">
        <v>137.80000000000001</v>
      </c>
      <c r="F17" s="351"/>
      <c r="G17" s="377">
        <f t="shared" si="0"/>
        <v>0</v>
      </c>
      <c r="H17" s="307"/>
      <c r="I17" s="308"/>
      <c r="J17" s="299"/>
    </row>
    <row r="18" spans="1:10" s="300" customFormat="1" ht="38.25" x14ac:dyDescent="0.2">
      <c r="A18" s="304">
        <f>A17+1</f>
        <v>4</v>
      </c>
      <c r="B18" s="85"/>
      <c r="C18" s="163" t="s">
        <v>344</v>
      </c>
      <c r="D18" s="201" t="s">
        <v>30</v>
      </c>
      <c r="E18" s="357">
        <v>167.8</v>
      </c>
      <c r="F18" s="351"/>
      <c r="G18" s="377">
        <f t="shared" si="0"/>
        <v>0</v>
      </c>
      <c r="H18" s="307"/>
      <c r="I18" s="308"/>
      <c r="J18" s="299"/>
    </row>
    <row r="19" spans="1:10" s="300" customFormat="1" ht="25.5" x14ac:dyDescent="0.2">
      <c r="A19" s="304">
        <f t="shared" ref="A19:A43" si="1">1+A18</f>
        <v>5</v>
      </c>
      <c r="B19" s="85"/>
      <c r="C19" s="137" t="s">
        <v>345</v>
      </c>
      <c r="D19" s="201" t="s">
        <v>30</v>
      </c>
      <c r="E19" s="351">
        <v>209.2</v>
      </c>
      <c r="F19" s="358"/>
      <c r="G19" s="377">
        <f t="shared" si="0"/>
        <v>0</v>
      </c>
      <c r="H19" s="307"/>
      <c r="I19" s="308"/>
      <c r="J19" s="299"/>
    </row>
    <row r="20" spans="1:10" s="300" customFormat="1" ht="25.5" x14ac:dyDescent="0.2">
      <c r="A20" s="304">
        <f t="shared" si="1"/>
        <v>6</v>
      </c>
      <c r="B20" s="309"/>
      <c r="C20" s="155" t="s">
        <v>346</v>
      </c>
      <c r="D20" s="201" t="s">
        <v>33</v>
      </c>
      <c r="E20" s="351">
        <v>3268</v>
      </c>
      <c r="F20" s="358"/>
      <c r="G20" s="377">
        <f t="shared" si="0"/>
        <v>0</v>
      </c>
      <c r="H20" s="307"/>
      <c r="I20" s="308"/>
      <c r="J20" s="299"/>
    </row>
    <row r="21" spans="1:10" s="300" customFormat="1" ht="25.5" x14ac:dyDescent="0.2">
      <c r="A21" s="8">
        <f t="shared" si="1"/>
        <v>7</v>
      </c>
      <c r="B21" s="200"/>
      <c r="C21" s="163" t="s">
        <v>347</v>
      </c>
      <c r="D21" s="3" t="s">
        <v>50</v>
      </c>
      <c r="E21" s="351">
        <v>163</v>
      </c>
      <c r="F21" s="358"/>
      <c r="G21" s="377">
        <f t="shared" si="0"/>
        <v>0</v>
      </c>
      <c r="H21" s="307"/>
      <c r="I21" s="308"/>
      <c r="J21" s="299"/>
    </row>
    <row r="22" spans="1:10" s="300" customFormat="1" ht="25.5" x14ac:dyDescent="0.2">
      <c r="A22" s="8">
        <f t="shared" si="1"/>
        <v>8</v>
      </c>
      <c r="B22" s="200"/>
      <c r="C22" s="163" t="s">
        <v>348</v>
      </c>
      <c r="D22" s="3" t="s">
        <v>50</v>
      </c>
      <c r="E22" s="357">
        <v>136</v>
      </c>
      <c r="F22" s="380"/>
      <c r="G22" s="377">
        <f t="shared" si="0"/>
        <v>0</v>
      </c>
      <c r="H22" s="307"/>
      <c r="I22" s="308"/>
      <c r="J22" s="299"/>
    </row>
    <row r="23" spans="1:10" s="300" customFormat="1" ht="25.5" x14ac:dyDescent="0.2">
      <c r="A23" s="8">
        <f t="shared" si="1"/>
        <v>9</v>
      </c>
      <c r="B23" s="309"/>
      <c r="C23" s="163" t="s">
        <v>349</v>
      </c>
      <c r="D23" s="201" t="s">
        <v>30</v>
      </c>
      <c r="E23" s="357">
        <v>2392</v>
      </c>
      <c r="F23" s="380"/>
      <c r="G23" s="377">
        <f t="shared" si="0"/>
        <v>0</v>
      </c>
      <c r="H23" s="307"/>
      <c r="I23" s="308"/>
      <c r="J23" s="299"/>
    </row>
    <row r="24" spans="1:10" s="300" customFormat="1" ht="28.5" x14ac:dyDescent="0.2">
      <c r="A24" s="8">
        <f t="shared" si="1"/>
        <v>10</v>
      </c>
      <c r="B24" s="183"/>
      <c r="C24" s="310" t="s">
        <v>350</v>
      </c>
      <c r="D24" s="201" t="s">
        <v>34</v>
      </c>
      <c r="E24" s="351">
        <v>209.09</v>
      </c>
      <c r="F24" s="351"/>
      <c r="G24" s="377">
        <f t="shared" si="0"/>
        <v>0</v>
      </c>
      <c r="H24" s="307"/>
      <c r="I24" s="308"/>
      <c r="J24" s="299"/>
    </row>
    <row r="25" spans="1:10" s="300" customFormat="1" ht="28.5" x14ac:dyDescent="0.2">
      <c r="A25" s="8">
        <f t="shared" si="1"/>
        <v>11</v>
      </c>
      <c r="B25" s="85"/>
      <c r="C25" s="310" t="s">
        <v>351</v>
      </c>
      <c r="D25" s="3" t="s">
        <v>34</v>
      </c>
      <c r="E25" s="357">
        <v>91.28</v>
      </c>
      <c r="F25" s="358"/>
      <c r="G25" s="377">
        <f t="shared" si="0"/>
        <v>0</v>
      </c>
      <c r="H25" s="307"/>
      <c r="I25" s="308"/>
      <c r="J25" s="299"/>
    </row>
    <row r="26" spans="1:10" s="300" customFormat="1" ht="28.5" x14ac:dyDescent="0.2">
      <c r="A26" s="8">
        <f t="shared" si="1"/>
        <v>12</v>
      </c>
      <c r="B26" s="85"/>
      <c r="C26" s="310" t="s">
        <v>352</v>
      </c>
      <c r="D26" s="3" t="s">
        <v>34</v>
      </c>
      <c r="E26" s="357">
        <v>59.19</v>
      </c>
      <c r="F26" s="358"/>
      <c r="G26" s="377">
        <f t="shared" si="0"/>
        <v>0</v>
      </c>
      <c r="H26" s="307"/>
      <c r="I26" s="308"/>
      <c r="J26" s="299"/>
    </row>
    <row r="27" spans="1:10" s="1" customFormat="1" ht="28.5" x14ac:dyDescent="0.2">
      <c r="A27" s="8">
        <f t="shared" si="1"/>
        <v>13</v>
      </c>
      <c r="B27" s="85"/>
      <c r="C27" s="310" t="s">
        <v>353</v>
      </c>
      <c r="D27" s="3" t="s">
        <v>34</v>
      </c>
      <c r="E27" s="357">
        <v>80</v>
      </c>
      <c r="F27" s="357"/>
      <c r="G27" s="377">
        <f t="shared" si="0"/>
        <v>0</v>
      </c>
      <c r="H27" s="307"/>
      <c r="I27" s="311"/>
      <c r="J27" s="312"/>
    </row>
    <row r="28" spans="1:10" s="300" customFormat="1" ht="28.5" x14ac:dyDescent="0.2">
      <c r="A28" s="8">
        <f t="shared" si="1"/>
        <v>14</v>
      </c>
      <c r="B28" s="85"/>
      <c r="C28" s="310" t="s">
        <v>354</v>
      </c>
      <c r="D28" s="3" t="s">
        <v>34</v>
      </c>
      <c r="E28" s="357">
        <v>229.34</v>
      </c>
      <c r="F28" s="357"/>
      <c r="G28" s="377">
        <f t="shared" si="0"/>
        <v>0</v>
      </c>
      <c r="H28" s="307"/>
      <c r="I28" s="308"/>
      <c r="J28" s="299"/>
    </row>
    <row r="29" spans="1:10" s="300" customFormat="1" ht="25.5" x14ac:dyDescent="0.2">
      <c r="A29" s="8">
        <f t="shared" si="1"/>
        <v>15</v>
      </c>
      <c r="B29" s="183"/>
      <c r="C29" s="310" t="s">
        <v>355</v>
      </c>
      <c r="D29" s="201" t="s">
        <v>356</v>
      </c>
      <c r="E29" s="351">
        <v>1</v>
      </c>
      <c r="F29" s="351"/>
      <c r="G29" s="377">
        <f t="shared" si="0"/>
        <v>0</v>
      </c>
      <c r="H29" s="307"/>
      <c r="I29" s="308"/>
      <c r="J29" s="299"/>
    </row>
    <row r="30" spans="1:10" s="300" customFormat="1" ht="25.5" x14ac:dyDescent="0.2">
      <c r="A30" s="8">
        <f t="shared" si="1"/>
        <v>16</v>
      </c>
      <c r="B30" s="85"/>
      <c r="C30" s="310" t="s">
        <v>357</v>
      </c>
      <c r="D30" s="201" t="s">
        <v>356</v>
      </c>
      <c r="E30" s="357">
        <v>1</v>
      </c>
      <c r="F30" s="358"/>
      <c r="G30" s="377">
        <f t="shared" si="0"/>
        <v>0</v>
      </c>
      <c r="H30" s="307"/>
      <c r="I30" s="308"/>
      <c r="J30" s="299"/>
    </row>
    <row r="31" spans="1:10" s="300" customFormat="1" ht="25.5" x14ac:dyDescent="0.2">
      <c r="A31" s="8">
        <f t="shared" si="1"/>
        <v>17</v>
      </c>
      <c r="B31" s="85"/>
      <c r="C31" s="310" t="s">
        <v>358</v>
      </c>
      <c r="D31" s="201" t="s">
        <v>356</v>
      </c>
      <c r="E31" s="357">
        <v>1</v>
      </c>
      <c r="F31" s="358"/>
      <c r="G31" s="377">
        <f t="shared" si="0"/>
        <v>0</v>
      </c>
      <c r="H31" s="307"/>
      <c r="I31" s="308"/>
      <c r="J31" s="299"/>
    </row>
    <row r="32" spans="1:10" s="1" customFormat="1" ht="25.5" x14ac:dyDescent="0.2">
      <c r="A32" s="8">
        <f t="shared" si="1"/>
        <v>18</v>
      </c>
      <c r="B32" s="85"/>
      <c r="C32" s="310" t="s">
        <v>359</v>
      </c>
      <c r="D32" s="201" t="s">
        <v>356</v>
      </c>
      <c r="E32" s="357">
        <v>1</v>
      </c>
      <c r="F32" s="357"/>
      <c r="G32" s="377">
        <f t="shared" si="0"/>
        <v>0</v>
      </c>
      <c r="H32" s="307"/>
      <c r="I32" s="311"/>
      <c r="J32" s="312"/>
    </row>
    <row r="33" spans="1:11" s="1" customFormat="1" ht="25.5" x14ac:dyDescent="0.2">
      <c r="A33" s="8">
        <f t="shared" si="1"/>
        <v>19</v>
      </c>
      <c r="B33" s="85"/>
      <c r="C33" s="310" t="s">
        <v>360</v>
      </c>
      <c r="D33" s="201" t="s">
        <v>356</v>
      </c>
      <c r="E33" s="357">
        <v>1</v>
      </c>
      <c r="F33" s="357"/>
      <c r="G33" s="377">
        <f t="shared" si="0"/>
        <v>0</v>
      </c>
      <c r="H33" s="307"/>
      <c r="I33" s="311"/>
      <c r="J33" s="312"/>
    </row>
    <row r="34" spans="1:11" ht="27.75" customHeight="1" x14ac:dyDescent="0.2">
      <c r="A34" s="313">
        <f>A33+1</f>
        <v>20</v>
      </c>
      <c r="B34" s="202"/>
      <c r="C34" s="314" t="s">
        <v>361</v>
      </c>
      <c r="D34" s="199" t="s">
        <v>32</v>
      </c>
      <c r="E34" s="360">
        <v>1</v>
      </c>
      <c r="F34" s="359"/>
      <c r="G34" s="381">
        <f t="shared" si="0"/>
        <v>0</v>
      </c>
      <c r="H34" s="307"/>
      <c r="I34" s="315">
        <v>19</v>
      </c>
      <c r="J34" s="316"/>
      <c r="K34" s="317"/>
    </row>
    <row r="35" spans="1:11" ht="27.75" customHeight="1" x14ac:dyDescent="0.2">
      <c r="A35" s="54">
        <f t="shared" si="1"/>
        <v>21</v>
      </c>
      <c r="B35" s="318"/>
      <c r="C35" s="319" t="s">
        <v>362</v>
      </c>
      <c r="D35" s="320" t="s">
        <v>32</v>
      </c>
      <c r="E35" s="382">
        <v>14</v>
      </c>
      <c r="F35" s="383"/>
      <c r="G35" s="384">
        <f t="shared" si="0"/>
        <v>0</v>
      </c>
      <c r="H35" s="307"/>
      <c r="I35" s="315">
        <v>20</v>
      </c>
      <c r="J35" s="316"/>
      <c r="K35" s="317"/>
    </row>
    <row r="36" spans="1:11" ht="41.25" x14ac:dyDescent="0.2">
      <c r="A36" s="304">
        <f t="shared" si="1"/>
        <v>22</v>
      </c>
      <c r="B36" s="309"/>
      <c r="C36" s="310" t="s">
        <v>363</v>
      </c>
      <c r="D36" s="201" t="s">
        <v>32</v>
      </c>
      <c r="E36" s="357">
        <v>8</v>
      </c>
      <c r="F36" s="363"/>
      <c r="G36" s="377">
        <f t="shared" si="0"/>
        <v>0</v>
      </c>
      <c r="H36" s="307"/>
      <c r="I36" s="315"/>
      <c r="J36" s="316"/>
      <c r="K36" s="317"/>
    </row>
    <row r="37" spans="1:11" ht="28.5" x14ac:dyDescent="0.2">
      <c r="A37" s="304">
        <f t="shared" si="1"/>
        <v>23</v>
      </c>
      <c r="B37" s="309"/>
      <c r="C37" s="310" t="s">
        <v>364</v>
      </c>
      <c r="D37" s="201" t="s">
        <v>32</v>
      </c>
      <c r="E37" s="357">
        <v>23</v>
      </c>
      <c r="F37" s="363"/>
      <c r="G37" s="377">
        <f t="shared" si="0"/>
        <v>0</v>
      </c>
      <c r="H37" s="307"/>
      <c r="I37" s="315"/>
      <c r="J37" s="316"/>
      <c r="K37" s="317"/>
    </row>
    <row r="38" spans="1:11" ht="51" x14ac:dyDescent="0.2">
      <c r="A38" s="304">
        <f t="shared" si="1"/>
        <v>24</v>
      </c>
      <c r="B38" s="309"/>
      <c r="C38" s="310" t="s">
        <v>365</v>
      </c>
      <c r="D38" s="201" t="s">
        <v>32</v>
      </c>
      <c r="E38" s="357">
        <v>2</v>
      </c>
      <c r="F38" s="363"/>
      <c r="G38" s="377">
        <f t="shared" si="0"/>
        <v>0</v>
      </c>
      <c r="H38" s="307"/>
      <c r="I38" s="315"/>
      <c r="J38" s="316"/>
      <c r="K38" s="317"/>
    </row>
    <row r="39" spans="1:11" ht="25.5" x14ac:dyDescent="0.2">
      <c r="A39" s="304">
        <f t="shared" si="1"/>
        <v>25</v>
      </c>
      <c r="B39" s="309"/>
      <c r="C39" s="163" t="s">
        <v>366</v>
      </c>
      <c r="D39" s="201" t="s">
        <v>32</v>
      </c>
      <c r="E39" s="357">
        <v>9</v>
      </c>
      <c r="F39" s="363"/>
      <c r="G39" s="377">
        <f t="shared" si="0"/>
        <v>0</v>
      </c>
      <c r="H39" s="307"/>
      <c r="I39" s="315"/>
      <c r="J39" s="316"/>
      <c r="K39" s="317"/>
    </row>
    <row r="40" spans="1:11" x14ac:dyDescent="0.2">
      <c r="A40" s="304"/>
      <c r="B40" s="309"/>
      <c r="C40" s="306" t="s">
        <v>367</v>
      </c>
      <c r="D40" s="70" t="s">
        <v>44</v>
      </c>
      <c r="E40" s="355" t="s">
        <v>44</v>
      </c>
      <c r="F40" s="365" t="s">
        <v>44</v>
      </c>
      <c r="G40" s="379" t="s">
        <v>44</v>
      </c>
      <c r="H40" s="307"/>
      <c r="I40" s="315"/>
      <c r="J40" s="316"/>
      <c r="K40" s="317"/>
    </row>
    <row r="41" spans="1:11" x14ac:dyDescent="0.2">
      <c r="A41" s="304">
        <f>1+A39</f>
        <v>26</v>
      </c>
      <c r="B41" s="309"/>
      <c r="C41" s="163" t="s">
        <v>368</v>
      </c>
      <c r="D41" s="201" t="s">
        <v>34</v>
      </c>
      <c r="E41" s="357">
        <v>460</v>
      </c>
      <c r="F41" s="363"/>
      <c r="G41" s="377">
        <f t="shared" si="0"/>
        <v>0</v>
      </c>
      <c r="H41" s="307"/>
    </row>
    <row r="42" spans="1:11" s="103" customFormat="1" ht="25.5" x14ac:dyDescent="0.2">
      <c r="A42" s="304">
        <f t="shared" si="1"/>
        <v>27</v>
      </c>
      <c r="B42" s="3"/>
      <c r="C42" s="163" t="s">
        <v>369</v>
      </c>
      <c r="D42" s="3" t="s">
        <v>32</v>
      </c>
      <c r="E42" s="363">
        <v>24</v>
      </c>
      <c r="F42" s="363"/>
      <c r="G42" s="377">
        <f t="shared" si="0"/>
        <v>0</v>
      </c>
      <c r="H42" s="307"/>
      <c r="I42" s="322"/>
      <c r="J42" s="323"/>
    </row>
    <row r="43" spans="1:11" s="2" customFormat="1" ht="26.25" thickBot="1" x14ac:dyDescent="0.25">
      <c r="A43" s="9">
        <f t="shared" si="1"/>
        <v>28</v>
      </c>
      <c r="B43" s="202"/>
      <c r="C43" s="163" t="s">
        <v>370</v>
      </c>
      <c r="D43" s="5" t="s">
        <v>215</v>
      </c>
      <c r="E43" s="359">
        <v>10</v>
      </c>
      <c r="F43" s="367"/>
      <c r="G43" s="377">
        <f t="shared" si="0"/>
        <v>0</v>
      </c>
      <c r="H43" s="52"/>
      <c r="I43" s="296"/>
      <c r="J43" s="55"/>
    </row>
    <row r="44" spans="1:11" s="27" customFormat="1" ht="13.5" thickBot="1" x14ac:dyDescent="0.25">
      <c r="A44" s="324"/>
      <c r="B44" s="325"/>
      <c r="C44" s="326" t="s">
        <v>59</v>
      </c>
      <c r="D44" s="327" t="s">
        <v>44</v>
      </c>
      <c r="E44" s="414" t="s">
        <v>44</v>
      </c>
      <c r="F44" s="414"/>
      <c r="G44" s="415">
        <f>SUM(G12:G43)</f>
        <v>0</v>
      </c>
      <c r="H44" s="52"/>
      <c r="I44" s="328"/>
      <c r="J44" s="329"/>
    </row>
    <row r="45" spans="1:11" s="27" customFormat="1" ht="13.5" thickTop="1" x14ac:dyDescent="0.2">
      <c r="A45" s="24"/>
      <c r="B45" s="25"/>
      <c r="C45" s="330"/>
      <c r="D45" s="26"/>
      <c r="E45" s="371"/>
      <c r="F45" s="371"/>
      <c r="G45" s="371"/>
      <c r="H45" s="52"/>
      <c r="I45" s="328"/>
      <c r="J45" s="329"/>
    </row>
    <row r="46" spans="1:11" s="1" customFormat="1" x14ac:dyDescent="0.2">
      <c r="A46" s="28" t="s">
        <v>37</v>
      </c>
      <c r="B46" s="25"/>
      <c r="C46" s="330"/>
      <c r="D46" s="26"/>
      <c r="E46" s="371"/>
      <c r="F46" s="371"/>
      <c r="G46" s="371"/>
      <c r="H46" s="52"/>
      <c r="I46" s="311"/>
      <c r="J46" s="312"/>
    </row>
    <row r="47" spans="1:11" x14ac:dyDescent="0.2">
      <c r="A47" s="30"/>
      <c r="B47" s="21"/>
      <c r="C47" s="31"/>
      <c r="D47" s="21"/>
      <c r="E47" s="372"/>
      <c r="F47" s="373"/>
      <c r="G47" s="374"/>
    </row>
  </sheetData>
  <mergeCells count="5">
    <mergeCell ref="A1:G1"/>
    <mergeCell ref="A3:G3"/>
    <mergeCell ref="A5:G5"/>
    <mergeCell ref="A6:G6"/>
    <mergeCell ref="G9:G10"/>
  </mergeCells>
  <printOptions gridLinesSet="0"/>
  <pageMargins left="0.75" right="0.19" top="0.85" bottom="0.79" header="0.59055118110236227" footer="0.51181102362204722"/>
  <pageSetup paperSize="9" scale="96" orientation="portrait" horizontalDpi="4294967294" verticalDpi="300" r:id="rId1"/>
  <headerFooter alignWithMargins="0">
    <oddFooter>&amp;L&amp;A&amp;C- &amp;P -&amp;RWolsztyn - rondo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31"/>
  <sheetViews>
    <sheetView showGridLines="0" showZeros="0" view="pageBreakPreview" zoomScaleNormal="100" zoomScaleSheetLayoutView="100" workbookViewId="0">
      <selection activeCell="D22" sqref="D22"/>
    </sheetView>
  </sheetViews>
  <sheetFormatPr defaultRowHeight="12.75" x14ac:dyDescent="0.2"/>
  <cols>
    <col min="1" max="1" width="3.7109375" style="41" customWidth="1"/>
    <col min="2" max="2" width="11" style="6" customWidth="1"/>
    <col min="3" max="3" width="45.42578125" style="42" customWidth="1"/>
    <col min="4" max="4" width="7.85546875" style="6" customWidth="1"/>
    <col min="5" max="5" width="7.5703125" style="375" customWidth="1"/>
    <col min="6" max="6" width="10.7109375" style="371" customWidth="1"/>
    <col min="7" max="7" width="12.140625" style="376" customWidth="1"/>
    <col min="8" max="8" width="7.28515625" style="52" customWidth="1"/>
    <col min="9" max="9" width="11.7109375" style="321" customWidth="1"/>
    <col min="10" max="10" width="9.7109375" style="94" customWidth="1"/>
    <col min="11" max="11" width="9.7109375" style="4" customWidth="1"/>
    <col min="12" max="256" width="9.140625" style="4"/>
    <col min="257" max="257" width="3.7109375" style="4" customWidth="1"/>
    <col min="258" max="258" width="11" style="4" customWidth="1"/>
    <col min="259" max="259" width="45.42578125" style="4" customWidth="1"/>
    <col min="260" max="260" width="7.85546875" style="4" customWidth="1"/>
    <col min="261" max="261" width="7.5703125" style="4" customWidth="1"/>
    <col min="262" max="262" width="10.7109375" style="4" customWidth="1"/>
    <col min="263" max="263" width="12.140625" style="4" customWidth="1"/>
    <col min="264" max="264" width="7.28515625" style="4" customWidth="1"/>
    <col min="265" max="265" width="11.7109375" style="4" customWidth="1"/>
    <col min="266" max="267" width="9.7109375" style="4" customWidth="1"/>
    <col min="268" max="512" width="9.140625" style="4"/>
    <col min="513" max="513" width="3.7109375" style="4" customWidth="1"/>
    <col min="514" max="514" width="11" style="4" customWidth="1"/>
    <col min="515" max="515" width="45.42578125" style="4" customWidth="1"/>
    <col min="516" max="516" width="7.85546875" style="4" customWidth="1"/>
    <col min="517" max="517" width="7.5703125" style="4" customWidth="1"/>
    <col min="518" max="518" width="10.7109375" style="4" customWidth="1"/>
    <col min="519" max="519" width="12.140625" style="4" customWidth="1"/>
    <col min="520" max="520" width="7.28515625" style="4" customWidth="1"/>
    <col min="521" max="521" width="11.7109375" style="4" customWidth="1"/>
    <col min="522" max="523" width="9.7109375" style="4" customWidth="1"/>
    <col min="524" max="768" width="9.140625" style="4"/>
    <col min="769" max="769" width="3.7109375" style="4" customWidth="1"/>
    <col min="770" max="770" width="11" style="4" customWidth="1"/>
    <col min="771" max="771" width="45.42578125" style="4" customWidth="1"/>
    <col min="772" max="772" width="7.85546875" style="4" customWidth="1"/>
    <col min="773" max="773" width="7.5703125" style="4" customWidth="1"/>
    <col min="774" max="774" width="10.7109375" style="4" customWidth="1"/>
    <col min="775" max="775" width="12.140625" style="4" customWidth="1"/>
    <col min="776" max="776" width="7.28515625" style="4" customWidth="1"/>
    <col min="777" max="777" width="11.7109375" style="4" customWidth="1"/>
    <col min="778" max="779" width="9.7109375" style="4" customWidth="1"/>
    <col min="780" max="1024" width="9.140625" style="4"/>
    <col min="1025" max="1025" width="3.7109375" style="4" customWidth="1"/>
    <col min="1026" max="1026" width="11" style="4" customWidth="1"/>
    <col min="1027" max="1027" width="45.42578125" style="4" customWidth="1"/>
    <col min="1028" max="1028" width="7.85546875" style="4" customWidth="1"/>
    <col min="1029" max="1029" width="7.5703125" style="4" customWidth="1"/>
    <col min="1030" max="1030" width="10.7109375" style="4" customWidth="1"/>
    <col min="1031" max="1031" width="12.140625" style="4" customWidth="1"/>
    <col min="1032" max="1032" width="7.28515625" style="4" customWidth="1"/>
    <col min="1033" max="1033" width="11.7109375" style="4" customWidth="1"/>
    <col min="1034" max="1035" width="9.7109375" style="4" customWidth="1"/>
    <col min="1036" max="1280" width="9.140625" style="4"/>
    <col min="1281" max="1281" width="3.7109375" style="4" customWidth="1"/>
    <col min="1282" max="1282" width="11" style="4" customWidth="1"/>
    <col min="1283" max="1283" width="45.42578125" style="4" customWidth="1"/>
    <col min="1284" max="1284" width="7.85546875" style="4" customWidth="1"/>
    <col min="1285" max="1285" width="7.5703125" style="4" customWidth="1"/>
    <col min="1286" max="1286" width="10.7109375" style="4" customWidth="1"/>
    <col min="1287" max="1287" width="12.140625" style="4" customWidth="1"/>
    <col min="1288" max="1288" width="7.28515625" style="4" customWidth="1"/>
    <col min="1289" max="1289" width="11.7109375" style="4" customWidth="1"/>
    <col min="1290" max="1291" width="9.7109375" style="4" customWidth="1"/>
    <col min="1292" max="1536" width="9.140625" style="4"/>
    <col min="1537" max="1537" width="3.7109375" style="4" customWidth="1"/>
    <col min="1538" max="1538" width="11" style="4" customWidth="1"/>
    <col min="1539" max="1539" width="45.42578125" style="4" customWidth="1"/>
    <col min="1540" max="1540" width="7.85546875" style="4" customWidth="1"/>
    <col min="1541" max="1541" width="7.5703125" style="4" customWidth="1"/>
    <col min="1542" max="1542" width="10.7109375" style="4" customWidth="1"/>
    <col min="1543" max="1543" width="12.140625" style="4" customWidth="1"/>
    <col min="1544" max="1544" width="7.28515625" style="4" customWidth="1"/>
    <col min="1545" max="1545" width="11.7109375" style="4" customWidth="1"/>
    <col min="1546" max="1547" width="9.7109375" style="4" customWidth="1"/>
    <col min="1548" max="1792" width="9.140625" style="4"/>
    <col min="1793" max="1793" width="3.7109375" style="4" customWidth="1"/>
    <col min="1794" max="1794" width="11" style="4" customWidth="1"/>
    <col min="1795" max="1795" width="45.42578125" style="4" customWidth="1"/>
    <col min="1796" max="1796" width="7.85546875" style="4" customWidth="1"/>
    <col min="1797" max="1797" width="7.5703125" style="4" customWidth="1"/>
    <col min="1798" max="1798" width="10.7109375" style="4" customWidth="1"/>
    <col min="1799" max="1799" width="12.140625" style="4" customWidth="1"/>
    <col min="1800" max="1800" width="7.28515625" style="4" customWidth="1"/>
    <col min="1801" max="1801" width="11.7109375" style="4" customWidth="1"/>
    <col min="1802" max="1803" width="9.7109375" style="4" customWidth="1"/>
    <col min="1804" max="2048" width="9.140625" style="4"/>
    <col min="2049" max="2049" width="3.7109375" style="4" customWidth="1"/>
    <col min="2050" max="2050" width="11" style="4" customWidth="1"/>
    <col min="2051" max="2051" width="45.42578125" style="4" customWidth="1"/>
    <col min="2052" max="2052" width="7.85546875" style="4" customWidth="1"/>
    <col min="2053" max="2053" width="7.5703125" style="4" customWidth="1"/>
    <col min="2054" max="2054" width="10.7109375" style="4" customWidth="1"/>
    <col min="2055" max="2055" width="12.140625" style="4" customWidth="1"/>
    <col min="2056" max="2056" width="7.28515625" style="4" customWidth="1"/>
    <col min="2057" max="2057" width="11.7109375" style="4" customWidth="1"/>
    <col min="2058" max="2059" width="9.7109375" style="4" customWidth="1"/>
    <col min="2060" max="2304" width="9.140625" style="4"/>
    <col min="2305" max="2305" width="3.7109375" style="4" customWidth="1"/>
    <col min="2306" max="2306" width="11" style="4" customWidth="1"/>
    <col min="2307" max="2307" width="45.42578125" style="4" customWidth="1"/>
    <col min="2308" max="2308" width="7.85546875" style="4" customWidth="1"/>
    <col min="2309" max="2309" width="7.5703125" style="4" customWidth="1"/>
    <col min="2310" max="2310" width="10.7109375" style="4" customWidth="1"/>
    <col min="2311" max="2311" width="12.140625" style="4" customWidth="1"/>
    <col min="2312" max="2312" width="7.28515625" style="4" customWidth="1"/>
    <col min="2313" max="2313" width="11.7109375" style="4" customWidth="1"/>
    <col min="2314" max="2315" width="9.7109375" style="4" customWidth="1"/>
    <col min="2316" max="2560" width="9.140625" style="4"/>
    <col min="2561" max="2561" width="3.7109375" style="4" customWidth="1"/>
    <col min="2562" max="2562" width="11" style="4" customWidth="1"/>
    <col min="2563" max="2563" width="45.42578125" style="4" customWidth="1"/>
    <col min="2564" max="2564" width="7.85546875" style="4" customWidth="1"/>
    <col min="2565" max="2565" width="7.5703125" style="4" customWidth="1"/>
    <col min="2566" max="2566" width="10.7109375" style="4" customWidth="1"/>
    <col min="2567" max="2567" width="12.140625" style="4" customWidth="1"/>
    <col min="2568" max="2568" width="7.28515625" style="4" customWidth="1"/>
    <col min="2569" max="2569" width="11.7109375" style="4" customWidth="1"/>
    <col min="2570" max="2571" width="9.7109375" style="4" customWidth="1"/>
    <col min="2572" max="2816" width="9.140625" style="4"/>
    <col min="2817" max="2817" width="3.7109375" style="4" customWidth="1"/>
    <col min="2818" max="2818" width="11" style="4" customWidth="1"/>
    <col min="2819" max="2819" width="45.42578125" style="4" customWidth="1"/>
    <col min="2820" max="2820" width="7.85546875" style="4" customWidth="1"/>
    <col min="2821" max="2821" width="7.5703125" style="4" customWidth="1"/>
    <col min="2822" max="2822" width="10.7109375" style="4" customWidth="1"/>
    <col min="2823" max="2823" width="12.140625" style="4" customWidth="1"/>
    <col min="2824" max="2824" width="7.28515625" style="4" customWidth="1"/>
    <col min="2825" max="2825" width="11.7109375" style="4" customWidth="1"/>
    <col min="2826" max="2827" width="9.7109375" style="4" customWidth="1"/>
    <col min="2828" max="3072" width="9.140625" style="4"/>
    <col min="3073" max="3073" width="3.7109375" style="4" customWidth="1"/>
    <col min="3074" max="3074" width="11" style="4" customWidth="1"/>
    <col min="3075" max="3075" width="45.42578125" style="4" customWidth="1"/>
    <col min="3076" max="3076" width="7.85546875" style="4" customWidth="1"/>
    <col min="3077" max="3077" width="7.5703125" style="4" customWidth="1"/>
    <col min="3078" max="3078" width="10.7109375" style="4" customWidth="1"/>
    <col min="3079" max="3079" width="12.140625" style="4" customWidth="1"/>
    <col min="3080" max="3080" width="7.28515625" style="4" customWidth="1"/>
    <col min="3081" max="3081" width="11.7109375" style="4" customWidth="1"/>
    <col min="3082" max="3083" width="9.7109375" style="4" customWidth="1"/>
    <col min="3084" max="3328" width="9.140625" style="4"/>
    <col min="3329" max="3329" width="3.7109375" style="4" customWidth="1"/>
    <col min="3330" max="3330" width="11" style="4" customWidth="1"/>
    <col min="3331" max="3331" width="45.42578125" style="4" customWidth="1"/>
    <col min="3332" max="3332" width="7.85546875" style="4" customWidth="1"/>
    <col min="3333" max="3333" width="7.5703125" style="4" customWidth="1"/>
    <col min="3334" max="3334" width="10.7109375" style="4" customWidth="1"/>
    <col min="3335" max="3335" width="12.140625" style="4" customWidth="1"/>
    <col min="3336" max="3336" width="7.28515625" style="4" customWidth="1"/>
    <col min="3337" max="3337" width="11.7109375" style="4" customWidth="1"/>
    <col min="3338" max="3339" width="9.7109375" style="4" customWidth="1"/>
    <col min="3340" max="3584" width="9.140625" style="4"/>
    <col min="3585" max="3585" width="3.7109375" style="4" customWidth="1"/>
    <col min="3586" max="3586" width="11" style="4" customWidth="1"/>
    <col min="3587" max="3587" width="45.42578125" style="4" customWidth="1"/>
    <col min="3588" max="3588" width="7.85546875" style="4" customWidth="1"/>
    <col min="3589" max="3589" width="7.5703125" style="4" customWidth="1"/>
    <col min="3590" max="3590" width="10.7109375" style="4" customWidth="1"/>
    <col min="3591" max="3591" width="12.140625" style="4" customWidth="1"/>
    <col min="3592" max="3592" width="7.28515625" style="4" customWidth="1"/>
    <col min="3593" max="3593" width="11.7109375" style="4" customWidth="1"/>
    <col min="3594" max="3595" width="9.7109375" style="4" customWidth="1"/>
    <col min="3596" max="3840" width="9.140625" style="4"/>
    <col min="3841" max="3841" width="3.7109375" style="4" customWidth="1"/>
    <col min="3842" max="3842" width="11" style="4" customWidth="1"/>
    <col min="3843" max="3843" width="45.42578125" style="4" customWidth="1"/>
    <col min="3844" max="3844" width="7.85546875" style="4" customWidth="1"/>
    <col min="3845" max="3845" width="7.5703125" style="4" customWidth="1"/>
    <col min="3846" max="3846" width="10.7109375" style="4" customWidth="1"/>
    <col min="3847" max="3847" width="12.140625" style="4" customWidth="1"/>
    <col min="3848" max="3848" width="7.28515625" style="4" customWidth="1"/>
    <col min="3849" max="3849" width="11.7109375" style="4" customWidth="1"/>
    <col min="3850" max="3851" width="9.7109375" style="4" customWidth="1"/>
    <col min="3852" max="4096" width="9.140625" style="4"/>
    <col min="4097" max="4097" width="3.7109375" style="4" customWidth="1"/>
    <col min="4098" max="4098" width="11" style="4" customWidth="1"/>
    <col min="4099" max="4099" width="45.42578125" style="4" customWidth="1"/>
    <col min="4100" max="4100" width="7.85546875" style="4" customWidth="1"/>
    <col min="4101" max="4101" width="7.5703125" style="4" customWidth="1"/>
    <col min="4102" max="4102" width="10.7109375" style="4" customWidth="1"/>
    <col min="4103" max="4103" width="12.140625" style="4" customWidth="1"/>
    <col min="4104" max="4104" width="7.28515625" style="4" customWidth="1"/>
    <col min="4105" max="4105" width="11.7109375" style="4" customWidth="1"/>
    <col min="4106" max="4107" width="9.7109375" style="4" customWidth="1"/>
    <col min="4108" max="4352" width="9.140625" style="4"/>
    <col min="4353" max="4353" width="3.7109375" style="4" customWidth="1"/>
    <col min="4354" max="4354" width="11" style="4" customWidth="1"/>
    <col min="4355" max="4355" width="45.42578125" style="4" customWidth="1"/>
    <col min="4356" max="4356" width="7.85546875" style="4" customWidth="1"/>
    <col min="4357" max="4357" width="7.5703125" style="4" customWidth="1"/>
    <col min="4358" max="4358" width="10.7109375" style="4" customWidth="1"/>
    <col min="4359" max="4359" width="12.140625" style="4" customWidth="1"/>
    <col min="4360" max="4360" width="7.28515625" style="4" customWidth="1"/>
    <col min="4361" max="4361" width="11.7109375" style="4" customWidth="1"/>
    <col min="4362" max="4363" width="9.7109375" style="4" customWidth="1"/>
    <col min="4364" max="4608" width="9.140625" style="4"/>
    <col min="4609" max="4609" width="3.7109375" style="4" customWidth="1"/>
    <col min="4610" max="4610" width="11" style="4" customWidth="1"/>
    <col min="4611" max="4611" width="45.42578125" style="4" customWidth="1"/>
    <col min="4612" max="4612" width="7.85546875" style="4" customWidth="1"/>
    <col min="4613" max="4613" width="7.5703125" style="4" customWidth="1"/>
    <col min="4614" max="4614" width="10.7109375" style="4" customWidth="1"/>
    <col min="4615" max="4615" width="12.140625" style="4" customWidth="1"/>
    <col min="4616" max="4616" width="7.28515625" style="4" customWidth="1"/>
    <col min="4617" max="4617" width="11.7109375" style="4" customWidth="1"/>
    <col min="4618" max="4619" width="9.7109375" style="4" customWidth="1"/>
    <col min="4620" max="4864" width="9.140625" style="4"/>
    <col min="4865" max="4865" width="3.7109375" style="4" customWidth="1"/>
    <col min="4866" max="4866" width="11" style="4" customWidth="1"/>
    <col min="4867" max="4867" width="45.42578125" style="4" customWidth="1"/>
    <col min="4868" max="4868" width="7.85546875" style="4" customWidth="1"/>
    <col min="4869" max="4869" width="7.5703125" style="4" customWidth="1"/>
    <col min="4870" max="4870" width="10.7109375" style="4" customWidth="1"/>
    <col min="4871" max="4871" width="12.140625" style="4" customWidth="1"/>
    <col min="4872" max="4872" width="7.28515625" style="4" customWidth="1"/>
    <col min="4873" max="4873" width="11.7109375" style="4" customWidth="1"/>
    <col min="4874" max="4875" width="9.7109375" style="4" customWidth="1"/>
    <col min="4876" max="5120" width="9.140625" style="4"/>
    <col min="5121" max="5121" width="3.7109375" style="4" customWidth="1"/>
    <col min="5122" max="5122" width="11" style="4" customWidth="1"/>
    <col min="5123" max="5123" width="45.42578125" style="4" customWidth="1"/>
    <col min="5124" max="5124" width="7.85546875" style="4" customWidth="1"/>
    <col min="5125" max="5125" width="7.5703125" style="4" customWidth="1"/>
    <col min="5126" max="5126" width="10.7109375" style="4" customWidth="1"/>
    <col min="5127" max="5127" width="12.140625" style="4" customWidth="1"/>
    <col min="5128" max="5128" width="7.28515625" style="4" customWidth="1"/>
    <col min="5129" max="5129" width="11.7109375" style="4" customWidth="1"/>
    <col min="5130" max="5131" width="9.7109375" style="4" customWidth="1"/>
    <col min="5132" max="5376" width="9.140625" style="4"/>
    <col min="5377" max="5377" width="3.7109375" style="4" customWidth="1"/>
    <col min="5378" max="5378" width="11" style="4" customWidth="1"/>
    <col min="5379" max="5379" width="45.42578125" style="4" customWidth="1"/>
    <col min="5380" max="5380" width="7.85546875" style="4" customWidth="1"/>
    <col min="5381" max="5381" width="7.5703125" style="4" customWidth="1"/>
    <col min="5382" max="5382" width="10.7109375" style="4" customWidth="1"/>
    <col min="5383" max="5383" width="12.140625" style="4" customWidth="1"/>
    <col min="5384" max="5384" width="7.28515625" style="4" customWidth="1"/>
    <col min="5385" max="5385" width="11.7109375" style="4" customWidth="1"/>
    <col min="5386" max="5387" width="9.7109375" style="4" customWidth="1"/>
    <col min="5388" max="5632" width="9.140625" style="4"/>
    <col min="5633" max="5633" width="3.7109375" style="4" customWidth="1"/>
    <col min="5634" max="5634" width="11" style="4" customWidth="1"/>
    <col min="5635" max="5635" width="45.42578125" style="4" customWidth="1"/>
    <col min="5636" max="5636" width="7.85546875" style="4" customWidth="1"/>
    <col min="5637" max="5637" width="7.5703125" style="4" customWidth="1"/>
    <col min="5638" max="5638" width="10.7109375" style="4" customWidth="1"/>
    <col min="5639" max="5639" width="12.140625" style="4" customWidth="1"/>
    <col min="5640" max="5640" width="7.28515625" style="4" customWidth="1"/>
    <col min="5641" max="5641" width="11.7109375" style="4" customWidth="1"/>
    <col min="5642" max="5643" width="9.7109375" style="4" customWidth="1"/>
    <col min="5644" max="5888" width="9.140625" style="4"/>
    <col min="5889" max="5889" width="3.7109375" style="4" customWidth="1"/>
    <col min="5890" max="5890" width="11" style="4" customWidth="1"/>
    <col min="5891" max="5891" width="45.42578125" style="4" customWidth="1"/>
    <col min="5892" max="5892" width="7.85546875" style="4" customWidth="1"/>
    <col min="5893" max="5893" width="7.5703125" style="4" customWidth="1"/>
    <col min="5894" max="5894" width="10.7109375" style="4" customWidth="1"/>
    <col min="5895" max="5895" width="12.140625" style="4" customWidth="1"/>
    <col min="5896" max="5896" width="7.28515625" style="4" customWidth="1"/>
    <col min="5897" max="5897" width="11.7109375" style="4" customWidth="1"/>
    <col min="5898" max="5899" width="9.7109375" style="4" customWidth="1"/>
    <col min="5900" max="6144" width="9.140625" style="4"/>
    <col min="6145" max="6145" width="3.7109375" style="4" customWidth="1"/>
    <col min="6146" max="6146" width="11" style="4" customWidth="1"/>
    <col min="6147" max="6147" width="45.42578125" style="4" customWidth="1"/>
    <col min="6148" max="6148" width="7.85546875" style="4" customWidth="1"/>
    <col min="6149" max="6149" width="7.5703125" style="4" customWidth="1"/>
    <col min="6150" max="6150" width="10.7109375" style="4" customWidth="1"/>
    <col min="6151" max="6151" width="12.140625" style="4" customWidth="1"/>
    <col min="6152" max="6152" width="7.28515625" style="4" customWidth="1"/>
    <col min="6153" max="6153" width="11.7109375" style="4" customWidth="1"/>
    <col min="6154" max="6155" width="9.7109375" style="4" customWidth="1"/>
    <col min="6156" max="6400" width="9.140625" style="4"/>
    <col min="6401" max="6401" width="3.7109375" style="4" customWidth="1"/>
    <col min="6402" max="6402" width="11" style="4" customWidth="1"/>
    <col min="6403" max="6403" width="45.42578125" style="4" customWidth="1"/>
    <col min="6404" max="6404" width="7.85546875" style="4" customWidth="1"/>
    <col min="6405" max="6405" width="7.5703125" style="4" customWidth="1"/>
    <col min="6406" max="6406" width="10.7109375" style="4" customWidth="1"/>
    <col min="6407" max="6407" width="12.140625" style="4" customWidth="1"/>
    <col min="6408" max="6408" width="7.28515625" style="4" customWidth="1"/>
    <col min="6409" max="6409" width="11.7109375" style="4" customWidth="1"/>
    <col min="6410" max="6411" width="9.7109375" style="4" customWidth="1"/>
    <col min="6412" max="6656" width="9.140625" style="4"/>
    <col min="6657" max="6657" width="3.7109375" style="4" customWidth="1"/>
    <col min="6658" max="6658" width="11" style="4" customWidth="1"/>
    <col min="6659" max="6659" width="45.42578125" style="4" customWidth="1"/>
    <col min="6660" max="6660" width="7.85546875" style="4" customWidth="1"/>
    <col min="6661" max="6661" width="7.5703125" style="4" customWidth="1"/>
    <col min="6662" max="6662" width="10.7109375" style="4" customWidth="1"/>
    <col min="6663" max="6663" width="12.140625" style="4" customWidth="1"/>
    <col min="6664" max="6664" width="7.28515625" style="4" customWidth="1"/>
    <col min="6665" max="6665" width="11.7109375" style="4" customWidth="1"/>
    <col min="6666" max="6667" width="9.7109375" style="4" customWidth="1"/>
    <col min="6668" max="6912" width="9.140625" style="4"/>
    <col min="6913" max="6913" width="3.7109375" style="4" customWidth="1"/>
    <col min="6914" max="6914" width="11" style="4" customWidth="1"/>
    <col min="6915" max="6915" width="45.42578125" style="4" customWidth="1"/>
    <col min="6916" max="6916" width="7.85546875" style="4" customWidth="1"/>
    <col min="6917" max="6917" width="7.5703125" style="4" customWidth="1"/>
    <col min="6918" max="6918" width="10.7109375" style="4" customWidth="1"/>
    <col min="6919" max="6919" width="12.140625" style="4" customWidth="1"/>
    <col min="6920" max="6920" width="7.28515625" style="4" customWidth="1"/>
    <col min="6921" max="6921" width="11.7109375" style="4" customWidth="1"/>
    <col min="6922" max="6923" width="9.7109375" style="4" customWidth="1"/>
    <col min="6924" max="7168" width="9.140625" style="4"/>
    <col min="7169" max="7169" width="3.7109375" style="4" customWidth="1"/>
    <col min="7170" max="7170" width="11" style="4" customWidth="1"/>
    <col min="7171" max="7171" width="45.42578125" style="4" customWidth="1"/>
    <col min="7172" max="7172" width="7.85546875" style="4" customWidth="1"/>
    <col min="7173" max="7173" width="7.5703125" style="4" customWidth="1"/>
    <col min="7174" max="7174" width="10.7109375" style="4" customWidth="1"/>
    <col min="7175" max="7175" width="12.140625" style="4" customWidth="1"/>
    <col min="7176" max="7176" width="7.28515625" style="4" customWidth="1"/>
    <col min="7177" max="7177" width="11.7109375" style="4" customWidth="1"/>
    <col min="7178" max="7179" width="9.7109375" style="4" customWidth="1"/>
    <col min="7180" max="7424" width="9.140625" style="4"/>
    <col min="7425" max="7425" width="3.7109375" style="4" customWidth="1"/>
    <col min="7426" max="7426" width="11" style="4" customWidth="1"/>
    <col min="7427" max="7427" width="45.42578125" style="4" customWidth="1"/>
    <col min="7428" max="7428" width="7.85546875" style="4" customWidth="1"/>
    <col min="7429" max="7429" width="7.5703125" style="4" customWidth="1"/>
    <col min="7430" max="7430" width="10.7109375" style="4" customWidth="1"/>
    <col min="7431" max="7431" width="12.140625" style="4" customWidth="1"/>
    <col min="7432" max="7432" width="7.28515625" style="4" customWidth="1"/>
    <col min="7433" max="7433" width="11.7109375" style="4" customWidth="1"/>
    <col min="7434" max="7435" width="9.7109375" style="4" customWidth="1"/>
    <col min="7436" max="7680" width="9.140625" style="4"/>
    <col min="7681" max="7681" width="3.7109375" style="4" customWidth="1"/>
    <col min="7682" max="7682" width="11" style="4" customWidth="1"/>
    <col min="7683" max="7683" width="45.42578125" style="4" customWidth="1"/>
    <col min="7684" max="7684" width="7.85546875" style="4" customWidth="1"/>
    <col min="7685" max="7685" width="7.5703125" style="4" customWidth="1"/>
    <col min="7686" max="7686" width="10.7109375" style="4" customWidth="1"/>
    <col min="7687" max="7687" width="12.140625" style="4" customWidth="1"/>
    <col min="7688" max="7688" width="7.28515625" style="4" customWidth="1"/>
    <col min="7689" max="7689" width="11.7109375" style="4" customWidth="1"/>
    <col min="7690" max="7691" width="9.7109375" style="4" customWidth="1"/>
    <col min="7692" max="7936" width="9.140625" style="4"/>
    <col min="7937" max="7937" width="3.7109375" style="4" customWidth="1"/>
    <col min="7938" max="7938" width="11" style="4" customWidth="1"/>
    <col min="7939" max="7939" width="45.42578125" style="4" customWidth="1"/>
    <col min="7940" max="7940" width="7.85546875" style="4" customWidth="1"/>
    <col min="7941" max="7941" width="7.5703125" style="4" customWidth="1"/>
    <col min="7942" max="7942" width="10.7109375" style="4" customWidth="1"/>
    <col min="7943" max="7943" width="12.140625" style="4" customWidth="1"/>
    <col min="7944" max="7944" width="7.28515625" style="4" customWidth="1"/>
    <col min="7945" max="7945" width="11.7109375" style="4" customWidth="1"/>
    <col min="7946" max="7947" width="9.7109375" style="4" customWidth="1"/>
    <col min="7948" max="8192" width="9.140625" style="4"/>
    <col min="8193" max="8193" width="3.7109375" style="4" customWidth="1"/>
    <col min="8194" max="8194" width="11" style="4" customWidth="1"/>
    <col min="8195" max="8195" width="45.42578125" style="4" customWidth="1"/>
    <col min="8196" max="8196" width="7.85546875" style="4" customWidth="1"/>
    <col min="8197" max="8197" width="7.5703125" style="4" customWidth="1"/>
    <col min="8198" max="8198" width="10.7109375" style="4" customWidth="1"/>
    <col min="8199" max="8199" width="12.140625" style="4" customWidth="1"/>
    <col min="8200" max="8200" width="7.28515625" style="4" customWidth="1"/>
    <col min="8201" max="8201" width="11.7109375" style="4" customWidth="1"/>
    <col min="8202" max="8203" width="9.7109375" style="4" customWidth="1"/>
    <col min="8204" max="8448" width="9.140625" style="4"/>
    <col min="8449" max="8449" width="3.7109375" style="4" customWidth="1"/>
    <col min="8450" max="8450" width="11" style="4" customWidth="1"/>
    <col min="8451" max="8451" width="45.42578125" style="4" customWidth="1"/>
    <col min="8452" max="8452" width="7.85546875" style="4" customWidth="1"/>
    <col min="8453" max="8453" width="7.5703125" style="4" customWidth="1"/>
    <col min="8454" max="8454" width="10.7109375" style="4" customWidth="1"/>
    <col min="8455" max="8455" width="12.140625" style="4" customWidth="1"/>
    <col min="8456" max="8456" width="7.28515625" style="4" customWidth="1"/>
    <col min="8457" max="8457" width="11.7109375" style="4" customWidth="1"/>
    <col min="8458" max="8459" width="9.7109375" style="4" customWidth="1"/>
    <col min="8460" max="8704" width="9.140625" style="4"/>
    <col min="8705" max="8705" width="3.7109375" style="4" customWidth="1"/>
    <col min="8706" max="8706" width="11" style="4" customWidth="1"/>
    <col min="8707" max="8707" width="45.42578125" style="4" customWidth="1"/>
    <col min="8708" max="8708" width="7.85546875" style="4" customWidth="1"/>
    <col min="8709" max="8709" width="7.5703125" style="4" customWidth="1"/>
    <col min="8710" max="8710" width="10.7109375" style="4" customWidth="1"/>
    <col min="8711" max="8711" width="12.140625" style="4" customWidth="1"/>
    <col min="8712" max="8712" width="7.28515625" style="4" customWidth="1"/>
    <col min="8713" max="8713" width="11.7109375" style="4" customWidth="1"/>
    <col min="8714" max="8715" width="9.7109375" style="4" customWidth="1"/>
    <col min="8716" max="8960" width="9.140625" style="4"/>
    <col min="8961" max="8961" width="3.7109375" style="4" customWidth="1"/>
    <col min="8962" max="8962" width="11" style="4" customWidth="1"/>
    <col min="8963" max="8963" width="45.42578125" style="4" customWidth="1"/>
    <col min="8964" max="8964" width="7.85546875" style="4" customWidth="1"/>
    <col min="8965" max="8965" width="7.5703125" style="4" customWidth="1"/>
    <col min="8966" max="8966" width="10.7109375" style="4" customWidth="1"/>
    <col min="8967" max="8967" width="12.140625" style="4" customWidth="1"/>
    <col min="8968" max="8968" width="7.28515625" style="4" customWidth="1"/>
    <col min="8969" max="8969" width="11.7109375" style="4" customWidth="1"/>
    <col min="8970" max="8971" width="9.7109375" style="4" customWidth="1"/>
    <col min="8972" max="9216" width="9.140625" style="4"/>
    <col min="9217" max="9217" width="3.7109375" style="4" customWidth="1"/>
    <col min="9218" max="9218" width="11" style="4" customWidth="1"/>
    <col min="9219" max="9219" width="45.42578125" style="4" customWidth="1"/>
    <col min="9220" max="9220" width="7.85546875" style="4" customWidth="1"/>
    <col min="9221" max="9221" width="7.5703125" style="4" customWidth="1"/>
    <col min="9222" max="9222" width="10.7109375" style="4" customWidth="1"/>
    <col min="9223" max="9223" width="12.140625" style="4" customWidth="1"/>
    <col min="9224" max="9224" width="7.28515625" style="4" customWidth="1"/>
    <col min="9225" max="9225" width="11.7109375" style="4" customWidth="1"/>
    <col min="9226" max="9227" width="9.7109375" style="4" customWidth="1"/>
    <col min="9228" max="9472" width="9.140625" style="4"/>
    <col min="9473" max="9473" width="3.7109375" style="4" customWidth="1"/>
    <col min="9474" max="9474" width="11" style="4" customWidth="1"/>
    <col min="9475" max="9475" width="45.42578125" style="4" customWidth="1"/>
    <col min="9476" max="9476" width="7.85546875" style="4" customWidth="1"/>
    <col min="9477" max="9477" width="7.5703125" style="4" customWidth="1"/>
    <col min="9478" max="9478" width="10.7109375" style="4" customWidth="1"/>
    <col min="9479" max="9479" width="12.140625" style="4" customWidth="1"/>
    <col min="9480" max="9480" width="7.28515625" style="4" customWidth="1"/>
    <col min="9481" max="9481" width="11.7109375" style="4" customWidth="1"/>
    <col min="9482" max="9483" width="9.7109375" style="4" customWidth="1"/>
    <col min="9484" max="9728" width="9.140625" style="4"/>
    <col min="9729" max="9729" width="3.7109375" style="4" customWidth="1"/>
    <col min="9730" max="9730" width="11" style="4" customWidth="1"/>
    <col min="9731" max="9731" width="45.42578125" style="4" customWidth="1"/>
    <col min="9732" max="9732" width="7.85546875" style="4" customWidth="1"/>
    <col min="9733" max="9733" width="7.5703125" style="4" customWidth="1"/>
    <col min="9734" max="9734" width="10.7109375" style="4" customWidth="1"/>
    <col min="9735" max="9735" width="12.140625" style="4" customWidth="1"/>
    <col min="9736" max="9736" width="7.28515625" style="4" customWidth="1"/>
    <col min="9737" max="9737" width="11.7109375" style="4" customWidth="1"/>
    <col min="9738" max="9739" width="9.7109375" style="4" customWidth="1"/>
    <col min="9740" max="9984" width="9.140625" style="4"/>
    <col min="9985" max="9985" width="3.7109375" style="4" customWidth="1"/>
    <col min="9986" max="9986" width="11" style="4" customWidth="1"/>
    <col min="9987" max="9987" width="45.42578125" style="4" customWidth="1"/>
    <col min="9988" max="9988" width="7.85546875" style="4" customWidth="1"/>
    <col min="9989" max="9989" width="7.5703125" style="4" customWidth="1"/>
    <col min="9990" max="9990" width="10.7109375" style="4" customWidth="1"/>
    <col min="9991" max="9991" width="12.140625" style="4" customWidth="1"/>
    <col min="9992" max="9992" width="7.28515625" style="4" customWidth="1"/>
    <col min="9993" max="9993" width="11.7109375" style="4" customWidth="1"/>
    <col min="9994" max="9995" width="9.7109375" style="4" customWidth="1"/>
    <col min="9996" max="10240" width="9.140625" style="4"/>
    <col min="10241" max="10241" width="3.7109375" style="4" customWidth="1"/>
    <col min="10242" max="10242" width="11" style="4" customWidth="1"/>
    <col min="10243" max="10243" width="45.42578125" style="4" customWidth="1"/>
    <col min="10244" max="10244" width="7.85546875" style="4" customWidth="1"/>
    <col min="10245" max="10245" width="7.5703125" style="4" customWidth="1"/>
    <col min="10246" max="10246" width="10.7109375" style="4" customWidth="1"/>
    <col min="10247" max="10247" width="12.140625" style="4" customWidth="1"/>
    <col min="10248" max="10248" width="7.28515625" style="4" customWidth="1"/>
    <col min="10249" max="10249" width="11.7109375" style="4" customWidth="1"/>
    <col min="10250" max="10251" width="9.7109375" style="4" customWidth="1"/>
    <col min="10252" max="10496" width="9.140625" style="4"/>
    <col min="10497" max="10497" width="3.7109375" style="4" customWidth="1"/>
    <col min="10498" max="10498" width="11" style="4" customWidth="1"/>
    <col min="10499" max="10499" width="45.42578125" style="4" customWidth="1"/>
    <col min="10500" max="10500" width="7.85546875" style="4" customWidth="1"/>
    <col min="10501" max="10501" width="7.5703125" style="4" customWidth="1"/>
    <col min="10502" max="10502" width="10.7109375" style="4" customWidth="1"/>
    <col min="10503" max="10503" width="12.140625" style="4" customWidth="1"/>
    <col min="10504" max="10504" width="7.28515625" style="4" customWidth="1"/>
    <col min="10505" max="10505" width="11.7109375" style="4" customWidth="1"/>
    <col min="10506" max="10507" width="9.7109375" style="4" customWidth="1"/>
    <col min="10508" max="10752" width="9.140625" style="4"/>
    <col min="10753" max="10753" width="3.7109375" style="4" customWidth="1"/>
    <col min="10754" max="10754" width="11" style="4" customWidth="1"/>
    <col min="10755" max="10755" width="45.42578125" style="4" customWidth="1"/>
    <col min="10756" max="10756" width="7.85546875" style="4" customWidth="1"/>
    <col min="10757" max="10757" width="7.5703125" style="4" customWidth="1"/>
    <col min="10758" max="10758" width="10.7109375" style="4" customWidth="1"/>
    <col min="10759" max="10759" width="12.140625" style="4" customWidth="1"/>
    <col min="10760" max="10760" width="7.28515625" style="4" customWidth="1"/>
    <col min="10761" max="10761" width="11.7109375" style="4" customWidth="1"/>
    <col min="10762" max="10763" width="9.7109375" style="4" customWidth="1"/>
    <col min="10764" max="11008" width="9.140625" style="4"/>
    <col min="11009" max="11009" width="3.7109375" style="4" customWidth="1"/>
    <col min="11010" max="11010" width="11" style="4" customWidth="1"/>
    <col min="11011" max="11011" width="45.42578125" style="4" customWidth="1"/>
    <col min="11012" max="11012" width="7.85546875" style="4" customWidth="1"/>
    <col min="11013" max="11013" width="7.5703125" style="4" customWidth="1"/>
    <col min="11014" max="11014" width="10.7109375" style="4" customWidth="1"/>
    <col min="11015" max="11015" width="12.140625" style="4" customWidth="1"/>
    <col min="11016" max="11016" width="7.28515625" style="4" customWidth="1"/>
    <col min="11017" max="11017" width="11.7109375" style="4" customWidth="1"/>
    <col min="11018" max="11019" width="9.7109375" style="4" customWidth="1"/>
    <col min="11020" max="11264" width="9.140625" style="4"/>
    <col min="11265" max="11265" width="3.7109375" style="4" customWidth="1"/>
    <col min="11266" max="11266" width="11" style="4" customWidth="1"/>
    <col min="11267" max="11267" width="45.42578125" style="4" customWidth="1"/>
    <col min="11268" max="11268" width="7.85546875" style="4" customWidth="1"/>
    <col min="11269" max="11269" width="7.5703125" style="4" customWidth="1"/>
    <col min="11270" max="11270" width="10.7109375" style="4" customWidth="1"/>
    <col min="11271" max="11271" width="12.140625" style="4" customWidth="1"/>
    <col min="11272" max="11272" width="7.28515625" style="4" customWidth="1"/>
    <col min="11273" max="11273" width="11.7109375" style="4" customWidth="1"/>
    <col min="11274" max="11275" width="9.7109375" style="4" customWidth="1"/>
    <col min="11276" max="11520" width="9.140625" style="4"/>
    <col min="11521" max="11521" width="3.7109375" style="4" customWidth="1"/>
    <col min="11522" max="11522" width="11" style="4" customWidth="1"/>
    <col min="11523" max="11523" width="45.42578125" style="4" customWidth="1"/>
    <col min="11524" max="11524" width="7.85546875" style="4" customWidth="1"/>
    <col min="11525" max="11525" width="7.5703125" style="4" customWidth="1"/>
    <col min="11526" max="11526" width="10.7109375" style="4" customWidth="1"/>
    <col min="11527" max="11527" width="12.140625" style="4" customWidth="1"/>
    <col min="11528" max="11528" width="7.28515625" style="4" customWidth="1"/>
    <col min="11529" max="11529" width="11.7109375" style="4" customWidth="1"/>
    <col min="11530" max="11531" width="9.7109375" style="4" customWidth="1"/>
    <col min="11532" max="11776" width="9.140625" style="4"/>
    <col min="11777" max="11777" width="3.7109375" style="4" customWidth="1"/>
    <col min="11778" max="11778" width="11" style="4" customWidth="1"/>
    <col min="11779" max="11779" width="45.42578125" style="4" customWidth="1"/>
    <col min="11780" max="11780" width="7.85546875" style="4" customWidth="1"/>
    <col min="11781" max="11781" width="7.5703125" style="4" customWidth="1"/>
    <col min="11782" max="11782" width="10.7109375" style="4" customWidth="1"/>
    <col min="11783" max="11783" width="12.140625" style="4" customWidth="1"/>
    <col min="11784" max="11784" width="7.28515625" style="4" customWidth="1"/>
    <col min="11785" max="11785" width="11.7109375" style="4" customWidth="1"/>
    <col min="11786" max="11787" width="9.7109375" style="4" customWidth="1"/>
    <col min="11788" max="12032" width="9.140625" style="4"/>
    <col min="12033" max="12033" width="3.7109375" style="4" customWidth="1"/>
    <col min="12034" max="12034" width="11" style="4" customWidth="1"/>
    <col min="12035" max="12035" width="45.42578125" style="4" customWidth="1"/>
    <col min="12036" max="12036" width="7.85546875" style="4" customWidth="1"/>
    <col min="12037" max="12037" width="7.5703125" style="4" customWidth="1"/>
    <col min="12038" max="12038" width="10.7109375" style="4" customWidth="1"/>
    <col min="12039" max="12039" width="12.140625" style="4" customWidth="1"/>
    <col min="12040" max="12040" width="7.28515625" style="4" customWidth="1"/>
    <col min="12041" max="12041" width="11.7109375" style="4" customWidth="1"/>
    <col min="12042" max="12043" width="9.7109375" style="4" customWidth="1"/>
    <col min="12044" max="12288" width="9.140625" style="4"/>
    <col min="12289" max="12289" width="3.7109375" style="4" customWidth="1"/>
    <col min="12290" max="12290" width="11" style="4" customWidth="1"/>
    <col min="12291" max="12291" width="45.42578125" style="4" customWidth="1"/>
    <col min="12292" max="12292" width="7.85546875" style="4" customWidth="1"/>
    <col min="12293" max="12293" width="7.5703125" style="4" customWidth="1"/>
    <col min="12294" max="12294" width="10.7109375" style="4" customWidth="1"/>
    <col min="12295" max="12295" width="12.140625" style="4" customWidth="1"/>
    <col min="12296" max="12296" width="7.28515625" style="4" customWidth="1"/>
    <col min="12297" max="12297" width="11.7109375" style="4" customWidth="1"/>
    <col min="12298" max="12299" width="9.7109375" style="4" customWidth="1"/>
    <col min="12300" max="12544" width="9.140625" style="4"/>
    <col min="12545" max="12545" width="3.7109375" style="4" customWidth="1"/>
    <col min="12546" max="12546" width="11" style="4" customWidth="1"/>
    <col min="12547" max="12547" width="45.42578125" style="4" customWidth="1"/>
    <col min="12548" max="12548" width="7.85546875" style="4" customWidth="1"/>
    <col min="12549" max="12549" width="7.5703125" style="4" customWidth="1"/>
    <col min="12550" max="12550" width="10.7109375" style="4" customWidth="1"/>
    <col min="12551" max="12551" width="12.140625" style="4" customWidth="1"/>
    <col min="12552" max="12552" width="7.28515625" style="4" customWidth="1"/>
    <col min="12553" max="12553" width="11.7109375" style="4" customWidth="1"/>
    <col min="12554" max="12555" width="9.7109375" style="4" customWidth="1"/>
    <col min="12556" max="12800" width="9.140625" style="4"/>
    <col min="12801" max="12801" width="3.7109375" style="4" customWidth="1"/>
    <col min="12802" max="12802" width="11" style="4" customWidth="1"/>
    <col min="12803" max="12803" width="45.42578125" style="4" customWidth="1"/>
    <col min="12804" max="12804" width="7.85546875" style="4" customWidth="1"/>
    <col min="12805" max="12805" width="7.5703125" style="4" customWidth="1"/>
    <col min="12806" max="12806" width="10.7109375" style="4" customWidth="1"/>
    <col min="12807" max="12807" width="12.140625" style="4" customWidth="1"/>
    <col min="12808" max="12808" width="7.28515625" style="4" customWidth="1"/>
    <col min="12809" max="12809" width="11.7109375" style="4" customWidth="1"/>
    <col min="12810" max="12811" width="9.7109375" style="4" customWidth="1"/>
    <col min="12812" max="13056" width="9.140625" style="4"/>
    <col min="13057" max="13057" width="3.7109375" style="4" customWidth="1"/>
    <col min="13058" max="13058" width="11" style="4" customWidth="1"/>
    <col min="13059" max="13059" width="45.42578125" style="4" customWidth="1"/>
    <col min="13060" max="13060" width="7.85546875" style="4" customWidth="1"/>
    <col min="13061" max="13061" width="7.5703125" style="4" customWidth="1"/>
    <col min="13062" max="13062" width="10.7109375" style="4" customWidth="1"/>
    <col min="13063" max="13063" width="12.140625" style="4" customWidth="1"/>
    <col min="13064" max="13064" width="7.28515625" style="4" customWidth="1"/>
    <col min="13065" max="13065" width="11.7109375" style="4" customWidth="1"/>
    <col min="13066" max="13067" width="9.7109375" style="4" customWidth="1"/>
    <col min="13068" max="13312" width="9.140625" style="4"/>
    <col min="13313" max="13313" width="3.7109375" style="4" customWidth="1"/>
    <col min="13314" max="13314" width="11" style="4" customWidth="1"/>
    <col min="13315" max="13315" width="45.42578125" style="4" customWidth="1"/>
    <col min="13316" max="13316" width="7.85546875" style="4" customWidth="1"/>
    <col min="13317" max="13317" width="7.5703125" style="4" customWidth="1"/>
    <col min="13318" max="13318" width="10.7109375" style="4" customWidth="1"/>
    <col min="13319" max="13319" width="12.140625" style="4" customWidth="1"/>
    <col min="13320" max="13320" width="7.28515625" style="4" customWidth="1"/>
    <col min="13321" max="13321" width="11.7109375" style="4" customWidth="1"/>
    <col min="13322" max="13323" width="9.7109375" style="4" customWidth="1"/>
    <col min="13324" max="13568" width="9.140625" style="4"/>
    <col min="13569" max="13569" width="3.7109375" style="4" customWidth="1"/>
    <col min="13570" max="13570" width="11" style="4" customWidth="1"/>
    <col min="13571" max="13571" width="45.42578125" style="4" customWidth="1"/>
    <col min="13572" max="13572" width="7.85546875" style="4" customWidth="1"/>
    <col min="13573" max="13573" width="7.5703125" style="4" customWidth="1"/>
    <col min="13574" max="13574" width="10.7109375" style="4" customWidth="1"/>
    <col min="13575" max="13575" width="12.140625" style="4" customWidth="1"/>
    <col min="13576" max="13576" width="7.28515625" style="4" customWidth="1"/>
    <col min="13577" max="13577" width="11.7109375" style="4" customWidth="1"/>
    <col min="13578" max="13579" width="9.7109375" style="4" customWidth="1"/>
    <col min="13580" max="13824" width="9.140625" style="4"/>
    <col min="13825" max="13825" width="3.7109375" style="4" customWidth="1"/>
    <col min="13826" max="13826" width="11" style="4" customWidth="1"/>
    <col min="13827" max="13827" width="45.42578125" style="4" customWidth="1"/>
    <col min="13828" max="13828" width="7.85546875" style="4" customWidth="1"/>
    <col min="13829" max="13829" width="7.5703125" style="4" customWidth="1"/>
    <col min="13830" max="13830" width="10.7109375" style="4" customWidth="1"/>
    <col min="13831" max="13831" width="12.140625" style="4" customWidth="1"/>
    <col min="13832" max="13832" width="7.28515625" style="4" customWidth="1"/>
    <col min="13833" max="13833" width="11.7109375" style="4" customWidth="1"/>
    <col min="13834" max="13835" width="9.7109375" style="4" customWidth="1"/>
    <col min="13836" max="14080" width="9.140625" style="4"/>
    <col min="14081" max="14081" width="3.7109375" style="4" customWidth="1"/>
    <col min="14082" max="14082" width="11" style="4" customWidth="1"/>
    <col min="14083" max="14083" width="45.42578125" style="4" customWidth="1"/>
    <col min="14084" max="14084" width="7.85546875" style="4" customWidth="1"/>
    <col min="14085" max="14085" width="7.5703125" style="4" customWidth="1"/>
    <col min="14086" max="14086" width="10.7109375" style="4" customWidth="1"/>
    <col min="14087" max="14087" width="12.140625" style="4" customWidth="1"/>
    <col min="14088" max="14088" width="7.28515625" style="4" customWidth="1"/>
    <col min="14089" max="14089" width="11.7109375" style="4" customWidth="1"/>
    <col min="14090" max="14091" width="9.7109375" style="4" customWidth="1"/>
    <col min="14092" max="14336" width="9.140625" style="4"/>
    <col min="14337" max="14337" width="3.7109375" style="4" customWidth="1"/>
    <col min="14338" max="14338" width="11" style="4" customWidth="1"/>
    <col min="14339" max="14339" width="45.42578125" style="4" customWidth="1"/>
    <col min="14340" max="14340" width="7.85546875" style="4" customWidth="1"/>
    <col min="14341" max="14341" width="7.5703125" style="4" customWidth="1"/>
    <col min="14342" max="14342" width="10.7109375" style="4" customWidth="1"/>
    <col min="14343" max="14343" width="12.140625" style="4" customWidth="1"/>
    <col min="14344" max="14344" width="7.28515625" style="4" customWidth="1"/>
    <col min="14345" max="14345" width="11.7109375" style="4" customWidth="1"/>
    <col min="14346" max="14347" width="9.7109375" style="4" customWidth="1"/>
    <col min="14348" max="14592" width="9.140625" style="4"/>
    <col min="14593" max="14593" width="3.7109375" style="4" customWidth="1"/>
    <col min="14594" max="14594" width="11" style="4" customWidth="1"/>
    <col min="14595" max="14595" width="45.42578125" style="4" customWidth="1"/>
    <col min="14596" max="14596" width="7.85546875" style="4" customWidth="1"/>
    <col min="14597" max="14597" width="7.5703125" style="4" customWidth="1"/>
    <col min="14598" max="14598" width="10.7109375" style="4" customWidth="1"/>
    <col min="14599" max="14599" width="12.140625" style="4" customWidth="1"/>
    <col min="14600" max="14600" width="7.28515625" style="4" customWidth="1"/>
    <col min="14601" max="14601" width="11.7109375" style="4" customWidth="1"/>
    <col min="14602" max="14603" width="9.7109375" style="4" customWidth="1"/>
    <col min="14604" max="14848" width="9.140625" style="4"/>
    <col min="14849" max="14849" width="3.7109375" style="4" customWidth="1"/>
    <col min="14850" max="14850" width="11" style="4" customWidth="1"/>
    <col min="14851" max="14851" width="45.42578125" style="4" customWidth="1"/>
    <col min="14852" max="14852" width="7.85546875" style="4" customWidth="1"/>
    <col min="14853" max="14853" width="7.5703125" style="4" customWidth="1"/>
    <col min="14854" max="14854" width="10.7109375" style="4" customWidth="1"/>
    <col min="14855" max="14855" width="12.140625" style="4" customWidth="1"/>
    <col min="14856" max="14856" width="7.28515625" style="4" customWidth="1"/>
    <col min="14857" max="14857" width="11.7109375" style="4" customWidth="1"/>
    <col min="14858" max="14859" width="9.7109375" style="4" customWidth="1"/>
    <col min="14860" max="15104" width="9.140625" style="4"/>
    <col min="15105" max="15105" width="3.7109375" style="4" customWidth="1"/>
    <col min="15106" max="15106" width="11" style="4" customWidth="1"/>
    <col min="15107" max="15107" width="45.42578125" style="4" customWidth="1"/>
    <col min="15108" max="15108" width="7.85546875" style="4" customWidth="1"/>
    <col min="15109" max="15109" width="7.5703125" style="4" customWidth="1"/>
    <col min="15110" max="15110" width="10.7109375" style="4" customWidth="1"/>
    <col min="15111" max="15111" width="12.140625" style="4" customWidth="1"/>
    <col min="15112" max="15112" width="7.28515625" style="4" customWidth="1"/>
    <col min="15113" max="15113" width="11.7109375" style="4" customWidth="1"/>
    <col min="15114" max="15115" width="9.7109375" style="4" customWidth="1"/>
    <col min="15116" max="15360" width="9.140625" style="4"/>
    <col min="15361" max="15361" width="3.7109375" style="4" customWidth="1"/>
    <col min="15362" max="15362" width="11" style="4" customWidth="1"/>
    <col min="15363" max="15363" width="45.42578125" style="4" customWidth="1"/>
    <col min="15364" max="15364" width="7.85546875" style="4" customWidth="1"/>
    <col min="15365" max="15365" width="7.5703125" style="4" customWidth="1"/>
    <col min="15366" max="15366" width="10.7109375" style="4" customWidth="1"/>
    <col min="15367" max="15367" width="12.140625" style="4" customWidth="1"/>
    <col min="15368" max="15368" width="7.28515625" style="4" customWidth="1"/>
    <col min="15369" max="15369" width="11.7109375" style="4" customWidth="1"/>
    <col min="15370" max="15371" width="9.7109375" style="4" customWidth="1"/>
    <col min="15372" max="15616" width="9.140625" style="4"/>
    <col min="15617" max="15617" width="3.7109375" style="4" customWidth="1"/>
    <col min="15618" max="15618" width="11" style="4" customWidth="1"/>
    <col min="15619" max="15619" width="45.42578125" style="4" customWidth="1"/>
    <col min="15620" max="15620" width="7.85546875" style="4" customWidth="1"/>
    <col min="15621" max="15621" width="7.5703125" style="4" customWidth="1"/>
    <col min="15622" max="15622" width="10.7109375" style="4" customWidth="1"/>
    <col min="15623" max="15623" width="12.140625" style="4" customWidth="1"/>
    <col min="15624" max="15624" width="7.28515625" style="4" customWidth="1"/>
    <col min="15625" max="15625" width="11.7109375" style="4" customWidth="1"/>
    <col min="15626" max="15627" width="9.7109375" style="4" customWidth="1"/>
    <col min="15628" max="15872" width="9.140625" style="4"/>
    <col min="15873" max="15873" width="3.7109375" style="4" customWidth="1"/>
    <col min="15874" max="15874" width="11" style="4" customWidth="1"/>
    <col min="15875" max="15875" width="45.42578125" style="4" customWidth="1"/>
    <col min="15876" max="15876" width="7.85546875" style="4" customWidth="1"/>
    <col min="15877" max="15877" width="7.5703125" style="4" customWidth="1"/>
    <col min="15878" max="15878" width="10.7109375" style="4" customWidth="1"/>
    <col min="15879" max="15879" width="12.140625" style="4" customWidth="1"/>
    <col min="15880" max="15880" width="7.28515625" style="4" customWidth="1"/>
    <col min="15881" max="15881" width="11.7109375" style="4" customWidth="1"/>
    <col min="15882" max="15883" width="9.7109375" style="4" customWidth="1"/>
    <col min="15884" max="16128" width="9.140625" style="4"/>
    <col min="16129" max="16129" width="3.7109375" style="4" customWidth="1"/>
    <col min="16130" max="16130" width="11" style="4" customWidth="1"/>
    <col min="16131" max="16131" width="45.42578125" style="4" customWidth="1"/>
    <col min="16132" max="16132" width="7.85546875" style="4" customWidth="1"/>
    <col min="16133" max="16133" width="7.5703125" style="4" customWidth="1"/>
    <col min="16134" max="16134" width="10.7109375" style="4" customWidth="1"/>
    <col min="16135" max="16135" width="12.140625" style="4" customWidth="1"/>
    <col min="16136" max="16136" width="7.28515625" style="4" customWidth="1"/>
    <col min="16137" max="16137" width="11.7109375" style="4" customWidth="1"/>
    <col min="16138" max="16139" width="9.7109375" style="4" customWidth="1"/>
    <col min="16140" max="16384" width="9.140625" style="4"/>
  </cols>
  <sheetData>
    <row r="1" spans="1:10" s="91" customFormat="1" ht="41.25" customHeight="1" thickTop="1" x14ac:dyDescent="0.25">
      <c r="A1" s="455" t="s">
        <v>335</v>
      </c>
      <c r="B1" s="456"/>
      <c r="C1" s="456"/>
      <c r="D1" s="456"/>
      <c r="E1" s="456"/>
      <c r="F1" s="456"/>
      <c r="G1" s="457"/>
      <c r="H1" s="52"/>
      <c r="I1" s="287"/>
      <c r="J1" s="288"/>
    </row>
    <row r="2" spans="1:10" s="64" customFormat="1" ht="9.75" x14ac:dyDescent="0.2">
      <c r="A2" s="191"/>
      <c r="B2" s="65"/>
      <c r="C2" s="65"/>
      <c r="D2" s="65"/>
      <c r="E2" s="331"/>
      <c r="F2" s="331"/>
      <c r="G2" s="332"/>
      <c r="H2" s="66"/>
      <c r="I2" s="289"/>
      <c r="J2" s="290"/>
    </row>
    <row r="3" spans="1:10" s="91" customFormat="1" ht="15.75" x14ac:dyDescent="0.25">
      <c r="A3" s="463" t="s">
        <v>241</v>
      </c>
      <c r="B3" s="464"/>
      <c r="C3" s="464"/>
      <c r="D3" s="464"/>
      <c r="E3" s="464"/>
      <c r="F3" s="464"/>
      <c r="G3" s="465"/>
      <c r="H3" s="52"/>
      <c r="I3" s="287"/>
      <c r="J3" s="288"/>
    </row>
    <row r="4" spans="1:10" s="69" customFormat="1" ht="9.75" x14ac:dyDescent="0.15">
      <c r="A4" s="193"/>
      <c r="B4" s="67"/>
      <c r="C4" s="291"/>
      <c r="D4" s="68"/>
      <c r="E4" s="335"/>
      <c r="F4" s="336"/>
      <c r="G4" s="337"/>
      <c r="H4" s="66"/>
      <c r="I4" s="292"/>
      <c r="J4" s="293"/>
    </row>
    <row r="5" spans="1:10" s="92" customFormat="1" ht="15.75" x14ac:dyDescent="0.2">
      <c r="A5" s="460" t="s">
        <v>398</v>
      </c>
      <c r="B5" s="461"/>
      <c r="C5" s="461"/>
      <c r="D5" s="461"/>
      <c r="E5" s="461"/>
      <c r="F5" s="461"/>
      <c r="G5" s="462"/>
      <c r="H5" s="52"/>
      <c r="I5" s="294"/>
      <c r="J5" s="295"/>
    </row>
    <row r="6" spans="1:10" s="64" customFormat="1" ht="15.75" x14ac:dyDescent="0.2">
      <c r="A6" s="460" t="s">
        <v>378</v>
      </c>
      <c r="B6" s="461"/>
      <c r="C6" s="461"/>
      <c r="D6" s="461"/>
      <c r="E6" s="461"/>
      <c r="F6" s="461"/>
      <c r="G6" s="462"/>
      <c r="H6" s="66"/>
      <c r="I6" s="289"/>
      <c r="J6" s="290"/>
    </row>
    <row r="7" spans="1:10" s="64" customFormat="1" ht="9.75" x14ac:dyDescent="0.2">
      <c r="A7" s="194"/>
      <c r="B7" s="63"/>
      <c r="C7" s="63"/>
      <c r="D7" s="63"/>
      <c r="E7" s="338"/>
      <c r="F7" s="338"/>
      <c r="G7" s="339"/>
      <c r="H7" s="66"/>
      <c r="I7" s="289"/>
      <c r="J7" s="290"/>
    </row>
    <row r="8" spans="1:10" ht="13.5" customHeight="1" thickBot="1" x14ac:dyDescent="0.25">
      <c r="A8" s="194"/>
      <c r="B8" s="63"/>
      <c r="C8" s="63"/>
      <c r="D8" s="63"/>
      <c r="E8" s="338"/>
      <c r="F8" s="338"/>
      <c r="G8" s="339"/>
      <c r="I8" s="52"/>
      <c r="J8" s="4"/>
    </row>
    <row r="9" spans="1:10" s="22" customFormat="1" ht="12.75" customHeight="1" thickTop="1" x14ac:dyDescent="0.2">
      <c r="A9" s="15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  <c r="H9" s="52"/>
      <c r="I9" s="52"/>
    </row>
    <row r="10" spans="1:10" s="22" customFormat="1" ht="12.75" customHeight="1" x14ac:dyDescent="0.2">
      <c r="A10" s="61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  <c r="I10" s="52"/>
    </row>
    <row r="11" spans="1:10" s="2" customFormat="1" x14ac:dyDescent="0.2">
      <c r="A11" s="16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  <c r="I11" s="296"/>
      <c r="J11" s="55"/>
    </row>
    <row r="12" spans="1:10" s="300" customFormat="1" x14ac:dyDescent="0.2">
      <c r="A12" s="297"/>
      <c r="B12" s="10" t="s">
        <v>337</v>
      </c>
      <c r="C12" s="182" t="s">
        <v>338</v>
      </c>
      <c r="D12" s="44" t="s">
        <v>44</v>
      </c>
      <c r="E12" s="347" t="s">
        <v>44</v>
      </c>
      <c r="F12" s="347" t="s">
        <v>44</v>
      </c>
      <c r="G12" s="354" t="s">
        <v>44</v>
      </c>
      <c r="H12" s="52"/>
      <c r="I12" s="298"/>
      <c r="J12" s="299"/>
    </row>
    <row r="13" spans="1:10" s="300" customFormat="1" x14ac:dyDescent="0.2">
      <c r="A13" s="301"/>
      <c r="B13" s="302" t="s">
        <v>339</v>
      </c>
      <c r="C13" s="303" t="s">
        <v>336</v>
      </c>
      <c r="D13" s="45" t="s">
        <v>44</v>
      </c>
      <c r="E13" s="349" t="s">
        <v>44</v>
      </c>
      <c r="F13" s="349" t="s">
        <v>44</v>
      </c>
      <c r="G13" s="362" t="s">
        <v>44</v>
      </c>
      <c r="H13" s="52"/>
      <c r="I13" s="298"/>
      <c r="J13" s="299"/>
    </row>
    <row r="14" spans="1:10" s="300" customFormat="1" x14ac:dyDescent="0.2">
      <c r="A14" s="304"/>
      <c r="B14" s="305"/>
      <c r="C14" s="306" t="s">
        <v>379</v>
      </c>
      <c r="D14" s="3"/>
      <c r="E14" s="378"/>
      <c r="F14" s="378"/>
      <c r="G14" s="377"/>
      <c r="H14" s="52"/>
      <c r="I14" s="298"/>
      <c r="J14" s="299"/>
    </row>
    <row r="15" spans="1:10" s="300" customFormat="1" x14ac:dyDescent="0.2">
      <c r="A15" s="304">
        <v>1</v>
      </c>
      <c r="B15" s="305"/>
      <c r="C15" s="163" t="s">
        <v>380</v>
      </c>
      <c r="D15" s="201" t="s">
        <v>34</v>
      </c>
      <c r="E15" s="357">
        <v>70</v>
      </c>
      <c r="F15" s="358"/>
      <c r="G15" s="377">
        <f>ROUND(E15*F15,2)</f>
        <v>0</v>
      </c>
      <c r="H15" s="52"/>
      <c r="I15" s="298"/>
      <c r="J15" s="299"/>
    </row>
    <row r="16" spans="1:10" s="300" customFormat="1" ht="15.75" x14ac:dyDescent="0.2">
      <c r="A16" s="304">
        <f>A15+1</f>
        <v>2</v>
      </c>
      <c r="B16" s="305"/>
      <c r="C16" s="163" t="s">
        <v>381</v>
      </c>
      <c r="D16" s="3" t="s">
        <v>31</v>
      </c>
      <c r="E16" s="357">
        <v>70</v>
      </c>
      <c r="F16" s="351"/>
      <c r="G16" s="377">
        <f t="shared" ref="G16:G27" si="0">ROUND(E16*F16,2)</f>
        <v>0</v>
      </c>
      <c r="H16" s="52"/>
      <c r="I16" s="298"/>
      <c r="J16" s="299"/>
    </row>
    <row r="17" spans="1:10" s="300" customFormat="1" x14ac:dyDescent="0.2">
      <c r="A17" s="304"/>
      <c r="B17" s="305"/>
      <c r="C17" s="306" t="s">
        <v>382</v>
      </c>
      <c r="D17" s="3" t="s">
        <v>44</v>
      </c>
      <c r="E17" s="378" t="s">
        <v>44</v>
      </c>
      <c r="F17" s="378" t="s">
        <v>44</v>
      </c>
      <c r="G17" s="379" t="s">
        <v>44</v>
      </c>
      <c r="H17" s="307"/>
      <c r="I17" s="308"/>
      <c r="J17" s="299"/>
    </row>
    <row r="18" spans="1:10" s="300" customFormat="1" x14ac:dyDescent="0.2">
      <c r="A18" s="304">
        <v>3</v>
      </c>
      <c r="B18" s="85"/>
      <c r="C18" s="163" t="s">
        <v>383</v>
      </c>
      <c r="D18" s="201" t="s">
        <v>43</v>
      </c>
      <c r="E18" s="357">
        <v>0.1</v>
      </c>
      <c r="F18" s="351"/>
      <c r="G18" s="377">
        <f t="shared" si="0"/>
        <v>0</v>
      </c>
      <c r="H18" s="307"/>
      <c r="I18" s="308"/>
      <c r="J18" s="299"/>
    </row>
    <row r="19" spans="1:10" s="300" customFormat="1" x14ac:dyDescent="0.2">
      <c r="A19" s="304">
        <f t="shared" ref="A19:A27" si="1">1+A18</f>
        <v>4</v>
      </c>
      <c r="B19" s="85"/>
      <c r="C19" s="137" t="s">
        <v>384</v>
      </c>
      <c r="D19" s="201" t="s">
        <v>32</v>
      </c>
      <c r="E19" s="351">
        <v>70</v>
      </c>
      <c r="F19" s="358"/>
      <c r="G19" s="377">
        <f t="shared" si="0"/>
        <v>0</v>
      </c>
      <c r="H19" s="307"/>
      <c r="I19" s="308"/>
      <c r="J19" s="299"/>
    </row>
    <row r="20" spans="1:10" s="300" customFormat="1" ht="38.25" x14ac:dyDescent="0.2">
      <c r="A20" s="304">
        <f t="shared" si="1"/>
        <v>5</v>
      </c>
      <c r="B20" s="309"/>
      <c r="C20" s="155" t="s">
        <v>385</v>
      </c>
      <c r="D20" s="201" t="s">
        <v>34</v>
      </c>
      <c r="E20" s="351">
        <v>72</v>
      </c>
      <c r="F20" s="358"/>
      <c r="G20" s="377">
        <f t="shared" si="0"/>
        <v>0</v>
      </c>
      <c r="H20" s="307"/>
      <c r="I20" s="308"/>
      <c r="J20" s="299"/>
    </row>
    <row r="21" spans="1:10" s="300" customFormat="1" x14ac:dyDescent="0.2">
      <c r="A21" s="8">
        <f t="shared" si="1"/>
        <v>6</v>
      </c>
      <c r="B21" s="200"/>
      <c r="C21" s="163" t="s">
        <v>386</v>
      </c>
      <c r="D21" s="3" t="s">
        <v>583</v>
      </c>
      <c r="E21" s="351">
        <v>1</v>
      </c>
      <c r="F21" s="358"/>
      <c r="G21" s="377">
        <f t="shared" si="0"/>
        <v>0</v>
      </c>
      <c r="H21" s="307"/>
      <c r="I21" s="308"/>
      <c r="J21" s="299"/>
    </row>
    <row r="22" spans="1:10" s="300" customFormat="1" x14ac:dyDescent="0.2">
      <c r="A22" s="8">
        <f t="shared" si="1"/>
        <v>7</v>
      </c>
      <c r="B22" s="200"/>
      <c r="C22" s="163" t="s">
        <v>387</v>
      </c>
      <c r="D22" s="3" t="s">
        <v>34</v>
      </c>
      <c r="E22" s="357">
        <v>100</v>
      </c>
      <c r="F22" s="380"/>
      <c r="G22" s="377">
        <f t="shared" si="0"/>
        <v>0</v>
      </c>
      <c r="H22" s="307"/>
      <c r="I22" s="308"/>
      <c r="J22" s="299"/>
    </row>
    <row r="23" spans="1:10" s="300" customFormat="1" ht="25.5" x14ac:dyDescent="0.2">
      <c r="A23" s="8">
        <f t="shared" si="1"/>
        <v>8</v>
      </c>
      <c r="B23" s="309"/>
      <c r="C23" s="163" t="s">
        <v>388</v>
      </c>
      <c r="D23" s="201" t="s">
        <v>215</v>
      </c>
      <c r="E23" s="357">
        <v>3</v>
      </c>
      <c r="F23" s="380"/>
      <c r="G23" s="377">
        <f t="shared" si="0"/>
        <v>0</v>
      </c>
      <c r="H23" s="307"/>
      <c r="I23" s="308"/>
      <c r="J23" s="299"/>
    </row>
    <row r="24" spans="1:10" s="300" customFormat="1" ht="25.5" x14ac:dyDescent="0.2">
      <c r="A24" s="8">
        <f t="shared" si="1"/>
        <v>9</v>
      </c>
      <c r="B24" s="183"/>
      <c r="C24" s="163" t="s">
        <v>389</v>
      </c>
      <c r="D24" s="201" t="s">
        <v>215</v>
      </c>
      <c r="E24" s="357">
        <v>3</v>
      </c>
      <c r="F24" s="380"/>
      <c r="G24" s="377">
        <f t="shared" ref="G24" si="2">ROUND(E24*F24,2)</f>
        <v>0</v>
      </c>
      <c r="H24" s="307"/>
      <c r="I24" s="308"/>
      <c r="J24" s="299"/>
    </row>
    <row r="25" spans="1:10" s="300" customFormat="1" ht="25.5" x14ac:dyDescent="0.2">
      <c r="A25" s="8">
        <f t="shared" si="1"/>
        <v>10</v>
      </c>
      <c r="B25" s="85"/>
      <c r="C25" s="310" t="s">
        <v>390</v>
      </c>
      <c r="D25" s="3" t="s">
        <v>34</v>
      </c>
      <c r="E25" s="357">
        <v>69</v>
      </c>
      <c r="F25" s="358"/>
      <c r="G25" s="377">
        <f t="shared" si="0"/>
        <v>0</v>
      </c>
      <c r="H25" s="307"/>
      <c r="I25" s="308"/>
      <c r="J25" s="299"/>
    </row>
    <row r="26" spans="1:10" s="300" customFormat="1" x14ac:dyDescent="0.2">
      <c r="A26" s="8">
        <f t="shared" si="1"/>
        <v>11</v>
      </c>
      <c r="B26" s="85"/>
      <c r="C26" s="310" t="s">
        <v>391</v>
      </c>
      <c r="D26" s="3" t="s">
        <v>32</v>
      </c>
      <c r="E26" s="357">
        <v>1</v>
      </c>
      <c r="F26" s="358"/>
      <c r="G26" s="377">
        <f t="shared" si="0"/>
        <v>0</v>
      </c>
      <c r="H26" s="307"/>
      <c r="I26" s="308"/>
      <c r="J26" s="299"/>
    </row>
    <row r="27" spans="1:10" s="1" customFormat="1" ht="13.5" thickBot="1" x14ac:dyDescent="0.25">
      <c r="A27" s="8">
        <f t="shared" si="1"/>
        <v>12</v>
      </c>
      <c r="B27" s="85"/>
      <c r="C27" s="310" t="s">
        <v>392</v>
      </c>
      <c r="D27" s="3" t="s">
        <v>32</v>
      </c>
      <c r="E27" s="357">
        <v>1</v>
      </c>
      <c r="F27" s="357"/>
      <c r="G27" s="377">
        <f t="shared" si="0"/>
        <v>0</v>
      </c>
      <c r="H27" s="307"/>
      <c r="I27" s="311"/>
      <c r="J27" s="312"/>
    </row>
    <row r="28" spans="1:10" s="27" customFormat="1" ht="13.5" thickBot="1" x14ac:dyDescent="0.25">
      <c r="A28" s="324"/>
      <c r="B28" s="325"/>
      <c r="C28" s="326" t="s">
        <v>59</v>
      </c>
      <c r="D28" s="327" t="s">
        <v>44</v>
      </c>
      <c r="E28" s="414" t="s">
        <v>44</v>
      </c>
      <c r="F28" s="414"/>
      <c r="G28" s="415">
        <f>SUM(G12:G27)</f>
        <v>0</v>
      </c>
      <c r="H28" s="52"/>
      <c r="I28" s="328"/>
      <c r="J28" s="329"/>
    </row>
    <row r="29" spans="1:10" s="27" customFormat="1" ht="13.5" thickTop="1" x14ac:dyDescent="0.2">
      <c r="A29" s="24"/>
      <c r="B29" s="25"/>
      <c r="C29" s="330"/>
      <c r="D29" s="26"/>
      <c r="E29" s="371"/>
      <c r="F29" s="371"/>
      <c r="G29" s="371"/>
      <c r="H29" s="52"/>
      <c r="I29" s="328"/>
      <c r="J29" s="329"/>
    </row>
    <row r="30" spans="1:10" s="1" customFormat="1" x14ac:dyDescent="0.2">
      <c r="A30" s="28" t="s">
        <v>37</v>
      </c>
      <c r="B30" s="25"/>
      <c r="C30" s="330"/>
      <c r="D30" s="26"/>
      <c r="E30" s="371"/>
      <c r="F30" s="371"/>
      <c r="G30" s="371"/>
      <c r="H30" s="52"/>
      <c r="I30" s="311"/>
      <c r="J30" s="312"/>
    </row>
    <row r="31" spans="1:10" x14ac:dyDescent="0.2">
      <c r="A31" s="30"/>
      <c r="B31" s="21"/>
      <c r="C31" s="31"/>
      <c r="D31" s="21"/>
      <c r="E31" s="372"/>
      <c r="F31" s="373"/>
      <c r="G31" s="374"/>
    </row>
  </sheetData>
  <mergeCells count="5">
    <mergeCell ref="A1:G1"/>
    <mergeCell ref="A3:G3"/>
    <mergeCell ref="A5:G5"/>
    <mergeCell ref="A6:G6"/>
    <mergeCell ref="G9:G10"/>
  </mergeCells>
  <printOptions gridLinesSet="0"/>
  <pageMargins left="0.75" right="0.19" top="0.85" bottom="0.79" header="0.59055118110236227" footer="0.51181102362204722"/>
  <pageSetup paperSize="9" scale="96" orientation="portrait" horizontalDpi="4294967294" verticalDpi="300" r:id="rId1"/>
  <headerFooter alignWithMargins="0">
    <oddFooter>&amp;L&amp;A&amp;C- &amp;P -&amp;RWolsztyn - rondo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K124"/>
  <sheetViews>
    <sheetView showGridLines="0" showZeros="0" view="pageBreakPreview" zoomScale="160" zoomScaleNormal="100" zoomScaleSheetLayoutView="160" workbookViewId="0">
      <selection activeCell="A10" sqref="A9:G11"/>
    </sheetView>
  </sheetViews>
  <sheetFormatPr defaultRowHeight="12.75" x14ac:dyDescent="0.2"/>
  <cols>
    <col min="1" max="1" width="3.7109375" style="41" customWidth="1"/>
    <col min="2" max="2" width="11" style="6" customWidth="1"/>
    <col min="3" max="3" width="45.42578125" style="42" customWidth="1"/>
    <col min="4" max="4" width="7.85546875" style="6" customWidth="1"/>
    <col min="5" max="5" width="9.42578125" style="375" customWidth="1"/>
    <col min="6" max="6" width="10.7109375" style="371" customWidth="1"/>
    <col min="7" max="7" width="12.140625" style="376" customWidth="1"/>
    <col min="8" max="8" width="7.28515625" style="52" customWidth="1"/>
    <col min="9" max="9" width="11.7109375" style="321" customWidth="1"/>
    <col min="10" max="10" width="9.7109375" style="94" customWidth="1"/>
    <col min="11" max="11" width="9.7109375" style="4" customWidth="1"/>
    <col min="12" max="256" width="9.140625" style="4"/>
    <col min="257" max="257" width="3.7109375" style="4" customWidth="1"/>
    <col min="258" max="258" width="11" style="4" customWidth="1"/>
    <col min="259" max="259" width="45.42578125" style="4" customWidth="1"/>
    <col min="260" max="260" width="7.85546875" style="4" customWidth="1"/>
    <col min="261" max="261" width="7.5703125" style="4" customWidth="1"/>
    <col min="262" max="262" width="10.7109375" style="4" customWidth="1"/>
    <col min="263" max="263" width="12.140625" style="4" customWidth="1"/>
    <col min="264" max="264" width="7.28515625" style="4" customWidth="1"/>
    <col min="265" max="265" width="11.7109375" style="4" customWidth="1"/>
    <col min="266" max="267" width="9.7109375" style="4" customWidth="1"/>
    <col min="268" max="512" width="9.140625" style="4"/>
    <col min="513" max="513" width="3.7109375" style="4" customWidth="1"/>
    <col min="514" max="514" width="11" style="4" customWidth="1"/>
    <col min="515" max="515" width="45.42578125" style="4" customWidth="1"/>
    <col min="516" max="516" width="7.85546875" style="4" customWidth="1"/>
    <col min="517" max="517" width="7.5703125" style="4" customWidth="1"/>
    <col min="518" max="518" width="10.7109375" style="4" customWidth="1"/>
    <col min="519" max="519" width="12.140625" style="4" customWidth="1"/>
    <col min="520" max="520" width="7.28515625" style="4" customWidth="1"/>
    <col min="521" max="521" width="11.7109375" style="4" customWidth="1"/>
    <col min="522" max="523" width="9.7109375" style="4" customWidth="1"/>
    <col min="524" max="768" width="9.140625" style="4"/>
    <col min="769" max="769" width="3.7109375" style="4" customWidth="1"/>
    <col min="770" max="770" width="11" style="4" customWidth="1"/>
    <col min="771" max="771" width="45.42578125" style="4" customWidth="1"/>
    <col min="772" max="772" width="7.85546875" style="4" customWidth="1"/>
    <col min="773" max="773" width="7.5703125" style="4" customWidth="1"/>
    <col min="774" max="774" width="10.7109375" style="4" customWidth="1"/>
    <col min="775" max="775" width="12.140625" style="4" customWidth="1"/>
    <col min="776" max="776" width="7.28515625" style="4" customWidth="1"/>
    <col min="777" max="777" width="11.7109375" style="4" customWidth="1"/>
    <col min="778" max="779" width="9.7109375" style="4" customWidth="1"/>
    <col min="780" max="1024" width="9.140625" style="4"/>
    <col min="1025" max="1025" width="3.7109375" style="4" customWidth="1"/>
    <col min="1026" max="1026" width="11" style="4" customWidth="1"/>
    <col min="1027" max="1027" width="45.42578125" style="4" customWidth="1"/>
    <col min="1028" max="1028" width="7.85546875" style="4" customWidth="1"/>
    <col min="1029" max="1029" width="7.5703125" style="4" customWidth="1"/>
    <col min="1030" max="1030" width="10.7109375" style="4" customWidth="1"/>
    <col min="1031" max="1031" width="12.140625" style="4" customWidth="1"/>
    <col min="1032" max="1032" width="7.28515625" style="4" customWidth="1"/>
    <col min="1033" max="1033" width="11.7109375" style="4" customWidth="1"/>
    <col min="1034" max="1035" width="9.7109375" style="4" customWidth="1"/>
    <col min="1036" max="1280" width="9.140625" style="4"/>
    <col min="1281" max="1281" width="3.7109375" style="4" customWidth="1"/>
    <col min="1282" max="1282" width="11" style="4" customWidth="1"/>
    <col min="1283" max="1283" width="45.42578125" style="4" customWidth="1"/>
    <col min="1284" max="1284" width="7.85546875" style="4" customWidth="1"/>
    <col min="1285" max="1285" width="7.5703125" style="4" customWidth="1"/>
    <col min="1286" max="1286" width="10.7109375" style="4" customWidth="1"/>
    <col min="1287" max="1287" width="12.140625" style="4" customWidth="1"/>
    <col min="1288" max="1288" width="7.28515625" style="4" customWidth="1"/>
    <col min="1289" max="1289" width="11.7109375" style="4" customWidth="1"/>
    <col min="1290" max="1291" width="9.7109375" style="4" customWidth="1"/>
    <col min="1292" max="1536" width="9.140625" style="4"/>
    <col min="1537" max="1537" width="3.7109375" style="4" customWidth="1"/>
    <col min="1538" max="1538" width="11" style="4" customWidth="1"/>
    <col min="1539" max="1539" width="45.42578125" style="4" customWidth="1"/>
    <col min="1540" max="1540" width="7.85546875" style="4" customWidth="1"/>
    <col min="1541" max="1541" width="7.5703125" style="4" customWidth="1"/>
    <col min="1542" max="1542" width="10.7109375" style="4" customWidth="1"/>
    <col min="1543" max="1543" width="12.140625" style="4" customWidth="1"/>
    <col min="1544" max="1544" width="7.28515625" style="4" customWidth="1"/>
    <col min="1545" max="1545" width="11.7109375" style="4" customWidth="1"/>
    <col min="1546" max="1547" width="9.7109375" style="4" customWidth="1"/>
    <col min="1548" max="1792" width="9.140625" style="4"/>
    <col min="1793" max="1793" width="3.7109375" style="4" customWidth="1"/>
    <col min="1794" max="1794" width="11" style="4" customWidth="1"/>
    <col min="1795" max="1795" width="45.42578125" style="4" customWidth="1"/>
    <col min="1796" max="1796" width="7.85546875" style="4" customWidth="1"/>
    <col min="1797" max="1797" width="7.5703125" style="4" customWidth="1"/>
    <col min="1798" max="1798" width="10.7109375" style="4" customWidth="1"/>
    <col min="1799" max="1799" width="12.140625" style="4" customWidth="1"/>
    <col min="1800" max="1800" width="7.28515625" style="4" customWidth="1"/>
    <col min="1801" max="1801" width="11.7109375" style="4" customWidth="1"/>
    <col min="1802" max="1803" width="9.7109375" style="4" customWidth="1"/>
    <col min="1804" max="2048" width="9.140625" style="4"/>
    <col min="2049" max="2049" width="3.7109375" style="4" customWidth="1"/>
    <col min="2050" max="2050" width="11" style="4" customWidth="1"/>
    <col min="2051" max="2051" width="45.42578125" style="4" customWidth="1"/>
    <col min="2052" max="2052" width="7.85546875" style="4" customWidth="1"/>
    <col min="2053" max="2053" width="7.5703125" style="4" customWidth="1"/>
    <col min="2054" max="2054" width="10.7109375" style="4" customWidth="1"/>
    <col min="2055" max="2055" width="12.140625" style="4" customWidth="1"/>
    <col min="2056" max="2056" width="7.28515625" style="4" customWidth="1"/>
    <col min="2057" max="2057" width="11.7109375" style="4" customWidth="1"/>
    <col min="2058" max="2059" width="9.7109375" style="4" customWidth="1"/>
    <col min="2060" max="2304" width="9.140625" style="4"/>
    <col min="2305" max="2305" width="3.7109375" style="4" customWidth="1"/>
    <col min="2306" max="2306" width="11" style="4" customWidth="1"/>
    <col min="2307" max="2307" width="45.42578125" style="4" customWidth="1"/>
    <col min="2308" max="2308" width="7.85546875" style="4" customWidth="1"/>
    <col min="2309" max="2309" width="7.5703125" style="4" customWidth="1"/>
    <col min="2310" max="2310" width="10.7109375" style="4" customWidth="1"/>
    <col min="2311" max="2311" width="12.140625" style="4" customWidth="1"/>
    <col min="2312" max="2312" width="7.28515625" style="4" customWidth="1"/>
    <col min="2313" max="2313" width="11.7109375" style="4" customWidth="1"/>
    <col min="2314" max="2315" width="9.7109375" style="4" customWidth="1"/>
    <col min="2316" max="2560" width="9.140625" style="4"/>
    <col min="2561" max="2561" width="3.7109375" style="4" customWidth="1"/>
    <col min="2562" max="2562" width="11" style="4" customWidth="1"/>
    <col min="2563" max="2563" width="45.42578125" style="4" customWidth="1"/>
    <col min="2564" max="2564" width="7.85546875" style="4" customWidth="1"/>
    <col min="2565" max="2565" width="7.5703125" style="4" customWidth="1"/>
    <col min="2566" max="2566" width="10.7109375" style="4" customWidth="1"/>
    <col min="2567" max="2567" width="12.140625" style="4" customWidth="1"/>
    <col min="2568" max="2568" width="7.28515625" style="4" customWidth="1"/>
    <col min="2569" max="2569" width="11.7109375" style="4" customWidth="1"/>
    <col min="2570" max="2571" width="9.7109375" style="4" customWidth="1"/>
    <col min="2572" max="2816" width="9.140625" style="4"/>
    <col min="2817" max="2817" width="3.7109375" style="4" customWidth="1"/>
    <col min="2818" max="2818" width="11" style="4" customWidth="1"/>
    <col min="2819" max="2819" width="45.42578125" style="4" customWidth="1"/>
    <col min="2820" max="2820" width="7.85546875" style="4" customWidth="1"/>
    <col min="2821" max="2821" width="7.5703125" style="4" customWidth="1"/>
    <col min="2822" max="2822" width="10.7109375" style="4" customWidth="1"/>
    <col min="2823" max="2823" width="12.140625" style="4" customWidth="1"/>
    <col min="2824" max="2824" width="7.28515625" style="4" customWidth="1"/>
    <col min="2825" max="2825" width="11.7109375" style="4" customWidth="1"/>
    <col min="2826" max="2827" width="9.7109375" style="4" customWidth="1"/>
    <col min="2828" max="3072" width="9.140625" style="4"/>
    <col min="3073" max="3073" width="3.7109375" style="4" customWidth="1"/>
    <col min="3074" max="3074" width="11" style="4" customWidth="1"/>
    <col min="3075" max="3075" width="45.42578125" style="4" customWidth="1"/>
    <col min="3076" max="3076" width="7.85546875" style="4" customWidth="1"/>
    <col min="3077" max="3077" width="7.5703125" style="4" customWidth="1"/>
    <col min="3078" max="3078" width="10.7109375" style="4" customWidth="1"/>
    <col min="3079" max="3079" width="12.140625" style="4" customWidth="1"/>
    <col min="3080" max="3080" width="7.28515625" style="4" customWidth="1"/>
    <col min="3081" max="3081" width="11.7109375" style="4" customWidth="1"/>
    <col min="3082" max="3083" width="9.7109375" style="4" customWidth="1"/>
    <col min="3084" max="3328" width="9.140625" style="4"/>
    <col min="3329" max="3329" width="3.7109375" style="4" customWidth="1"/>
    <col min="3330" max="3330" width="11" style="4" customWidth="1"/>
    <col min="3331" max="3331" width="45.42578125" style="4" customWidth="1"/>
    <col min="3332" max="3332" width="7.85546875" style="4" customWidth="1"/>
    <col min="3333" max="3333" width="7.5703125" style="4" customWidth="1"/>
    <col min="3334" max="3334" width="10.7109375" style="4" customWidth="1"/>
    <col min="3335" max="3335" width="12.140625" style="4" customWidth="1"/>
    <col min="3336" max="3336" width="7.28515625" style="4" customWidth="1"/>
    <col min="3337" max="3337" width="11.7109375" style="4" customWidth="1"/>
    <col min="3338" max="3339" width="9.7109375" style="4" customWidth="1"/>
    <col min="3340" max="3584" width="9.140625" style="4"/>
    <col min="3585" max="3585" width="3.7109375" style="4" customWidth="1"/>
    <col min="3586" max="3586" width="11" style="4" customWidth="1"/>
    <col min="3587" max="3587" width="45.42578125" style="4" customWidth="1"/>
    <col min="3588" max="3588" width="7.85546875" style="4" customWidth="1"/>
    <col min="3589" max="3589" width="7.5703125" style="4" customWidth="1"/>
    <col min="3590" max="3590" width="10.7109375" style="4" customWidth="1"/>
    <col min="3591" max="3591" width="12.140625" style="4" customWidth="1"/>
    <col min="3592" max="3592" width="7.28515625" style="4" customWidth="1"/>
    <col min="3593" max="3593" width="11.7109375" style="4" customWidth="1"/>
    <col min="3594" max="3595" width="9.7109375" style="4" customWidth="1"/>
    <col min="3596" max="3840" width="9.140625" style="4"/>
    <col min="3841" max="3841" width="3.7109375" style="4" customWidth="1"/>
    <col min="3842" max="3842" width="11" style="4" customWidth="1"/>
    <col min="3843" max="3843" width="45.42578125" style="4" customWidth="1"/>
    <col min="3844" max="3844" width="7.85546875" style="4" customWidth="1"/>
    <col min="3845" max="3845" width="7.5703125" style="4" customWidth="1"/>
    <col min="3846" max="3846" width="10.7109375" style="4" customWidth="1"/>
    <col min="3847" max="3847" width="12.140625" style="4" customWidth="1"/>
    <col min="3848" max="3848" width="7.28515625" style="4" customWidth="1"/>
    <col min="3849" max="3849" width="11.7109375" style="4" customWidth="1"/>
    <col min="3850" max="3851" width="9.7109375" style="4" customWidth="1"/>
    <col min="3852" max="4096" width="9.140625" style="4"/>
    <col min="4097" max="4097" width="3.7109375" style="4" customWidth="1"/>
    <col min="4098" max="4098" width="11" style="4" customWidth="1"/>
    <col min="4099" max="4099" width="45.42578125" style="4" customWidth="1"/>
    <col min="4100" max="4100" width="7.85546875" style="4" customWidth="1"/>
    <col min="4101" max="4101" width="7.5703125" style="4" customWidth="1"/>
    <col min="4102" max="4102" width="10.7109375" style="4" customWidth="1"/>
    <col min="4103" max="4103" width="12.140625" style="4" customWidth="1"/>
    <col min="4104" max="4104" width="7.28515625" style="4" customWidth="1"/>
    <col min="4105" max="4105" width="11.7109375" style="4" customWidth="1"/>
    <col min="4106" max="4107" width="9.7109375" style="4" customWidth="1"/>
    <col min="4108" max="4352" width="9.140625" style="4"/>
    <col min="4353" max="4353" width="3.7109375" style="4" customWidth="1"/>
    <col min="4354" max="4354" width="11" style="4" customWidth="1"/>
    <col min="4355" max="4355" width="45.42578125" style="4" customWidth="1"/>
    <col min="4356" max="4356" width="7.85546875" style="4" customWidth="1"/>
    <col min="4357" max="4357" width="7.5703125" style="4" customWidth="1"/>
    <col min="4358" max="4358" width="10.7109375" style="4" customWidth="1"/>
    <col min="4359" max="4359" width="12.140625" style="4" customWidth="1"/>
    <col min="4360" max="4360" width="7.28515625" style="4" customWidth="1"/>
    <col min="4361" max="4361" width="11.7109375" style="4" customWidth="1"/>
    <col min="4362" max="4363" width="9.7109375" style="4" customWidth="1"/>
    <col min="4364" max="4608" width="9.140625" style="4"/>
    <col min="4609" max="4609" width="3.7109375" style="4" customWidth="1"/>
    <col min="4610" max="4610" width="11" style="4" customWidth="1"/>
    <col min="4611" max="4611" width="45.42578125" style="4" customWidth="1"/>
    <col min="4612" max="4612" width="7.85546875" style="4" customWidth="1"/>
    <col min="4613" max="4613" width="7.5703125" style="4" customWidth="1"/>
    <col min="4614" max="4614" width="10.7109375" style="4" customWidth="1"/>
    <col min="4615" max="4615" width="12.140625" style="4" customWidth="1"/>
    <col min="4616" max="4616" width="7.28515625" style="4" customWidth="1"/>
    <col min="4617" max="4617" width="11.7109375" style="4" customWidth="1"/>
    <col min="4618" max="4619" width="9.7109375" style="4" customWidth="1"/>
    <col min="4620" max="4864" width="9.140625" style="4"/>
    <col min="4865" max="4865" width="3.7109375" style="4" customWidth="1"/>
    <col min="4866" max="4866" width="11" style="4" customWidth="1"/>
    <col min="4867" max="4867" width="45.42578125" style="4" customWidth="1"/>
    <col min="4868" max="4868" width="7.85546875" style="4" customWidth="1"/>
    <col min="4869" max="4869" width="7.5703125" style="4" customWidth="1"/>
    <col min="4870" max="4870" width="10.7109375" style="4" customWidth="1"/>
    <col min="4871" max="4871" width="12.140625" style="4" customWidth="1"/>
    <col min="4872" max="4872" width="7.28515625" style="4" customWidth="1"/>
    <col min="4873" max="4873" width="11.7109375" style="4" customWidth="1"/>
    <col min="4874" max="4875" width="9.7109375" style="4" customWidth="1"/>
    <col min="4876" max="5120" width="9.140625" style="4"/>
    <col min="5121" max="5121" width="3.7109375" style="4" customWidth="1"/>
    <col min="5122" max="5122" width="11" style="4" customWidth="1"/>
    <col min="5123" max="5123" width="45.42578125" style="4" customWidth="1"/>
    <col min="5124" max="5124" width="7.85546875" style="4" customWidth="1"/>
    <col min="5125" max="5125" width="7.5703125" style="4" customWidth="1"/>
    <col min="5126" max="5126" width="10.7109375" style="4" customWidth="1"/>
    <col min="5127" max="5127" width="12.140625" style="4" customWidth="1"/>
    <col min="5128" max="5128" width="7.28515625" style="4" customWidth="1"/>
    <col min="5129" max="5129" width="11.7109375" style="4" customWidth="1"/>
    <col min="5130" max="5131" width="9.7109375" style="4" customWidth="1"/>
    <col min="5132" max="5376" width="9.140625" style="4"/>
    <col min="5377" max="5377" width="3.7109375" style="4" customWidth="1"/>
    <col min="5378" max="5378" width="11" style="4" customWidth="1"/>
    <col min="5379" max="5379" width="45.42578125" style="4" customWidth="1"/>
    <col min="5380" max="5380" width="7.85546875" style="4" customWidth="1"/>
    <col min="5381" max="5381" width="7.5703125" style="4" customWidth="1"/>
    <col min="5382" max="5382" width="10.7109375" style="4" customWidth="1"/>
    <col min="5383" max="5383" width="12.140625" style="4" customWidth="1"/>
    <col min="5384" max="5384" width="7.28515625" style="4" customWidth="1"/>
    <col min="5385" max="5385" width="11.7109375" style="4" customWidth="1"/>
    <col min="5386" max="5387" width="9.7109375" style="4" customWidth="1"/>
    <col min="5388" max="5632" width="9.140625" style="4"/>
    <col min="5633" max="5633" width="3.7109375" style="4" customWidth="1"/>
    <col min="5634" max="5634" width="11" style="4" customWidth="1"/>
    <col min="5635" max="5635" width="45.42578125" style="4" customWidth="1"/>
    <col min="5636" max="5636" width="7.85546875" style="4" customWidth="1"/>
    <col min="5637" max="5637" width="7.5703125" style="4" customWidth="1"/>
    <col min="5638" max="5638" width="10.7109375" style="4" customWidth="1"/>
    <col min="5639" max="5639" width="12.140625" style="4" customWidth="1"/>
    <col min="5640" max="5640" width="7.28515625" style="4" customWidth="1"/>
    <col min="5641" max="5641" width="11.7109375" style="4" customWidth="1"/>
    <col min="5642" max="5643" width="9.7109375" style="4" customWidth="1"/>
    <col min="5644" max="5888" width="9.140625" style="4"/>
    <col min="5889" max="5889" width="3.7109375" style="4" customWidth="1"/>
    <col min="5890" max="5890" width="11" style="4" customWidth="1"/>
    <col min="5891" max="5891" width="45.42578125" style="4" customWidth="1"/>
    <col min="5892" max="5892" width="7.85546875" style="4" customWidth="1"/>
    <col min="5893" max="5893" width="7.5703125" style="4" customWidth="1"/>
    <col min="5894" max="5894" width="10.7109375" style="4" customWidth="1"/>
    <col min="5895" max="5895" width="12.140625" style="4" customWidth="1"/>
    <col min="5896" max="5896" width="7.28515625" style="4" customWidth="1"/>
    <col min="5897" max="5897" width="11.7109375" style="4" customWidth="1"/>
    <col min="5898" max="5899" width="9.7109375" style="4" customWidth="1"/>
    <col min="5900" max="6144" width="9.140625" style="4"/>
    <col min="6145" max="6145" width="3.7109375" style="4" customWidth="1"/>
    <col min="6146" max="6146" width="11" style="4" customWidth="1"/>
    <col min="6147" max="6147" width="45.42578125" style="4" customWidth="1"/>
    <col min="6148" max="6148" width="7.85546875" style="4" customWidth="1"/>
    <col min="6149" max="6149" width="7.5703125" style="4" customWidth="1"/>
    <col min="6150" max="6150" width="10.7109375" style="4" customWidth="1"/>
    <col min="6151" max="6151" width="12.140625" style="4" customWidth="1"/>
    <col min="6152" max="6152" width="7.28515625" style="4" customWidth="1"/>
    <col min="6153" max="6153" width="11.7109375" style="4" customWidth="1"/>
    <col min="6154" max="6155" width="9.7109375" style="4" customWidth="1"/>
    <col min="6156" max="6400" width="9.140625" style="4"/>
    <col min="6401" max="6401" width="3.7109375" style="4" customWidth="1"/>
    <col min="6402" max="6402" width="11" style="4" customWidth="1"/>
    <col min="6403" max="6403" width="45.42578125" style="4" customWidth="1"/>
    <col min="6404" max="6404" width="7.85546875" style="4" customWidth="1"/>
    <col min="6405" max="6405" width="7.5703125" style="4" customWidth="1"/>
    <col min="6406" max="6406" width="10.7109375" style="4" customWidth="1"/>
    <col min="6407" max="6407" width="12.140625" style="4" customWidth="1"/>
    <col min="6408" max="6408" width="7.28515625" style="4" customWidth="1"/>
    <col min="6409" max="6409" width="11.7109375" style="4" customWidth="1"/>
    <col min="6410" max="6411" width="9.7109375" style="4" customWidth="1"/>
    <col min="6412" max="6656" width="9.140625" style="4"/>
    <col min="6657" max="6657" width="3.7109375" style="4" customWidth="1"/>
    <col min="6658" max="6658" width="11" style="4" customWidth="1"/>
    <col min="6659" max="6659" width="45.42578125" style="4" customWidth="1"/>
    <col min="6660" max="6660" width="7.85546875" style="4" customWidth="1"/>
    <col min="6661" max="6661" width="7.5703125" style="4" customWidth="1"/>
    <col min="6662" max="6662" width="10.7109375" style="4" customWidth="1"/>
    <col min="6663" max="6663" width="12.140625" style="4" customWidth="1"/>
    <col min="6664" max="6664" width="7.28515625" style="4" customWidth="1"/>
    <col min="6665" max="6665" width="11.7109375" style="4" customWidth="1"/>
    <col min="6666" max="6667" width="9.7109375" style="4" customWidth="1"/>
    <col min="6668" max="6912" width="9.140625" style="4"/>
    <col min="6913" max="6913" width="3.7109375" style="4" customWidth="1"/>
    <col min="6914" max="6914" width="11" style="4" customWidth="1"/>
    <col min="6915" max="6915" width="45.42578125" style="4" customWidth="1"/>
    <col min="6916" max="6916" width="7.85546875" style="4" customWidth="1"/>
    <col min="6917" max="6917" width="7.5703125" style="4" customWidth="1"/>
    <col min="6918" max="6918" width="10.7109375" style="4" customWidth="1"/>
    <col min="6919" max="6919" width="12.140625" style="4" customWidth="1"/>
    <col min="6920" max="6920" width="7.28515625" style="4" customWidth="1"/>
    <col min="6921" max="6921" width="11.7109375" style="4" customWidth="1"/>
    <col min="6922" max="6923" width="9.7109375" style="4" customWidth="1"/>
    <col min="6924" max="7168" width="9.140625" style="4"/>
    <col min="7169" max="7169" width="3.7109375" style="4" customWidth="1"/>
    <col min="7170" max="7170" width="11" style="4" customWidth="1"/>
    <col min="7171" max="7171" width="45.42578125" style="4" customWidth="1"/>
    <col min="7172" max="7172" width="7.85546875" style="4" customWidth="1"/>
    <col min="7173" max="7173" width="7.5703125" style="4" customWidth="1"/>
    <col min="7174" max="7174" width="10.7109375" style="4" customWidth="1"/>
    <col min="7175" max="7175" width="12.140625" style="4" customWidth="1"/>
    <col min="7176" max="7176" width="7.28515625" style="4" customWidth="1"/>
    <col min="7177" max="7177" width="11.7109375" style="4" customWidth="1"/>
    <col min="7178" max="7179" width="9.7109375" style="4" customWidth="1"/>
    <col min="7180" max="7424" width="9.140625" style="4"/>
    <col min="7425" max="7425" width="3.7109375" style="4" customWidth="1"/>
    <col min="7426" max="7426" width="11" style="4" customWidth="1"/>
    <col min="7427" max="7427" width="45.42578125" style="4" customWidth="1"/>
    <col min="7428" max="7428" width="7.85546875" style="4" customWidth="1"/>
    <col min="7429" max="7429" width="7.5703125" style="4" customWidth="1"/>
    <col min="7430" max="7430" width="10.7109375" style="4" customWidth="1"/>
    <col min="7431" max="7431" width="12.140625" style="4" customWidth="1"/>
    <col min="7432" max="7432" width="7.28515625" style="4" customWidth="1"/>
    <col min="7433" max="7433" width="11.7109375" style="4" customWidth="1"/>
    <col min="7434" max="7435" width="9.7109375" style="4" customWidth="1"/>
    <col min="7436" max="7680" width="9.140625" style="4"/>
    <col min="7681" max="7681" width="3.7109375" style="4" customWidth="1"/>
    <col min="7682" max="7682" width="11" style="4" customWidth="1"/>
    <col min="7683" max="7683" width="45.42578125" style="4" customWidth="1"/>
    <col min="7684" max="7684" width="7.85546875" style="4" customWidth="1"/>
    <col min="7685" max="7685" width="7.5703125" style="4" customWidth="1"/>
    <col min="7686" max="7686" width="10.7109375" style="4" customWidth="1"/>
    <col min="7687" max="7687" width="12.140625" style="4" customWidth="1"/>
    <col min="7688" max="7688" width="7.28515625" style="4" customWidth="1"/>
    <col min="7689" max="7689" width="11.7109375" style="4" customWidth="1"/>
    <col min="7690" max="7691" width="9.7109375" style="4" customWidth="1"/>
    <col min="7692" max="7936" width="9.140625" style="4"/>
    <col min="7937" max="7937" width="3.7109375" style="4" customWidth="1"/>
    <col min="7938" max="7938" width="11" style="4" customWidth="1"/>
    <col min="7939" max="7939" width="45.42578125" style="4" customWidth="1"/>
    <col min="7940" max="7940" width="7.85546875" style="4" customWidth="1"/>
    <col min="7941" max="7941" width="7.5703125" style="4" customWidth="1"/>
    <col min="7942" max="7942" width="10.7109375" style="4" customWidth="1"/>
    <col min="7943" max="7943" width="12.140625" style="4" customWidth="1"/>
    <col min="7944" max="7944" width="7.28515625" style="4" customWidth="1"/>
    <col min="7945" max="7945" width="11.7109375" style="4" customWidth="1"/>
    <col min="7946" max="7947" width="9.7109375" style="4" customWidth="1"/>
    <col min="7948" max="8192" width="9.140625" style="4"/>
    <col min="8193" max="8193" width="3.7109375" style="4" customWidth="1"/>
    <col min="8194" max="8194" width="11" style="4" customWidth="1"/>
    <col min="8195" max="8195" width="45.42578125" style="4" customWidth="1"/>
    <col min="8196" max="8196" width="7.85546875" style="4" customWidth="1"/>
    <col min="8197" max="8197" width="7.5703125" style="4" customWidth="1"/>
    <col min="8198" max="8198" width="10.7109375" style="4" customWidth="1"/>
    <col min="8199" max="8199" width="12.140625" style="4" customWidth="1"/>
    <col min="8200" max="8200" width="7.28515625" style="4" customWidth="1"/>
    <col min="8201" max="8201" width="11.7109375" style="4" customWidth="1"/>
    <col min="8202" max="8203" width="9.7109375" style="4" customWidth="1"/>
    <col min="8204" max="8448" width="9.140625" style="4"/>
    <col min="8449" max="8449" width="3.7109375" style="4" customWidth="1"/>
    <col min="8450" max="8450" width="11" style="4" customWidth="1"/>
    <col min="8451" max="8451" width="45.42578125" style="4" customWidth="1"/>
    <col min="8452" max="8452" width="7.85546875" style="4" customWidth="1"/>
    <col min="8453" max="8453" width="7.5703125" style="4" customWidth="1"/>
    <col min="8454" max="8454" width="10.7109375" style="4" customWidth="1"/>
    <col min="8455" max="8455" width="12.140625" style="4" customWidth="1"/>
    <col min="8456" max="8456" width="7.28515625" style="4" customWidth="1"/>
    <col min="8457" max="8457" width="11.7109375" style="4" customWidth="1"/>
    <col min="8458" max="8459" width="9.7109375" style="4" customWidth="1"/>
    <col min="8460" max="8704" width="9.140625" style="4"/>
    <col min="8705" max="8705" width="3.7109375" style="4" customWidth="1"/>
    <col min="8706" max="8706" width="11" style="4" customWidth="1"/>
    <col min="8707" max="8707" width="45.42578125" style="4" customWidth="1"/>
    <col min="8708" max="8708" width="7.85546875" style="4" customWidth="1"/>
    <col min="8709" max="8709" width="7.5703125" style="4" customWidth="1"/>
    <col min="8710" max="8710" width="10.7109375" style="4" customWidth="1"/>
    <col min="8711" max="8711" width="12.140625" style="4" customWidth="1"/>
    <col min="8712" max="8712" width="7.28515625" style="4" customWidth="1"/>
    <col min="8713" max="8713" width="11.7109375" style="4" customWidth="1"/>
    <col min="8714" max="8715" width="9.7109375" style="4" customWidth="1"/>
    <col min="8716" max="8960" width="9.140625" style="4"/>
    <col min="8961" max="8961" width="3.7109375" style="4" customWidth="1"/>
    <col min="8962" max="8962" width="11" style="4" customWidth="1"/>
    <col min="8963" max="8963" width="45.42578125" style="4" customWidth="1"/>
    <col min="8964" max="8964" width="7.85546875" style="4" customWidth="1"/>
    <col min="8965" max="8965" width="7.5703125" style="4" customWidth="1"/>
    <col min="8966" max="8966" width="10.7109375" style="4" customWidth="1"/>
    <col min="8967" max="8967" width="12.140625" style="4" customWidth="1"/>
    <col min="8968" max="8968" width="7.28515625" style="4" customWidth="1"/>
    <col min="8969" max="8969" width="11.7109375" style="4" customWidth="1"/>
    <col min="8970" max="8971" width="9.7109375" style="4" customWidth="1"/>
    <col min="8972" max="9216" width="9.140625" style="4"/>
    <col min="9217" max="9217" width="3.7109375" style="4" customWidth="1"/>
    <col min="9218" max="9218" width="11" style="4" customWidth="1"/>
    <col min="9219" max="9219" width="45.42578125" style="4" customWidth="1"/>
    <col min="9220" max="9220" width="7.85546875" style="4" customWidth="1"/>
    <col min="9221" max="9221" width="7.5703125" style="4" customWidth="1"/>
    <col min="9222" max="9222" width="10.7109375" style="4" customWidth="1"/>
    <col min="9223" max="9223" width="12.140625" style="4" customWidth="1"/>
    <col min="9224" max="9224" width="7.28515625" style="4" customWidth="1"/>
    <col min="9225" max="9225" width="11.7109375" style="4" customWidth="1"/>
    <col min="9226" max="9227" width="9.7109375" style="4" customWidth="1"/>
    <col min="9228" max="9472" width="9.140625" style="4"/>
    <col min="9473" max="9473" width="3.7109375" style="4" customWidth="1"/>
    <col min="9474" max="9474" width="11" style="4" customWidth="1"/>
    <col min="9475" max="9475" width="45.42578125" style="4" customWidth="1"/>
    <col min="9476" max="9476" width="7.85546875" style="4" customWidth="1"/>
    <col min="9477" max="9477" width="7.5703125" style="4" customWidth="1"/>
    <col min="9478" max="9478" width="10.7109375" style="4" customWidth="1"/>
    <col min="9479" max="9479" width="12.140625" style="4" customWidth="1"/>
    <col min="9480" max="9480" width="7.28515625" style="4" customWidth="1"/>
    <col min="9481" max="9481" width="11.7109375" style="4" customWidth="1"/>
    <col min="9482" max="9483" width="9.7109375" style="4" customWidth="1"/>
    <col min="9484" max="9728" width="9.140625" style="4"/>
    <col min="9729" max="9729" width="3.7109375" style="4" customWidth="1"/>
    <col min="9730" max="9730" width="11" style="4" customWidth="1"/>
    <col min="9731" max="9731" width="45.42578125" style="4" customWidth="1"/>
    <col min="9732" max="9732" width="7.85546875" style="4" customWidth="1"/>
    <col min="9733" max="9733" width="7.5703125" style="4" customWidth="1"/>
    <col min="9734" max="9734" width="10.7109375" style="4" customWidth="1"/>
    <col min="9735" max="9735" width="12.140625" style="4" customWidth="1"/>
    <col min="9736" max="9736" width="7.28515625" style="4" customWidth="1"/>
    <col min="9737" max="9737" width="11.7109375" style="4" customWidth="1"/>
    <col min="9738" max="9739" width="9.7109375" style="4" customWidth="1"/>
    <col min="9740" max="9984" width="9.140625" style="4"/>
    <col min="9985" max="9985" width="3.7109375" style="4" customWidth="1"/>
    <col min="9986" max="9986" width="11" style="4" customWidth="1"/>
    <col min="9987" max="9987" width="45.42578125" style="4" customWidth="1"/>
    <col min="9988" max="9988" width="7.85546875" style="4" customWidth="1"/>
    <col min="9989" max="9989" width="7.5703125" style="4" customWidth="1"/>
    <col min="9990" max="9990" width="10.7109375" style="4" customWidth="1"/>
    <col min="9991" max="9991" width="12.140625" style="4" customWidth="1"/>
    <col min="9992" max="9992" width="7.28515625" style="4" customWidth="1"/>
    <col min="9993" max="9993" width="11.7109375" style="4" customWidth="1"/>
    <col min="9994" max="9995" width="9.7109375" style="4" customWidth="1"/>
    <col min="9996" max="10240" width="9.140625" style="4"/>
    <col min="10241" max="10241" width="3.7109375" style="4" customWidth="1"/>
    <col min="10242" max="10242" width="11" style="4" customWidth="1"/>
    <col min="10243" max="10243" width="45.42578125" style="4" customWidth="1"/>
    <col min="10244" max="10244" width="7.85546875" style="4" customWidth="1"/>
    <col min="10245" max="10245" width="7.5703125" style="4" customWidth="1"/>
    <col min="10246" max="10246" width="10.7109375" style="4" customWidth="1"/>
    <col min="10247" max="10247" width="12.140625" style="4" customWidth="1"/>
    <col min="10248" max="10248" width="7.28515625" style="4" customWidth="1"/>
    <col min="10249" max="10249" width="11.7109375" style="4" customWidth="1"/>
    <col min="10250" max="10251" width="9.7109375" style="4" customWidth="1"/>
    <col min="10252" max="10496" width="9.140625" style="4"/>
    <col min="10497" max="10497" width="3.7109375" style="4" customWidth="1"/>
    <col min="10498" max="10498" width="11" style="4" customWidth="1"/>
    <col min="10499" max="10499" width="45.42578125" style="4" customWidth="1"/>
    <col min="10500" max="10500" width="7.85546875" style="4" customWidth="1"/>
    <col min="10501" max="10501" width="7.5703125" style="4" customWidth="1"/>
    <col min="10502" max="10502" width="10.7109375" style="4" customWidth="1"/>
    <col min="10503" max="10503" width="12.140625" style="4" customWidth="1"/>
    <col min="10504" max="10504" width="7.28515625" style="4" customWidth="1"/>
    <col min="10505" max="10505" width="11.7109375" style="4" customWidth="1"/>
    <col min="10506" max="10507" width="9.7109375" style="4" customWidth="1"/>
    <col min="10508" max="10752" width="9.140625" style="4"/>
    <col min="10753" max="10753" width="3.7109375" style="4" customWidth="1"/>
    <col min="10754" max="10754" width="11" style="4" customWidth="1"/>
    <col min="10755" max="10755" width="45.42578125" style="4" customWidth="1"/>
    <col min="10756" max="10756" width="7.85546875" style="4" customWidth="1"/>
    <col min="10757" max="10757" width="7.5703125" style="4" customWidth="1"/>
    <col min="10758" max="10758" width="10.7109375" style="4" customWidth="1"/>
    <col min="10759" max="10759" width="12.140625" style="4" customWidth="1"/>
    <col min="10760" max="10760" width="7.28515625" style="4" customWidth="1"/>
    <col min="10761" max="10761" width="11.7109375" style="4" customWidth="1"/>
    <col min="10762" max="10763" width="9.7109375" style="4" customWidth="1"/>
    <col min="10764" max="11008" width="9.140625" style="4"/>
    <col min="11009" max="11009" width="3.7109375" style="4" customWidth="1"/>
    <col min="11010" max="11010" width="11" style="4" customWidth="1"/>
    <col min="11011" max="11011" width="45.42578125" style="4" customWidth="1"/>
    <col min="11012" max="11012" width="7.85546875" style="4" customWidth="1"/>
    <col min="11013" max="11013" width="7.5703125" style="4" customWidth="1"/>
    <col min="11014" max="11014" width="10.7109375" style="4" customWidth="1"/>
    <col min="11015" max="11015" width="12.140625" style="4" customWidth="1"/>
    <col min="11016" max="11016" width="7.28515625" style="4" customWidth="1"/>
    <col min="11017" max="11017" width="11.7109375" style="4" customWidth="1"/>
    <col min="11018" max="11019" width="9.7109375" style="4" customWidth="1"/>
    <col min="11020" max="11264" width="9.140625" style="4"/>
    <col min="11265" max="11265" width="3.7109375" style="4" customWidth="1"/>
    <col min="11266" max="11266" width="11" style="4" customWidth="1"/>
    <col min="11267" max="11267" width="45.42578125" style="4" customWidth="1"/>
    <col min="11268" max="11268" width="7.85546875" style="4" customWidth="1"/>
    <col min="11269" max="11269" width="7.5703125" style="4" customWidth="1"/>
    <col min="11270" max="11270" width="10.7109375" style="4" customWidth="1"/>
    <col min="11271" max="11271" width="12.140625" style="4" customWidth="1"/>
    <col min="11272" max="11272" width="7.28515625" style="4" customWidth="1"/>
    <col min="11273" max="11273" width="11.7109375" style="4" customWidth="1"/>
    <col min="11274" max="11275" width="9.7109375" style="4" customWidth="1"/>
    <col min="11276" max="11520" width="9.140625" style="4"/>
    <col min="11521" max="11521" width="3.7109375" style="4" customWidth="1"/>
    <col min="11522" max="11522" width="11" style="4" customWidth="1"/>
    <col min="11523" max="11523" width="45.42578125" style="4" customWidth="1"/>
    <col min="11524" max="11524" width="7.85546875" style="4" customWidth="1"/>
    <col min="11525" max="11525" width="7.5703125" style="4" customWidth="1"/>
    <col min="11526" max="11526" width="10.7109375" style="4" customWidth="1"/>
    <col min="11527" max="11527" width="12.140625" style="4" customWidth="1"/>
    <col min="11528" max="11528" width="7.28515625" style="4" customWidth="1"/>
    <col min="11529" max="11529" width="11.7109375" style="4" customWidth="1"/>
    <col min="11530" max="11531" width="9.7109375" style="4" customWidth="1"/>
    <col min="11532" max="11776" width="9.140625" style="4"/>
    <col min="11777" max="11777" width="3.7109375" style="4" customWidth="1"/>
    <col min="11778" max="11778" width="11" style="4" customWidth="1"/>
    <col min="11779" max="11779" width="45.42578125" style="4" customWidth="1"/>
    <col min="11780" max="11780" width="7.85546875" style="4" customWidth="1"/>
    <col min="11781" max="11781" width="7.5703125" style="4" customWidth="1"/>
    <col min="11782" max="11782" width="10.7109375" style="4" customWidth="1"/>
    <col min="11783" max="11783" width="12.140625" style="4" customWidth="1"/>
    <col min="11784" max="11784" width="7.28515625" style="4" customWidth="1"/>
    <col min="11785" max="11785" width="11.7109375" style="4" customWidth="1"/>
    <col min="11786" max="11787" width="9.7109375" style="4" customWidth="1"/>
    <col min="11788" max="12032" width="9.140625" style="4"/>
    <col min="12033" max="12033" width="3.7109375" style="4" customWidth="1"/>
    <col min="12034" max="12034" width="11" style="4" customWidth="1"/>
    <col min="12035" max="12035" width="45.42578125" style="4" customWidth="1"/>
    <col min="12036" max="12036" width="7.85546875" style="4" customWidth="1"/>
    <col min="12037" max="12037" width="7.5703125" style="4" customWidth="1"/>
    <col min="12038" max="12038" width="10.7109375" style="4" customWidth="1"/>
    <col min="12039" max="12039" width="12.140625" style="4" customWidth="1"/>
    <col min="12040" max="12040" width="7.28515625" style="4" customWidth="1"/>
    <col min="12041" max="12041" width="11.7109375" style="4" customWidth="1"/>
    <col min="12042" max="12043" width="9.7109375" style="4" customWidth="1"/>
    <col min="12044" max="12288" width="9.140625" style="4"/>
    <col min="12289" max="12289" width="3.7109375" style="4" customWidth="1"/>
    <col min="12290" max="12290" width="11" style="4" customWidth="1"/>
    <col min="12291" max="12291" width="45.42578125" style="4" customWidth="1"/>
    <col min="12292" max="12292" width="7.85546875" style="4" customWidth="1"/>
    <col min="12293" max="12293" width="7.5703125" style="4" customWidth="1"/>
    <col min="12294" max="12294" width="10.7109375" style="4" customWidth="1"/>
    <col min="12295" max="12295" width="12.140625" style="4" customWidth="1"/>
    <col min="12296" max="12296" width="7.28515625" style="4" customWidth="1"/>
    <col min="12297" max="12297" width="11.7109375" style="4" customWidth="1"/>
    <col min="12298" max="12299" width="9.7109375" style="4" customWidth="1"/>
    <col min="12300" max="12544" width="9.140625" style="4"/>
    <col min="12545" max="12545" width="3.7109375" style="4" customWidth="1"/>
    <col min="12546" max="12546" width="11" style="4" customWidth="1"/>
    <col min="12547" max="12547" width="45.42578125" style="4" customWidth="1"/>
    <col min="12548" max="12548" width="7.85546875" style="4" customWidth="1"/>
    <col min="12549" max="12549" width="7.5703125" style="4" customWidth="1"/>
    <col min="12550" max="12550" width="10.7109375" style="4" customWidth="1"/>
    <col min="12551" max="12551" width="12.140625" style="4" customWidth="1"/>
    <col min="12552" max="12552" width="7.28515625" style="4" customWidth="1"/>
    <col min="12553" max="12553" width="11.7109375" style="4" customWidth="1"/>
    <col min="12554" max="12555" width="9.7109375" style="4" customWidth="1"/>
    <col min="12556" max="12800" width="9.140625" style="4"/>
    <col min="12801" max="12801" width="3.7109375" style="4" customWidth="1"/>
    <col min="12802" max="12802" width="11" style="4" customWidth="1"/>
    <col min="12803" max="12803" width="45.42578125" style="4" customWidth="1"/>
    <col min="12804" max="12804" width="7.85546875" style="4" customWidth="1"/>
    <col min="12805" max="12805" width="7.5703125" style="4" customWidth="1"/>
    <col min="12806" max="12806" width="10.7109375" style="4" customWidth="1"/>
    <col min="12807" max="12807" width="12.140625" style="4" customWidth="1"/>
    <col min="12808" max="12808" width="7.28515625" style="4" customWidth="1"/>
    <col min="12809" max="12809" width="11.7109375" style="4" customWidth="1"/>
    <col min="12810" max="12811" width="9.7109375" style="4" customWidth="1"/>
    <col min="12812" max="13056" width="9.140625" style="4"/>
    <col min="13057" max="13057" width="3.7109375" style="4" customWidth="1"/>
    <col min="13058" max="13058" width="11" style="4" customWidth="1"/>
    <col min="13059" max="13059" width="45.42578125" style="4" customWidth="1"/>
    <col min="13060" max="13060" width="7.85546875" style="4" customWidth="1"/>
    <col min="13061" max="13061" width="7.5703125" style="4" customWidth="1"/>
    <col min="13062" max="13062" width="10.7109375" style="4" customWidth="1"/>
    <col min="13063" max="13063" width="12.140625" style="4" customWidth="1"/>
    <col min="13064" max="13064" width="7.28515625" style="4" customWidth="1"/>
    <col min="13065" max="13065" width="11.7109375" style="4" customWidth="1"/>
    <col min="13066" max="13067" width="9.7109375" style="4" customWidth="1"/>
    <col min="13068" max="13312" width="9.140625" style="4"/>
    <col min="13313" max="13313" width="3.7109375" style="4" customWidth="1"/>
    <col min="13314" max="13314" width="11" style="4" customWidth="1"/>
    <col min="13315" max="13315" width="45.42578125" style="4" customWidth="1"/>
    <col min="13316" max="13316" width="7.85546875" style="4" customWidth="1"/>
    <col min="13317" max="13317" width="7.5703125" style="4" customWidth="1"/>
    <col min="13318" max="13318" width="10.7109375" style="4" customWidth="1"/>
    <col min="13319" max="13319" width="12.140625" style="4" customWidth="1"/>
    <col min="13320" max="13320" width="7.28515625" style="4" customWidth="1"/>
    <col min="13321" max="13321" width="11.7109375" style="4" customWidth="1"/>
    <col min="13322" max="13323" width="9.7109375" style="4" customWidth="1"/>
    <col min="13324" max="13568" width="9.140625" style="4"/>
    <col min="13569" max="13569" width="3.7109375" style="4" customWidth="1"/>
    <col min="13570" max="13570" width="11" style="4" customWidth="1"/>
    <col min="13571" max="13571" width="45.42578125" style="4" customWidth="1"/>
    <col min="13572" max="13572" width="7.85546875" style="4" customWidth="1"/>
    <col min="13573" max="13573" width="7.5703125" style="4" customWidth="1"/>
    <col min="13574" max="13574" width="10.7109375" style="4" customWidth="1"/>
    <col min="13575" max="13575" width="12.140625" style="4" customWidth="1"/>
    <col min="13576" max="13576" width="7.28515625" style="4" customWidth="1"/>
    <col min="13577" max="13577" width="11.7109375" style="4" customWidth="1"/>
    <col min="13578" max="13579" width="9.7109375" style="4" customWidth="1"/>
    <col min="13580" max="13824" width="9.140625" style="4"/>
    <col min="13825" max="13825" width="3.7109375" style="4" customWidth="1"/>
    <col min="13826" max="13826" width="11" style="4" customWidth="1"/>
    <col min="13827" max="13827" width="45.42578125" style="4" customWidth="1"/>
    <col min="13828" max="13828" width="7.85546875" style="4" customWidth="1"/>
    <col min="13829" max="13829" width="7.5703125" style="4" customWidth="1"/>
    <col min="13830" max="13830" width="10.7109375" style="4" customWidth="1"/>
    <col min="13831" max="13831" width="12.140625" style="4" customWidth="1"/>
    <col min="13832" max="13832" width="7.28515625" style="4" customWidth="1"/>
    <col min="13833" max="13833" width="11.7109375" style="4" customWidth="1"/>
    <col min="13834" max="13835" width="9.7109375" style="4" customWidth="1"/>
    <col min="13836" max="14080" width="9.140625" style="4"/>
    <col min="14081" max="14081" width="3.7109375" style="4" customWidth="1"/>
    <col min="14082" max="14082" width="11" style="4" customWidth="1"/>
    <col min="14083" max="14083" width="45.42578125" style="4" customWidth="1"/>
    <col min="14084" max="14084" width="7.85546875" style="4" customWidth="1"/>
    <col min="14085" max="14085" width="7.5703125" style="4" customWidth="1"/>
    <col min="14086" max="14086" width="10.7109375" style="4" customWidth="1"/>
    <col min="14087" max="14087" width="12.140625" style="4" customWidth="1"/>
    <col min="14088" max="14088" width="7.28515625" style="4" customWidth="1"/>
    <col min="14089" max="14089" width="11.7109375" style="4" customWidth="1"/>
    <col min="14090" max="14091" width="9.7109375" style="4" customWidth="1"/>
    <col min="14092" max="14336" width="9.140625" style="4"/>
    <col min="14337" max="14337" width="3.7109375" style="4" customWidth="1"/>
    <col min="14338" max="14338" width="11" style="4" customWidth="1"/>
    <col min="14339" max="14339" width="45.42578125" style="4" customWidth="1"/>
    <col min="14340" max="14340" width="7.85546875" style="4" customWidth="1"/>
    <col min="14341" max="14341" width="7.5703125" style="4" customWidth="1"/>
    <col min="14342" max="14342" width="10.7109375" style="4" customWidth="1"/>
    <col min="14343" max="14343" width="12.140625" style="4" customWidth="1"/>
    <col min="14344" max="14344" width="7.28515625" style="4" customWidth="1"/>
    <col min="14345" max="14345" width="11.7109375" style="4" customWidth="1"/>
    <col min="14346" max="14347" width="9.7109375" style="4" customWidth="1"/>
    <col min="14348" max="14592" width="9.140625" style="4"/>
    <col min="14593" max="14593" width="3.7109375" style="4" customWidth="1"/>
    <col min="14594" max="14594" width="11" style="4" customWidth="1"/>
    <col min="14595" max="14595" width="45.42578125" style="4" customWidth="1"/>
    <col min="14596" max="14596" width="7.85546875" style="4" customWidth="1"/>
    <col min="14597" max="14597" width="7.5703125" style="4" customWidth="1"/>
    <col min="14598" max="14598" width="10.7109375" style="4" customWidth="1"/>
    <col min="14599" max="14599" width="12.140625" style="4" customWidth="1"/>
    <col min="14600" max="14600" width="7.28515625" style="4" customWidth="1"/>
    <col min="14601" max="14601" width="11.7109375" style="4" customWidth="1"/>
    <col min="14602" max="14603" width="9.7109375" style="4" customWidth="1"/>
    <col min="14604" max="14848" width="9.140625" style="4"/>
    <col min="14849" max="14849" width="3.7109375" style="4" customWidth="1"/>
    <col min="14850" max="14850" width="11" style="4" customWidth="1"/>
    <col min="14851" max="14851" width="45.42578125" style="4" customWidth="1"/>
    <col min="14852" max="14852" width="7.85546875" style="4" customWidth="1"/>
    <col min="14853" max="14853" width="7.5703125" style="4" customWidth="1"/>
    <col min="14854" max="14854" width="10.7109375" style="4" customWidth="1"/>
    <col min="14855" max="14855" width="12.140625" style="4" customWidth="1"/>
    <col min="14856" max="14856" width="7.28515625" style="4" customWidth="1"/>
    <col min="14857" max="14857" width="11.7109375" style="4" customWidth="1"/>
    <col min="14858" max="14859" width="9.7109375" style="4" customWidth="1"/>
    <col min="14860" max="15104" width="9.140625" style="4"/>
    <col min="15105" max="15105" width="3.7109375" style="4" customWidth="1"/>
    <col min="15106" max="15106" width="11" style="4" customWidth="1"/>
    <col min="15107" max="15107" width="45.42578125" style="4" customWidth="1"/>
    <col min="15108" max="15108" width="7.85546875" style="4" customWidth="1"/>
    <col min="15109" max="15109" width="7.5703125" style="4" customWidth="1"/>
    <col min="15110" max="15110" width="10.7109375" style="4" customWidth="1"/>
    <col min="15111" max="15111" width="12.140625" style="4" customWidth="1"/>
    <col min="15112" max="15112" width="7.28515625" style="4" customWidth="1"/>
    <col min="15113" max="15113" width="11.7109375" style="4" customWidth="1"/>
    <col min="15114" max="15115" width="9.7109375" style="4" customWidth="1"/>
    <col min="15116" max="15360" width="9.140625" style="4"/>
    <col min="15361" max="15361" width="3.7109375" style="4" customWidth="1"/>
    <col min="15362" max="15362" width="11" style="4" customWidth="1"/>
    <col min="15363" max="15363" width="45.42578125" style="4" customWidth="1"/>
    <col min="15364" max="15364" width="7.85546875" style="4" customWidth="1"/>
    <col min="15365" max="15365" width="7.5703125" style="4" customWidth="1"/>
    <col min="15366" max="15366" width="10.7109375" style="4" customWidth="1"/>
    <col min="15367" max="15367" width="12.140625" style="4" customWidth="1"/>
    <col min="15368" max="15368" width="7.28515625" style="4" customWidth="1"/>
    <col min="15369" max="15369" width="11.7109375" style="4" customWidth="1"/>
    <col min="15370" max="15371" width="9.7109375" style="4" customWidth="1"/>
    <col min="15372" max="15616" width="9.140625" style="4"/>
    <col min="15617" max="15617" width="3.7109375" style="4" customWidth="1"/>
    <col min="15618" max="15618" width="11" style="4" customWidth="1"/>
    <col min="15619" max="15619" width="45.42578125" style="4" customWidth="1"/>
    <col min="15620" max="15620" width="7.85546875" style="4" customWidth="1"/>
    <col min="15621" max="15621" width="7.5703125" style="4" customWidth="1"/>
    <col min="15622" max="15622" width="10.7109375" style="4" customWidth="1"/>
    <col min="15623" max="15623" width="12.140625" style="4" customWidth="1"/>
    <col min="15624" max="15624" width="7.28515625" style="4" customWidth="1"/>
    <col min="15625" max="15625" width="11.7109375" style="4" customWidth="1"/>
    <col min="15626" max="15627" width="9.7109375" style="4" customWidth="1"/>
    <col min="15628" max="15872" width="9.140625" style="4"/>
    <col min="15873" max="15873" width="3.7109375" style="4" customWidth="1"/>
    <col min="15874" max="15874" width="11" style="4" customWidth="1"/>
    <col min="15875" max="15875" width="45.42578125" style="4" customWidth="1"/>
    <col min="15876" max="15876" width="7.85546875" style="4" customWidth="1"/>
    <col min="15877" max="15877" width="7.5703125" style="4" customWidth="1"/>
    <col min="15878" max="15878" width="10.7109375" style="4" customWidth="1"/>
    <col min="15879" max="15879" width="12.140625" style="4" customWidth="1"/>
    <col min="15880" max="15880" width="7.28515625" style="4" customWidth="1"/>
    <col min="15881" max="15881" width="11.7109375" style="4" customWidth="1"/>
    <col min="15882" max="15883" width="9.7109375" style="4" customWidth="1"/>
    <col min="15884" max="16128" width="9.140625" style="4"/>
    <col min="16129" max="16129" width="3.7109375" style="4" customWidth="1"/>
    <col min="16130" max="16130" width="11" style="4" customWidth="1"/>
    <col min="16131" max="16131" width="45.42578125" style="4" customWidth="1"/>
    <col min="16132" max="16132" width="7.85546875" style="4" customWidth="1"/>
    <col min="16133" max="16133" width="7.5703125" style="4" customWidth="1"/>
    <col min="16134" max="16134" width="10.7109375" style="4" customWidth="1"/>
    <col min="16135" max="16135" width="12.140625" style="4" customWidth="1"/>
    <col min="16136" max="16136" width="7.28515625" style="4" customWidth="1"/>
    <col min="16137" max="16137" width="11.7109375" style="4" customWidth="1"/>
    <col min="16138" max="16139" width="9.7109375" style="4" customWidth="1"/>
    <col min="16140" max="16384" width="9.140625" style="4"/>
  </cols>
  <sheetData>
    <row r="1" spans="1:10" s="91" customFormat="1" ht="41.25" customHeight="1" thickTop="1" x14ac:dyDescent="0.25">
      <c r="A1" s="455" t="s">
        <v>335</v>
      </c>
      <c r="B1" s="456"/>
      <c r="C1" s="456"/>
      <c r="D1" s="456"/>
      <c r="E1" s="456"/>
      <c r="F1" s="456"/>
      <c r="G1" s="457"/>
      <c r="H1" s="52"/>
      <c r="I1" s="287"/>
      <c r="J1" s="288"/>
    </row>
    <row r="2" spans="1:10" s="64" customFormat="1" ht="9.75" x14ac:dyDescent="0.2">
      <c r="A2" s="191"/>
      <c r="B2" s="65"/>
      <c r="C2" s="65"/>
      <c r="D2" s="65"/>
      <c r="E2" s="331"/>
      <c r="F2" s="331"/>
      <c r="G2" s="332"/>
      <c r="H2" s="66"/>
      <c r="I2" s="289"/>
      <c r="J2" s="290"/>
    </row>
    <row r="3" spans="1:10" s="91" customFormat="1" ht="15.75" x14ac:dyDescent="0.25">
      <c r="A3" s="463" t="s">
        <v>241</v>
      </c>
      <c r="B3" s="464"/>
      <c r="C3" s="464"/>
      <c r="D3" s="464"/>
      <c r="E3" s="464"/>
      <c r="F3" s="464"/>
      <c r="G3" s="465"/>
      <c r="H3" s="52"/>
      <c r="I3" s="287"/>
      <c r="J3" s="288"/>
    </row>
    <row r="4" spans="1:10" s="69" customFormat="1" ht="9.75" x14ac:dyDescent="0.15">
      <c r="A4" s="193"/>
      <c r="B4" s="67"/>
      <c r="C4" s="291"/>
      <c r="D4" s="68"/>
      <c r="E4" s="335"/>
      <c r="F4" s="336"/>
      <c r="G4" s="337"/>
      <c r="H4" s="66"/>
      <c r="I4" s="292"/>
      <c r="J4" s="293"/>
    </row>
    <row r="5" spans="1:10" s="92" customFormat="1" ht="15.75" x14ac:dyDescent="0.2">
      <c r="A5" s="460" t="s">
        <v>398</v>
      </c>
      <c r="B5" s="461"/>
      <c r="C5" s="461"/>
      <c r="D5" s="461"/>
      <c r="E5" s="461"/>
      <c r="F5" s="461"/>
      <c r="G5" s="462"/>
      <c r="H5" s="52"/>
      <c r="I5" s="294"/>
      <c r="J5" s="295"/>
    </row>
    <row r="6" spans="1:10" s="64" customFormat="1" ht="15.75" x14ac:dyDescent="0.2">
      <c r="A6" s="460" t="s">
        <v>705</v>
      </c>
      <c r="B6" s="461"/>
      <c r="C6" s="461"/>
      <c r="D6" s="461"/>
      <c r="E6" s="461"/>
      <c r="F6" s="461"/>
      <c r="G6" s="462"/>
      <c r="H6" s="66"/>
      <c r="I6" s="289"/>
      <c r="J6" s="290"/>
    </row>
    <row r="7" spans="1:10" s="64" customFormat="1" ht="9.75" x14ac:dyDescent="0.2">
      <c r="A7" s="194"/>
      <c r="B7" s="63"/>
      <c r="C7" s="63"/>
      <c r="D7" s="63"/>
      <c r="E7" s="338"/>
      <c r="F7" s="338"/>
      <c r="G7" s="339"/>
      <c r="H7" s="66"/>
      <c r="I7" s="289"/>
      <c r="J7" s="290"/>
    </row>
    <row r="8" spans="1:10" ht="13.5" customHeight="1" thickBot="1" x14ac:dyDescent="0.25">
      <c r="A8" s="194"/>
      <c r="B8" s="63"/>
      <c r="C8" s="63"/>
      <c r="D8" s="63"/>
      <c r="E8" s="338"/>
      <c r="F8" s="338"/>
      <c r="G8" s="339"/>
      <c r="I8" s="52"/>
      <c r="J8" s="4"/>
    </row>
    <row r="9" spans="1:10" s="22" customFormat="1" ht="12.75" customHeight="1" thickTop="1" x14ac:dyDescent="0.2">
      <c r="A9" s="15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  <c r="H9" s="52"/>
      <c r="I9" s="52"/>
    </row>
    <row r="10" spans="1:10" s="22" customFormat="1" ht="12.75" customHeight="1" x14ac:dyDescent="0.2">
      <c r="A10" s="61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  <c r="I10" s="52"/>
    </row>
    <row r="11" spans="1:10" s="2" customFormat="1" x14ac:dyDescent="0.2">
      <c r="A11" s="16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  <c r="I11" s="296"/>
      <c r="J11" s="55"/>
    </row>
    <row r="12" spans="1:10" s="300" customFormat="1" x14ac:dyDescent="0.2">
      <c r="A12" s="297"/>
      <c r="B12" s="10" t="s">
        <v>704</v>
      </c>
      <c r="C12" s="182" t="s">
        <v>706</v>
      </c>
      <c r="D12" s="44" t="s">
        <v>44</v>
      </c>
      <c r="E12" s="347" t="s">
        <v>44</v>
      </c>
      <c r="F12" s="347" t="s">
        <v>44</v>
      </c>
      <c r="G12" s="354" t="s">
        <v>44</v>
      </c>
      <c r="H12" s="52"/>
      <c r="I12" s="298"/>
      <c r="J12" s="299"/>
    </row>
    <row r="13" spans="1:10" s="300" customFormat="1" x14ac:dyDescent="0.2">
      <c r="A13" s="301"/>
      <c r="B13" s="302"/>
      <c r="C13" s="416" t="s">
        <v>596</v>
      </c>
      <c r="D13" s="45" t="s">
        <v>44</v>
      </c>
      <c r="E13" s="349" t="s">
        <v>44</v>
      </c>
      <c r="F13" s="349" t="s">
        <v>44</v>
      </c>
      <c r="G13" s="362" t="s">
        <v>44</v>
      </c>
      <c r="H13" s="52"/>
      <c r="I13" s="298"/>
      <c r="J13" s="299"/>
    </row>
    <row r="14" spans="1:10" s="300" customFormat="1" ht="38.25" x14ac:dyDescent="0.2">
      <c r="A14" s="304">
        <v>1</v>
      </c>
      <c r="B14" s="305"/>
      <c r="C14" s="163" t="s">
        <v>599</v>
      </c>
      <c r="D14" s="201" t="s">
        <v>597</v>
      </c>
      <c r="E14" s="357">
        <v>695.2</v>
      </c>
      <c r="F14" s="358"/>
      <c r="G14" s="377">
        <f>ROUND(E14*F14,2)</f>
        <v>0</v>
      </c>
      <c r="H14" s="52"/>
      <c r="I14" s="298"/>
      <c r="J14" s="299"/>
    </row>
    <row r="15" spans="1:10" s="300" customFormat="1" ht="38.25" x14ac:dyDescent="0.2">
      <c r="A15" s="304">
        <f>A14+1</f>
        <v>2</v>
      </c>
      <c r="B15" s="305"/>
      <c r="C15" s="163" t="s">
        <v>600</v>
      </c>
      <c r="D15" s="201" t="s">
        <v>597</v>
      </c>
      <c r="E15" s="357">
        <v>173.8</v>
      </c>
      <c r="F15" s="351"/>
      <c r="G15" s="377">
        <f t="shared" ref="G15:G120" si="0">ROUND(E15*F15,2)</f>
        <v>0</v>
      </c>
      <c r="H15" s="52"/>
      <c r="I15" s="298"/>
      <c r="J15" s="299"/>
    </row>
    <row r="16" spans="1:10" s="300" customFormat="1" ht="38.25" x14ac:dyDescent="0.2">
      <c r="A16" s="304">
        <f>A15+1</f>
        <v>3</v>
      </c>
      <c r="B16" s="305"/>
      <c r="C16" s="163" t="s">
        <v>601</v>
      </c>
      <c r="D16" s="201" t="s">
        <v>597</v>
      </c>
      <c r="E16" s="357">
        <v>228</v>
      </c>
      <c r="F16" s="351"/>
      <c r="G16" s="377">
        <f t="shared" si="0"/>
        <v>0</v>
      </c>
      <c r="H16" s="307"/>
      <c r="I16" s="308"/>
      <c r="J16" s="299"/>
    </row>
    <row r="17" spans="1:10" s="300" customFormat="1" ht="38.25" x14ac:dyDescent="0.2">
      <c r="A17" s="304">
        <f>A16+1</f>
        <v>4</v>
      </c>
      <c r="B17" s="85"/>
      <c r="C17" s="163" t="s">
        <v>602</v>
      </c>
      <c r="D17" s="201" t="s">
        <v>330</v>
      </c>
      <c r="E17" s="357">
        <v>1826</v>
      </c>
      <c r="F17" s="351"/>
      <c r="G17" s="377">
        <f t="shared" si="0"/>
        <v>0</v>
      </c>
      <c r="H17" s="307"/>
      <c r="I17" s="308"/>
      <c r="J17" s="299"/>
    </row>
    <row r="18" spans="1:10" s="300" customFormat="1" ht="38.25" x14ac:dyDescent="0.2">
      <c r="A18" s="304">
        <f t="shared" ref="A18:A93" si="1">1+A17</f>
        <v>5</v>
      </c>
      <c r="B18" s="85"/>
      <c r="C18" s="137" t="s">
        <v>603</v>
      </c>
      <c r="D18" s="201" t="s">
        <v>597</v>
      </c>
      <c r="E18" s="351">
        <v>84</v>
      </c>
      <c r="F18" s="358"/>
      <c r="G18" s="377">
        <f t="shared" si="0"/>
        <v>0</v>
      </c>
      <c r="H18" s="307"/>
      <c r="I18" s="308"/>
      <c r="J18" s="299"/>
    </row>
    <row r="19" spans="1:10" s="300" customFormat="1" ht="38.25" x14ac:dyDescent="0.2">
      <c r="A19" s="304">
        <f t="shared" si="1"/>
        <v>6</v>
      </c>
      <c r="B19" s="309"/>
      <c r="C19" s="155" t="s">
        <v>603</v>
      </c>
      <c r="D19" s="201" t="s">
        <v>597</v>
      </c>
      <c r="E19" s="351">
        <v>144</v>
      </c>
      <c r="F19" s="358"/>
      <c r="G19" s="377">
        <f t="shared" si="0"/>
        <v>0</v>
      </c>
      <c r="H19" s="307"/>
      <c r="I19" s="308"/>
      <c r="J19" s="299"/>
    </row>
    <row r="20" spans="1:10" s="300" customFormat="1" ht="51" x14ac:dyDescent="0.2">
      <c r="A20" s="8">
        <f t="shared" si="1"/>
        <v>7</v>
      </c>
      <c r="B20" s="200"/>
      <c r="C20" s="163" t="s">
        <v>604</v>
      </c>
      <c r="D20" s="3" t="s">
        <v>597</v>
      </c>
      <c r="E20" s="351">
        <v>641</v>
      </c>
      <c r="F20" s="358"/>
      <c r="G20" s="377">
        <f t="shared" si="0"/>
        <v>0</v>
      </c>
      <c r="H20" s="307"/>
      <c r="I20" s="308"/>
      <c r="J20" s="299"/>
    </row>
    <row r="21" spans="1:10" s="300" customFormat="1" ht="38.25" x14ac:dyDescent="0.2">
      <c r="A21" s="8">
        <f t="shared" si="1"/>
        <v>8</v>
      </c>
      <c r="B21" s="200"/>
      <c r="C21" s="163" t="s">
        <v>605</v>
      </c>
      <c r="D21" s="3" t="s">
        <v>34</v>
      </c>
      <c r="E21" s="357">
        <v>12.5</v>
      </c>
      <c r="F21" s="380"/>
      <c r="G21" s="377">
        <f t="shared" si="0"/>
        <v>0</v>
      </c>
      <c r="H21" s="307"/>
      <c r="I21" s="308"/>
      <c r="J21" s="299"/>
    </row>
    <row r="22" spans="1:10" s="300" customFormat="1" ht="25.5" x14ac:dyDescent="0.2">
      <c r="A22" s="8">
        <f t="shared" si="1"/>
        <v>9</v>
      </c>
      <c r="B22" s="309"/>
      <c r="C22" s="163" t="s">
        <v>606</v>
      </c>
      <c r="D22" s="201" t="s">
        <v>34</v>
      </c>
      <c r="E22" s="357">
        <v>12.5</v>
      </c>
      <c r="F22" s="380"/>
      <c r="G22" s="377">
        <f t="shared" si="0"/>
        <v>0</v>
      </c>
      <c r="H22" s="307"/>
      <c r="I22" s="308"/>
      <c r="J22" s="299"/>
    </row>
    <row r="23" spans="1:10" s="300" customFormat="1" ht="25.5" x14ac:dyDescent="0.2">
      <c r="A23" s="8">
        <f t="shared" si="1"/>
        <v>10</v>
      </c>
      <c r="B23" s="183"/>
      <c r="C23" s="310" t="s">
        <v>607</v>
      </c>
      <c r="D23" s="201" t="s">
        <v>34</v>
      </c>
      <c r="E23" s="351">
        <v>55.6</v>
      </c>
      <c r="F23" s="351"/>
      <c r="G23" s="377">
        <f t="shared" si="0"/>
        <v>0</v>
      </c>
      <c r="H23" s="307"/>
      <c r="I23" s="308"/>
      <c r="J23" s="299"/>
    </row>
    <row r="24" spans="1:10" s="300" customFormat="1" ht="25.5" x14ac:dyDescent="0.2">
      <c r="A24" s="8">
        <f t="shared" si="1"/>
        <v>11</v>
      </c>
      <c r="B24" s="85"/>
      <c r="C24" s="310" t="s">
        <v>608</v>
      </c>
      <c r="D24" s="3" t="s">
        <v>34</v>
      </c>
      <c r="E24" s="357">
        <v>71.7</v>
      </c>
      <c r="F24" s="358"/>
      <c r="G24" s="377">
        <f t="shared" si="0"/>
        <v>0</v>
      </c>
      <c r="H24" s="307"/>
      <c r="I24" s="308"/>
      <c r="J24" s="299"/>
    </row>
    <row r="25" spans="1:10" s="300" customFormat="1" ht="25.5" x14ac:dyDescent="0.2">
      <c r="A25" s="8">
        <f t="shared" si="1"/>
        <v>12</v>
      </c>
      <c r="B25" s="85"/>
      <c r="C25" s="310" t="s">
        <v>609</v>
      </c>
      <c r="D25" s="3" t="s">
        <v>34</v>
      </c>
      <c r="E25" s="357">
        <v>132.30000000000001</v>
      </c>
      <c r="F25" s="358"/>
      <c r="G25" s="377">
        <f t="shared" si="0"/>
        <v>0</v>
      </c>
      <c r="H25" s="307"/>
      <c r="I25" s="308"/>
      <c r="J25" s="299"/>
    </row>
    <row r="26" spans="1:10" s="1" customFormat="1" ht="25.5" x14ac:dyDescent="0.2">
      <c r="A26" s="8">
        <f t="shared" si="1"/>
        <v>13</v>
      </c>
      <c r="B26" s="85"/>
      <c r="C26" s="310" t="s">
        <v>610</v>
      </c>
      <c r="D26" s="3" t="s">
        <v>34</v>
      </c>
      <c r="E26" s="357">
        <v>60.4</v>
      </c>
      <c r="F26" s="357"/>
      <c r="G26" s="377">
        <f t="shared" si="0"/>
        <v>0</v>
      </c>
      <c r="H26" s="307"/>
      <c r="I26" s="311"/>
      <c r="J26" s="312"/>
    </row>
    <row r="27" spans="1:10" s="300" customFormat="1" ht="25.5" x14ac:dyDescent="0.2">
      <c r="A27" s="8">
        <f t="shared" si="1"/>
        <v>14</v>
      </c>
      <c r="B27" s="85"/>
      <c r="C27" s="310" t="s">
        <v>611</v>
      </c>
      <c r="D27" s="3" t="s">
        <v>34</v>
      </c>
      <c r="E27" s="357">
        <v>42.8</v>
      </c>
      <c r="F27" s="357"/>
      <c r="G27" s="377">
        <f t="shared" si="0"/>
        <v>0</v>
      </c>
      <c r="H27" s="307"/>
      <c r="I27" s="308"/>
      <c r="J27" s="299"/>
    </row>
    <row r="28" spans="1:10" s="300" customFormat="1" ht="25.5" x14ac:dyDescent="0.2">
      <c r="A28" s="8">
        <f t="shared" si="1"/>
        <v>15</v>
      </c>
      <c r="B28" s="183"/>
      <c r="C28" s="310" t="s">
        <v>612</v>
      </c>
      <c r="D28" s="201" t="s">
        <v>34</v>
      </c>
      <c r="E28" s="351">
        <v>34.200000000000003</v>
      </c>
      <c r="F28" s="351"/>
      <c r="G28" s="377">
        <f t="shared" si="0"/>
        <v>0</v>
      </c>
      <c r="H28" s="307"/>
      <c r="I28" s="308"/>
      <c r="J28" s="299"/>
    </row>
    <row r="29" spans="1:10" s="300" customFormat="1" ht="25.5" x14ac:dyDescent="0.2">
      <c r="A29" s="8">
        <f t="shared" si="1"/>
        <v>16</v>
      </c>
      <c r="B29" s="85"/>
      <c r="C29" s="310" t="s">
        <v>612</v>
      </c>
      <c r="D29" s="201" t="s">
        <v>34</v>
      </c>
      <c r="E29" s="357">
        <v>24.8</v>
      </c>
      <c r="F29" s="358"/>
      <c r="G29" s="377">
        <f t="shared" si="0"/>
        <v>0</v>
      </c>
      <c r="H29" s="307"/>
      <c r="I29" s="308"/>
      <c r="J29" s="299"/>
    </row>
    <row r="30" spans="1:10" s="300" customFormat="1" ht="25.5" x14ac:dyDescent="0.2">
      <c r="A30" s="8">
        <f t="shared" si="1"/>
        <v>17</v>
      </c>
      <c r="B30" s="85"/>
      <c r="C30" s="310" t="s">
        <v>613</v>
      </c>
      <c r="D30" s="201" t="s">
        <v>431</v>
      </c>
      <c r="E30" s="357">
        <v>4</v>
      </c>
      <c r="F30" s="358"/>
      <c r="G30" s="377">
        <f t="shared" si="0"/>
        <v>0</v>
      </c>
      <c r="H30" s="307"/>
      <c r="I30" s="308"/>
      <c r="J30" s="299"/>
    </row>
    <row r="31" spans="1:10" s="1" customFormat="1" ht="25.5" x14ac:dyDescent="0.2">
      <c r="A31" s="8">
        <f t="shared" si="1"/>
        <v>18</v>
      </c>
      <c r="B31" s="85"/>
      <c r="C31" s="310" t="s">
        <v>614</v>
      </c>
      <c r="D31" s="201" t="s">
        <v>431</v>
      </c>
      <c r="E31" s="357">
        <v>3</v>
      </c>
      <c r="F31" s="357"/>
      <c r="G31" s="377">
        <f t="shared" si="0"/>
        <v>0</v>
      </c>
      <c r="H31" s="307"/>
      <c r="I31" s="311"/>
      <c r="J31" s="312"/>
    </row>
    <row r="32" spans="1:10" s="1" customFormat="1" ht="25.5" x14ac:dyDescent="0.2">
      <c r="A32" s="8">
        <f t="shared" si="1"/>
        <v>19</v>
      </c>
      <c r="B32" s="85"/>
      <c r="C32" s="310" t="s">
        <v>615</v>
      </c>
      <c r="D32" s="201" t="s">
        <v>431</v>
      </c>
      <c r="E32" s="357">
        <v>1</v>
      </c>
      <c r="F32" s="357"/>
      <c r="G32" s="377">
        <f t="shared" si="0"/>
        <v>0</v>
      </c>
      <c r="H32" s="307"/>
      <c r="I32" s="311"/>
      <c r="J32" s="312"/>
    </row>
    <row r="33" spans="1:11" ht="27.75" customHeight="1" x14ac:dyDescent="0.2">
      <c r="A33" s="304">
        <f>A32+1</f>
        <v>20</v>
      </c>
      <c r="B33" s="200"/>
      <c r="C33" s="310" t="s">
        <v>616</v>
      </c>
      <c r="D33" s="201" t="s">
        <v>431</v>
      </c>
      <c r="E33" s="351">
        <v>1</v>
      </c>
      <c r="F33" s="357"/>
      <c r="G33" s="377">
        <f t="shared" si="0"/>
        <v>0</v>
      </c>
      <c r="H33" s="307"/>
      <c r="I33" s="315"/>
      <c r="J33" s="316"/>
      <c r="K33" s="317"/>
    </row>
    <row r="34" spans="1:11" ht="27.75" customHeight="1" x14ac:dyDescent="0.2">
      <c r="A34" s="8">
        <f t="shared" si="1"/>
        <v>21</v>
      </c>
      <c r="B34" s="309"/>
      <c r="C34" s="310" t="s">
        <v>614</v>
      </c>
      <c r="D34" s="201" t="s">
        <v>431</v>
      </c>
      <c r="E34" s="357">
        <v>2</v>
      </c>
      <c r="F34" s="363"/>
      <c r="G34" s="377">
        <f t="shared" si="0"/>
        <v>0</v>
      </c>
      <c r="H34" s="307"/>
      <c r="I34" s="315"/>
      <c r="J34" s="316"/>
      <c r="K34" s="317"/>
    </row>
    <row r="35" spans="1:11" ht="25.5" x14ac:dyDescent="0.2">
      <c r="A35" s="304">
        <f t="shared" si="1"/>
        <v>22</v>
      </c>
      <c r="B35" s="309"/>
      <c r="C35" s="310" t="s">
        <v>617</v>
      </c>
      <c r="D35" s="201" t="s">
        <v>431</v>
      </c>
      <c r="E35" s="357">
        <v>1.4730000000000001</v>
      </c>
      <c r="F35" s="363"/>
      <c r="G35" s="377">
        <f t="shared" si="0"/>
        <v>0</v>
      </c>
      <c r="H35" s="307"/>
      <c r="I35" s="315"/>
      <c r="J35" s="316"/>
      <c r="K35" s="317"/>
    </row>
    <row r="36" spans="1:11" ht="25.5" x14ac:dyDescent="0.2">
      <c r="A36" s="304">
        <f t="shared" si="1"/>
        <v>23</v>
      </c>
      <c r="B36" s="309"/>
      <c r="C36" s="310" t="s">
        <v>618</v>
      </c>
      <c r="D36" s="201" t="s">
        <v>431</v>
      </c>
      <c r="E36" s="357">
        <v>0.35899999999999999</v>
      </c>
      <c r="F36" s="363"/>
      <c r="G36" s="377">
        <f t="shared" si="0"/>
        <v>0</v>
      </c>
      <c r="H36" s="307"/>
      <c r="I36" s="315"/>
      <c r="J36" s="316"/>
      <c r="K36" s="317"/>
    </row>
    <row r="37" spans="1:11" ht="25.5" x14ac:dyDescent="0.2">
      <c r="A37" s="304">
        <f t="shared" si="1"/>
        <v>24</v>
      </c>
      <c r="B37" s="309"/>
      <c r="C37" s="310" t="s">
        <v>619</v>
      </c>
      <c r="D37" s="201" t="s">
        <v>431</v>
      </c>
      <c r="E37" s="357">
        <v>0.27800000000000002</v>
      </c>
      <c r="F37" s="363"/>
      <c r="G37" s="377">
        <f t="shared" si="0"/>
        <v>0</v>
      </c>
      <c r="H37" s="307"/>
      <c r="I37" s="315"/>
      <c r="J37" s="316"/>
      <c r="K37" s="317"/>
    </row>
    <row r="38" spans="1:11" ht="25.5" x14ac:dyDescent="0.2">
      <c r="A38" s="304">
        <f t="shared" si="1"/>
        <v>25</v>
      </c>
      <c r="B38" s="309"/>
      <c r="C38" s="163" t="s">
        <v>620</v>
      </c>
      <c r="D38" s="201" t="s">
        <v>34</v>
      </c>
      <c r="E38" s="357">
        <v>13</v>
      </c>
      <c r="F38" s="363"/>
      <c r="G38" s="377">
        <f t="shared" si="0"/>
        <v>0</v>
      </c>
      <c r="H38" s="307"/>
      <c r="I38" s="315"/>
      <c r="J38" s="316"/>
      <c r="K38" s="317"/>
    </row>
    <row r="39" spans="1:11" ht="25.5" x14ac:dyDescent="0.2">
      <c r="A39" s="304">
        <f t="shared" si="1"/>
        <v>26</v>
      </c>
      <c r="B39" s="309"/>
      <c r="C39" s="163" t="s">
        <v>621</v>
      </c>
      <c r="D39" s="201" t="s">
        <v>34</v>
      </c>
      <c r="E39" s="357">
        <v>15</v>
      </c>
      <c r="F39" s="363"/>
      <c r="G39" s="377">
        <f t="shared" si="0"/>
        <v>0</v>
      </c>
      <c r="H39" s="307"/>
      <c r="I39" s="315"/>
      <c r="J39" s="316"/>
      <c r="K39" s="317"/>
    </row>
    <row r="40" spans="1:11" ht="38.25" x14ac:dyDescent="0.2">
      <c r="A40" s="304">
        <f t="shared" si="1"/>
        <v>27</v>
      </c>
      <c r="B40" s="309"/>
      <c r="C40" s="163" t="s">
        <v>622</v>
      </c>
      <c r="D40" s="201" t="s">
        <v>34</v>
      </c>
      <c r="E40" s="357">
        <v>15</v>
      </c>
      <c r="F40" s="363"/>
      <c r="G40" s="377">
        <f t="shared" si="0"/>
        <v>0</v>
      </c>
      <c r="H40" s="307"/>
      <c r="I40" s="315"/>
      <c r="J40" s="316"/>
      <c r="K40" s="317"/>
    </row>
    <row r="41" spans="1:11" ht="38.25" x14ac:dyDescent="0.2">
      <c r="A41" s="304">
        <f t="shared" si="1"/>
        <v>28</v>
      </c>
      <c r="B41" s="309"/>
      <c r="C41" s="163" t="s">
        <v>623</v>
      </c>
      <c r="D41" s="201" t="s">
        <v>34</v>
      </c>
      <c r="E41" s="357">
        <v>25</v>
      </c>
      <c r="F41" s="363"/>
      <c r="G41" s="377">
        <f t="shared" si="0"/>
        <v>0</v>
      </c>
      <c r="H41" s="307"/>
      <c r="I41" s="315"/>
      <c r="J41" s="316"/>
      <c r="K41" s="317"/>
    </row>
    <row r="42" spans="1:11" ht="25.5" x14ac:dyDescent="0.2">
      <c r="A42" s="304">
        <f t="shared" si="1"/>
        <v>29</v>
      </c>
      <c r="B42" s="309"/>
      <c r="C42" s="163" t="s">
        <v>624</v>
      </c>
      <c r="D42" s="201" t="s">
        <v>431</v>
      </c>
      <c r="E42" s="357">
        <v>2</v>
      </c>
      <c r="F42" s="363"/>
      <c r="G42" s="377">
        <f t="shared" si="0"/>
        <v>0</v>
      </c>
      <c r="H42" s="307"/>
      <c r="I42" s="315"/>
      <c r="J42" s="316"/>
      <c r="K42" s="317"/>
    </row>
    <row r="43" spans="1:11" ht="25.5" x14ac:dyDescent="0.2">
      <c r="A43" s="304">
        <f t="shared" si="1"/>
        <v>30</v>
      </c>
      <c r="B43" s="309"/>
      <c r="C43" s="163" t="s">
        <v>625</v>
      </c>
      <c r="D43" s="201" t="s">
        <v>598</v>
      </c>
      <c r="E43" s="357">
        <v>2</v>
      </c>
      <c r="F43" s="363"/>
      <c r="G43" s="377">
        <f t="shared" si="0"/>
        <v>0</v>
      </c>
      <c r="H43" s="307"/>
      <c r="I43" s="315"/>
      <c r="J43" s="316"/>
      <c r="K43" s="317"/>
    </row>
    <row r="44" spans="1:11" ht="25.5" x14ac:dyDescent="0.2">
      <c r="A44" s="304">
        <f t="shared" si="1"/>
        <v>31</v>
      </c>
      <c r="B44" s="309"/>
      <c r="C44" s="163" t="s">
        <v>626</v>
      </c>
      <c r="D44" s="201" t="s">
        <v>598</v>
      </c>
      <c r="E44" s="357">
        <v>3</v>
      </c>
      <c r="F44" s="363"/>
      <c r="G44" s="377">
        <f t="shared" si="0"/>
        <v>0</v>
      </c>
      <c r="H44" s="307"/>
      <c r="I44" s="315"/>
      <c r="J44" s="316"/>
      <c r="K44" s="317"/>
    </row>
    <row r="45" spans="1:11" ht="25.5" x14ac:dyDescent="0.2">
      <c r="A45" s="304">
        <f t="shared" si="1"/>
        <v>32</v>
      </c>
      <c r="B45" s="309"/>
      <c r="C45" s="163" t="s">
        <v>627</v>
      </c>
      <c r="D45" s="201" t="s">
        <v>598</v>
      </c>
      <c r="E45" s="357">
        <v>2</v>
      </c>
      <c r="F45" s="363"/>
      <c r="G45" s="377">
        <f t="shared" si="0"/>
        <v>0</v>
      </c>
      <c r="H45" s="307"/>
      <c r="I45" s="315"/>
      <c r="J45" s="316"/>
      <c r="K45" s="317"/>
    </row>
    <row r="46" spans="1:11" ht="25.5" x14ac:dyDescent="0.2">
      <c r="A46" s="304">
        <f t="shared" si="1"/>
        <v>33</v>
      </c>
      <c r="B46" s="309"/>
      <c r="C46" s="163" t="s">
        <v>628</v>
      </c>
      <c r="D46" s="201" t="s">
        <v>598</v>
      </c>
      <c r="E46" s="357">
        <v>1</v>
      </c>
      <c r="F46" s="363"/>
      <c r="G46" s="377">
        <f t="shared" si="0"/>
        <v>0</v>
      </c>
      <c r="H46" s="307"/>
      <c r="I46" s="315"/>
      <c r="J46" s="316"/>
      <c r="K46" s="317"/>
    </row>
    <row r="47" spans="1:11" ht="25.5" x14ac:dyDescent="0.2">
      <c r="A47" s="304">
        <f t="shared" si="1"/>
        <v>34</v>
      </c>
      <c r="B47" s="309"/>
      <c r="C47" s="163" t="s">
        <v>629</v>
      </c>
      <c r="D47" s="201" t="s">
        <v>598</v>
      </c>
      <c r="E47" s="357">
        <v>7</v>
      </c>
      <c r="F47" s="363"/>
      <c r="G47" s="377">
        <f t="shared" si="0"/>
        <v>0</v>
      </c>
      <c r="H47" s="307"/>
      <c r="I47" s="315"/>
      <c r="J47" s="316"/>
      <c r="K47" s="317"/>
    </row>
    <row r="48" spans="1:11" ht="25.5" x14ac:dyDescent="0.2">
      <c r="A48" s="304">
        <f t="shared" si="1"/>
        <v>35</v>
      </c>
      <c r="B48" s="309"/>
      <c r="C48" s="163" t="s">
        <v>630</v>
      </c>
      <c r="D48" s="201" t="s">
        <v>598</v>
      </c>
      <c r="E48" s="357">
        <v>1</v>
      </c>
      <c r="F48" s="363"/>
      <c r="G48" s="377">
        <f t="shared" si="0"/>
        <v>0</v>
      </c>
      <c r="H48" s="307"/>
      <c r="I48" s="315"/>
      <c r="J48" s="316"/>
      <c r="K48" s="317"/>
    </row>
    <row r="49" spans="1:11" ht="25.5" x14ac:dyDescent="0.2">
      <c r="A49" s="304">
        <f t="shared" si="1"/>
        <v>36</v>
      </c>
      <c r="B49" s="309"/>
      <c r="C49" s="163" t="s">
        <v>631</v>
      </c>
      <c r="D49" s="201" t="s">
        <v>598</v>
      </c>
      <c r="E49" s="357">
        <v>3</v>
      </c>
      <c r="F49" s="363"/>
      <c r="G49" s="377">
        <f t="shared" si="0"/>
        <v>0</v>
      </c>
      <c r="H49" s="307"/>
      <c r="I49" s="315"/>
      <c r="J49" s="316"/>
      <c r="K49" s="317"/>
    </row>
    <row r="50" spans="1:11" ht="38.25" x14ac:dyDescent="0.2">
      <c r="A50" s="304">
        <f t="shared" si="1"/>
        <v>37</v>
      </c>
      <c r="B50" s="309"/>
      <c r="C50" s="163" t="s">
        <v>632</v>
      </c>
      <c r="D50" s="201" t="s">
        <v>431</v>
      </c>
      <c r="E50" s="357">
        <v>2</v>
      </c>
      <c r="F50" s="363"/>
      <c r="G50" s="377">
        <f t="shared" si="0"/>
        <v>0</v>
      </c>
      <c r="H50" s="307"/>
      <c r="I50" s="315"/>
      <c r="J50" s="316"/>
      <c r="K50" s="317"/>
    </row>
    <row r="51" spans="1:11" ht="25.5" x14ac:dyDescent="0.2">
      <c r="A51" s="304">
        <f t="shared" si="1"/>
        <v>38</v>
      </c>
      <c r="B51" s="309"/>
      <c r="C51" s="163" t="s">
        <v>633</v>
      </c>
      <c r="D51" s="201" t="s">
        <v>431</v>
      </c>
      <c r="E51" s="357">
        <v>2</v>
      </c>
      <c r="F51" s="363"/>
      <c r="G51" s="377">
        <f t="shared" si="0"/>
        <v>0</v>
      </c>
      <c r="H51" s="307"/>
      <c r="I51" s="315"/>
      <c r="J51" s="316"/>
      <c r="K51" s="317"/>
    </row>
    <row r="52" spans="1:11" ht="25.5" x14ac:dyDescent="0.2">
      <c r="A52" s="304">
        <f t="shared" si="1"/>
        <v>39</v>
      </c>
      <c r="B52" s="309"/>
      <c r="C52" s="163" t="s">
        <v>634</v>
      </c>
      <c r="D52" s="201" t="s">
        <v>431</v>
      </c>
      <c r="E52" s="357">
        <v>1</v>
      </c>
      <c r="F52" s="363"/>
      <c r="G52" s="377">
        <f t="shared" si="0"/>
        <v>0</v>
      </c>
      <c r="H52" s="307"/>
      <c r="I52" s="315"/>
      <c r="J52" s="316"/>
      <c r="K52" s="317"/>
    </row>
    <row r="53" spans="1:11" ht="25.5" x14ac:dyDescent="0.2">
      <c r="A53" s="304">
        <f t="shared" si="1"/>
        <v>40</v>
      </c>
      <c r="B53" s="309"/>
      <c r="C53" s="163" t="s">
        <v>635</v>
      </c>
      <c r="D53" s="201" t="s">
        <v>431</v>
      </c>
      <c r="E53" s="357">
        <v>1</v>
      </c>
      <c r="F53" s="363"/>
      <c r="G53" s="377">
        <f t="shared" si="0"/>
        <v>0</v>
      </c>
      <c r="H53" s="307"/>
      <c r="I53" s="315"/>
      <c r="J53" s="316"/>
      <c r="K53" s="317"/>
    </row>
    <row r="54" spans="1:11" ht="25.5" x14ac:dyDescent="0.2">
      <c r="A54" s="304">
        <f t="shared" si="1"/>
        <v>41</v>
      </c>
      <c r="B54" s="309"/>
      <c r="C54" s="163" t="s">
        <v>636</v>
      </c>
      <c r="D54" s="201" t="s">
        <v>431</v>
      </c>
      <c r="E54" s="357">
        <v>3</v>
      </c>
      <c r="F54" s="363"/>
      <c r="G54" s="377">
        <f t="shared" si="0"/>
        <v>0</v>
      </c>
      <c r="H54" s="307"/>
      <c r="I54" s="315"/>
      <c r="J54" s="316"/>
      <c r="K54" s="317"/>
    </row>
    <row r="55" spans="1:11" ht="25.5" x14ac:dyDescent="0.2">
      <c r="A55" s="304">
        <f t="shared" si="1"/>
        <v>42</v>
      </c>
      <c r="B55" s="309"/>
      <c r="C55" s="163" t="s">
        <v>637</v>
      </c>
      <c r="D55" s="201" t="s">
        <v>431</v>
      </c>
      <c r="E55" s="357">
        <v>1</v>
      </c>
      <c r="F55" s="363"/>
      <c r="G55" s="377">
        <f t="shared" si="0"/>
        <v>0</v>
      </c>
      <c r="H55" s="307"/>
      <c r="I55" s="315"/>
      <c r="J55" s="316"/>
      <c r="K55" s="317"/>
    </row>
    <row r="56" spans="1:11" x14ac:dyDescent="0.2">
      <c r="A56" s="304">
        <f t="shared" si="1"/>
        <v>43</v>
      </c>
      <c r="B56" s="309"/>
      <c r="C56" s="163" t="s">
        <v>638</v>
      </c>
      <c r="D56" s="201" t="s">
        <v>431</v>
      </c>
      <c r="E56" s="357">
        <v>2</v>
      </c>
      <c r="F56" s="363"/>
      <c r="G56" s="377">
        <f t="shared" si="0"/>
        <v>0</v>
      </c>
      <c r="H56" s="307"/>
      <c r="I56" s="315"/>
      <c r="J56" s="316"/>
      <c r="K56" s="317"/>
    </row>
    <row r="57" spans="1:11" x14ac:dyDescent="0.2">
      <c r="A57" s="304">
        <f t="shared" si="1"/>
        <v>44</v>
      </c>
      <c r="B57" s="309"/>
      <c r="C57" s="163" t="s">
        <v>638</v>
      </c>
      <c r="D57" s="201" t="s">
        <v>431</v>
      </c>
      <c r="E57" s="357">
        <v>2</v>
      </c>
      <c r="F57" s="363"/>
      <c r="G57" s="377">
        <f t="shared" si="0"/>
        <v>0</v>
      </c>
      <c r="H57" s="307"/>
      <c r="I57" s="315"/>
      <c r="J57" s="316"/>
      <c r="K57" s="317"/>
    </row>
    <row r="58" spans="1:11" ht="25.5" x14ac:dyDescent="0.2">
      <c r="A58" s="304">
        <f t="shared" si="1"/>
        <v>45</v>
      </c>
      <c r="B58" s="309"/>
      <c r="C58" s="163" t="s">
        <v>639</v>
      </c>
      <c r="D58" s="201" t="s">
        <v>34</v>
      </c>
      <c r="E58" s="357">
        <v>421.8</v>
      </c>
      <c r="F58" s="363"/>
      <c r="G58" s="377">
        <f t="shared" si="0"/>
        <v>0</v>
      </c>
      <c r="H58" s="307"/>
      <c r="I58" s="315"/>
      <c r="J58" s="316"/>
      <c r="K58" s="317"/>
    </row>
    <row r="59" spans="1:11" ht="25.5" x14ac:dyDescent="0.2">
      <c r="A59" s="304">
        <f t="shared" si="1"/>
        <v>46</v>
      </c>
      <c r="B59" s="309"/>
      <c r="C59" s="163" t="s">
        <v>640</v>
      </c>
      <c r="D59" s="201" t="s">
        <v>598</v>
      </c>
      <c r="E59" s="357">
        <v>17</v>
      </c>
      <c r="F59" s="363"/>
      <c r="G59" s="377">
        <f t="shared" si="0"/>
        <v>0</v>
      </c>
      <c r="H59" s="307"/>
      <c r="I59" s="315"/>
      <c r="J59" s="316"/>
      <c r="K59" s="317"/>
    </row>
    <row r="60" spans="1:11" ht="25.5" x14ac:dyDescent="0.2">
      <c r="A60" s="304">
        <f t="shared" si="1"/>
        <v>47</v>
      </c>
      <c r="B60" s="309"/>
      <c r="C60" s="163" t="s">
        <v>641</v>
      </c>
      <c r="D60" s="201" t="s">
        <v>431</v>
      </c>
      <c r="E60" s="357">
        <v>4</v>
      </c>
      <c r="F60" s="363"/>
      <c r="G60" s="377">
        <f t="shared" si="0"/>
        <v>0</v>
      </c>
      <c r="H60" s="307"/>
      <c r="I60" s="315"/>
      <c r="J60" s="316"/>
      <c r="K60" s="317"/>
    </row>
    <row r="61" spans="1:11" ht="38.25" x14ac:dyDescent="0.2">
      <c r="A61" s="304">
        <f t="shared" si="1"/>
        <v>48</v>
      </c>
      <c r="B61" s="309"/>
      <c r="C61" s="163" t="s">
        <v>642</v>
      </c>
      <c r="D61" s="201" t="s">
        <v>34</v>
      </c>
      <c r="E61" s="357">
        <v>358</v>
      </c>
      <c r="F61" s="363"/>
      <c r="G61" s="377">
        <f t="shared" si="0"/>
        <v>0</v>
      </c>
      <c r="H61" s="307"/>
      <c r="I61" s="315"/>
      <c r="J61" s="316"/>
      <c r="K61" s="317"/>
    </row>
    <row r="62" spans="1:11" ht="25.5" x14ac:dyDescent="0.2">
      <c r="A62" s="304">
        <f t="shared" si="1"/>
        <v>49</v>
      </c>
      <c r="B62" s="309"/>
      <c r="C62" s="163" t="s">
        <v>643</v>
      </c>
      <c r="D62" s="201" t="s">
        <v>431</v>
      </c>
      <c r="E62" s="357">
        <v>1</v>
      </c>
      <c r="F62" s="363"/>
      <c r="G62" s="377">
        <f t="shared" si="0"/>
        <v>0</v>
      </c>
      <c r="H62" s="307"/>
      <c r="I62" s="315"/>
      <c r="J62" s="316"/>
      <c r="K62" s="317"/>
    </row>
    <row r="63" spans="1:11" ht="25.5" x14ac:dyDescent="0.2">
      <c r="A63" s="304">
        <f t="shared" si="1"/>
        <v>50</v>
      </c>
      <c r="B63" s="309"/>
      <c r="C63" s="163" t="s">
        <v>644</v>
      </c>
      <c r="D63" s="201" t="s">
        <v>431</v>
      </c>
      <c r="E63" s="357">
        <v>1</v>
      </c>
      <c r="F63" s="363"/>
      <c r="G63" s="377">
        <f t="shared" si="0"/>
        <v>0</v>
      </c>
      <c r="H63" s="307"/>
      <c r="I63" s="315"/>
      <c r="J63" s="316"/>
      <c r="K63" s="317"/>
    </row>
    <row r="64" spans="1:11" ht="25.5" x14ac:dyDescent="0.2">
      <c r="A64" s="304">
        <f t="shared" si="1"/>
        <v>51</v>
      </c>
      <c r="B64" s="309"/>
      <c r="C64" s="163" t="s">
        <v>645</v>
      </c>
      <c r="D64" s="201" t="s">
        <v>431</v>
      </c>
      <c r="E64" s="357">
        <v>1</v>
      </c>
      <c r="F64" s="363"/>
      <c r="G64" s="377">
        <f t="shared" si="0"/>
        <v>0</v>
      </c>
      <c r="H64" s="307"/>
      <c r="I64" s="315"/>
      <c r="J64" s="316"/>
      <c r="K64" s="317"/>
    </row>
    <row r="65" spans="1:11" ht="25.5" x14ac:dyDescent="0.2">
      <c r="A65" s="304">
        <f t="shared" si="1"/>
        <v>52</v>
      </c>
      <c r="B65" s="309"/>
      <c r="C65" s="163" t="s">
        <v>646</v>
      </c>
      <c r="D65" s="201" t="s">
        <v>431</v>
      </c>
      <c r="E65" s="357">
        <v>1</v>
      </c>
      <c r="F65" s="363"/>
      <c r="G65" s="377">
        <f t="shared" si="0"/>
        <v>0</v>
      </c>
      <c r="H65" s="307"/>
      <c r="I65" s="315"/>
      <c r="J65" s="316"/>
      <c r="K65" s="317"/>
    </row>
    <row r="66" spans="1:11" ht="25.5" x14ac:dyDescent="0.2">
      <c r="A66" s="304">
        <f t="shared" si="1"/>
        <v>53</v>
      </c>
      <c r="B66" s="309"/>
      <c r="C66" s="163" t="s">
        <v>647</v>
      </c>
      <c r="D66" s="201" t="s">
        <v>431</v>
      </c>
      <c r="E66" s="357">
        <v>1</v>
      </c>
      <c r="F66" s="363"/>
      <c r="G66" s="377">
        <f t="shared" si="0"/>
        <v>0</v>
      </c>
      <c r="H66" s="307"/>
      <c r="I66" s="315"/>
      <c r="J66" s="316"/>
      <c r="K66" s="317"/>
    </row>
    <row r="67" spans="1:11" ht="25.5" x14ac:dyDescent="0.2">
      <c r="A67" s="304">
        <f t="shared" si="1"/>
        <v>54</v>
      </c>
      <c r="B67" s="309"/>
      <c r="C67" s="163" t="s">
        <v>648</v>
      </c>
      <c r="D67" s="201" t="s">
        <v>431</v>
      </c>
      <c r="E67" s="357">
        <v>1</v>
      </c>
      <c r="F67" s="363"/>
      <c r="G67" s="377">
        <f t="shared" si="0"/>
        <v>0</v>
      </c>
      <c r="H67" s="307"/>
      <c r="I67" s="315"/>
      <c r="J67" s="316"/>
      <c r="K67" s="317"/>
    </row>
    <row r="68" spans="1:11" ht="25.5" x14ac:dyDescent="0.2">
      <c r="A68" s="304">
        <f t="shared" si="1"/>
        <v>55</v>
      </c>
      <c r="B68" s="309"/>
      <c r="C68" s="163" t="s">
        <v>649</v>
      </c>
      <c r="D68" s="201" t="s">
        <v>431</v>
      </c>
      <c r="E68" s="357">
        <v>1</v>
      </c>
      <c r="F68" s="363"/>
      <c r="G68" s="377">
        <f t="shared" si="0"/>
        <v>0</v>
      </c>
      <c r="H68" s="307"/>
      <c r="I68" s="315"/>
      <c r="J68" s="316"/>
      <c r="K68" s="317"/>
    </row>
    <row r="69" spans="1:11" ht="25.5" x14ac:dyDescent="0.2">
      <c r="A69" s="304">
        <f t="shared" si="1"/>
        <v>56</v>
      </c>
      <c r="B69" s="309"/>
      <c r="C69" s="163" t="s">
        <v>650</v>
      </c>
      <c r="D69" s="201" t="s">
        <v>431</v>
      </c>
      <c r="E69" s="357">
        <v>1</v>
      </c>
      <c r="F69" s="363"/>
      <c r="G69" s="377">
        <f t="shared" si="0"/>
        <v>0</v>
      </c>
      <c r="H69" s="307"/>
      <c r="I69" s="315"/>
      <c r="J69" s="316"/>
      <c r="K69" s="317"/>
    </row>
    <row r="70" spans="1:11" ht="25.5" x14ac:dyDescent="0.2">
      <c r="A70" s="304">
        <f t="shared" si="1"/>
        <v>57</v>
      </c>
      <c r="B70" s="309"/>
      <c r="C70" s="163" t="s">
        <v>651</v>
      </c>
      <c r="D70" s="201" t="s">
        <v>431</v>
      </c>
      <c r="E70" s="357">
        <v>1</v>
      </c>
      <c r="F70" s="363"/>
      <c r="G70" s="377">
        <f t="shared" si="0"/>
        <v>0</v>
      </c>
      <c r="H70" s="307"/>
      <c r="I70" s="315"/>
      <c r="J70" s="316"/>
      <c r="K70" s="317"/>
    </row>
    <row r="71" spans="1:11" ht="25.5" x14ac:dyDescent="0.2">
      <c r="A71" s="304">
        <f t="shared" si="1"/>
        <v>58</v>
      </c>
      <c r="B71" s="309"/>
      <c r="C71" s="163" t="s">
        <v>652</v>
      </c>
      <c r="D71" s="201" t="s">
        <v>431</v>
      </c>
      <c r="E71" s="357">
        <v>1</v>
      </c>
      <c r="F71" s="363"/>
      <c r="G71" s="377">
        <f t="shared" si="0"/>
        <v>0</v>
      </c>
      <c r="H71" s="307"/>
      <c r="I71" s="315"/>
      <c r="J71" s="316"/>
      <c r="K71" s="317"/>
    </row>
    <row r="72" spans="1:11" ht="25.5" x14ac:dyDescent="0.2">
      <c r="A72" s="304">
        <f t="shared" si="1"/>
        <v>59</v>
      </c>
      <c r="B72" s="309"/>
      <c r="C72" s="163" t="s">
        <v>653</v>
      </c>
      <c r="D72" s="201" t="s">
        <v>431</v>
      </c>
      <c r="E72" s="357">
        <v>1</v>
      </c>
      <c r="F72" s="363"/>
      <c r="G72" s="377">
        <f t="shared" si="0"/>
        <v>0</v>
      </c>
      <c r="H72" s="307"/>
      <c r="I72" s="315"/>
      <c r="J72" s="316"/>
      <c r="K72" s="317"/>
    </row>
    <row r="73" spans="1:11" ht="25.5" x14ac:dyDescent="0.2">
      <c r="A73" s="304">
        <f t="shared" si="1"/>
        <v>60</v>
      </c>
      <c r="B73" s="309"/>
      <c r="C73" s="163" t="s">
        <v>654</v>
      </c>
      <c r="D73" s="201" t="s">
        <v>431</v>
      </c>
      <c r="E73" s="357">
        <v>14</v>
      </c>
      <c r="F73" s="363"/>
      <c r="G73" s="377">
        <f t="shared" si="0"/>
        <v>0</v>
      </c>
      <c r="H73" s="307"/>
      <c r="I73" s="315"/>
      <c r="J73" s="316"/>
      <c r="K73" s="317"/>
    </row>
    <row r="74" spans="1:11" ht="25.5" x14ac:dyDescent="0.2">
      <c r="A74" s="304">
        <f t="shared" si="1"/>
        <v>61</v>
      </c>
      <c r="B74" s="309"/>
      <c r="C74" s="163" t="s">
        <v>655</v>
      </c>
      <c r="D74" s="201" t="s">
        <v>431</v>
      </c>
      <c r="E74" s="357">
        <v>16</v>
      </c>
      <c r="F74" s="363"/>
      <c r="G74" s="377">
        <f t="shared" si="0"/>
        <v>0</v>
      </c>
      <c r="H74" s="307"/>
      <c r="I74" s="315"/>
      <c r="J74" s="316"/>
      <c r="K74" s="317"/>
    </row>
    <row r="75" spans="1:11" ht="25.5" x14ac:dyDescent="0.2">
      <c r="A75" s="304">
        <f t="shared" si="1"/>
        <v>62</v>
      </c>
      <c r="B75" s="309"/>
      <c r="C75" s="163" t="s">
        <v>656</v>
      </c>
      <c r="D75" s="201" t="s">
        <v>431</v>
      </c>
      <c r="E75" s="357">
        <v>24</v>
      </c>
      <c r="F75" s="363"/>
      <c r="G75" s="377">
        <f t="shared" si="0"/>
        <v>0</v>
      </c>
      <c r="H75" s="307"/>
      <c r="I75" s="315"/>
      <c r="J75" s="316"/>
      <c r="K75" s="317"/>
    </row>
    <row r="76" spans="1:11" ht="25.5" x14ac:dyDescent="0.2">
      <c r="A76" s="304">
        <f t="shared" si="1"/>
        <v>63</v>
      </c>
      <c r="B76" s="309"/>
      <c r="C76" s="163" t="s">
        <v>657</v>
      </c>
      <c r="D76" s="201" t="s">
        <v>431</v>
      </c>
      <c r="E76" s="357">
        <v>12</v>
      </c>
      <c r="F76" s="363"/>
      <c r="G76" s="377">
        <f t="shared" si="0"/>
        <v>0</v>
      </c>
      <c r="H76" s="307"/>
      <c r="I76" s="315"/>
      <c r="J76" s="316"/>
      <c r="K76" s="317"/>
    </row>
    <row r="77" spans="1:11" ht="25.5" x14ac:dyDescent="0.2">
      <c r="A77" s="304">
        <f t="shared" si="1"/>
        <v>64</v>
      </c>
      <c r="B77" s="309"/>
      <c r="C77" s="163" t="s">
        <v>658</v>
      </c>
      <c r="D77" s="201" t="s">
        <v>431</v>
      </c>
      <c r="E77" s="357">
        <v>8</v>
      </c>
      <c r="F77" s="363"/>
      <c r="G77" s="377">
        <f t="shared" si="0"/>
        <v>0</v>
      </c>
      <c r="H77" s="307"/>
      <c r="I77" s="315"/>
      <c r="J77" s="316"/>
      <c r="K77" s="317"/>
    </row>
    <row r="78" spans="1:11" ht="25.5" x14ac:dyDescent="0.2">
      <c r="A78" s="304">
        <f t="shared" si="1"/>
        <v>65</v>
      </c>
      <c r="B78" s="309"/>
      <c r="C78" s="163" t="s">
        <v>659</v>
      </c>
      <c r="D78" s="201" t="s">
        <v>431</v>
      </c>
      <c r="E78" s="357">
        <v>4</v>
      </c>
      <c r="F78" s="363"/>
      <c r="G78" s="377">
        <f t="shared" si="0"/>
        <v>0</v>
      </c>
      <c r="H78" s="307"/>
      <c r="I78" s="315"/>
      <c r="J78" s="316"/>
      <c r="K78" s="317"/>
    </row>
    <row r="79" spans="1:11" ht="25.5" x14ac:dyDescent="0.2">
      <c r="A79" s="304">
        <f t="shared" si="1"/>
        <v>66</v>
      </c>
      <c r="B79" s="309"/>
      <c r="C79" s="163" t="s">
        <v>660</v>
      </c>
      <c r="D79" s="201" t="s">
        <v>431</v>
      </c>
      <c r="E79" s="357">
        <v>6</v>
      </c>
      <c r="F79" s="363"/>
      <c r="G79" s="377">
        <f t="shared" si="0"/>
        <v>0</v>
      </c>
      <c r="H79" s="307"/>
      <c r="I79" s="315"/>
      <c r="J79" s="316"/>
      <c r="K79" s="317"/>
    </row>
    <row r="80" spans="1:11" ht="25.5" x14ac:dyDescent="0.2">
      <c r="A80" s="304">
        <f t="shared" si="1"/>
        <v>67</v>
      </c>
      <c r="B80" s="309"/>
      <c r="C80" s="163" t="s">
        <v>661</v>
      </c>
      <c r="D80" s="201" t="s">
        <v>431</v>
      </c>
      <c r="E80" s="357">
        <v>6</v>
      </c>
      <c r="F80" s="363"/>
      <c r="G80" s="377">
        <f t="shared" si="0"/>
        <v>0</v>
      </c>
      <c r="H80" s="307"/>
      <c r="I80" s="315"/>
      <c r="J80" s="316"/>
      <c r="K80" s="317"/>
    </row>
    <row r="81" spans="1:11" ht="25.5" x14ac:dyDescent="0.2">
      <c r="A81" s="304">
        <f t="shared" si="1"/>
        <v>68</v>
      </c>
      <c r="B81" s="309"/>
      <c r="C81" s="163" t="s">
        <v>662</v>
      </c>
      <c r="D81" s="201" t="s">
        <v>431</v>
      </c>
      <c r="E81" s="357">
        <v>4</v>
      </c>
      <c r="F81" s="363"/>
      <c r="G81" s="377">
        <f t="shared" si="0"/>
        <v>0</v>
      </c>
      <c r="H81" s="307"/>
      <c r="I81" s="315"/>
      <c r="J81" s="316"/>
      <c r="K81" s="317"/>
    </row>
    <row r="82" spans="1:11" ht="25.5" x14ac:dyDescent="0.2">
      <c r="A82" s="304">
        <f t="shared" si="1"/>
        <v>69</v>
      </c>
      <c r="B82" s="309"/>
      <c r="C82" s="163" t="s">
        <v>663</v>
      </c>
      <c r="D82" s="201" t="s">
        <v>431</v>
      </c>
      <c r="E82" s="357">
        <v>4</v>
      </c>
      <c r="F82" s="363"/>
      <c r="G82" s="377">
        <f t="shared" si="0"/>
        <v>0</v>
      </c>
      <c r="H82" s="307"/>
      <c r="I82" s="315"/>
      <c r="J82" s="316"/>
      <c r="K82" s="317"/>
    </row>
    <row r="83" spans="1:11" ht="25.5" x14ac:dyDescent="0.2">
      <c r="A83" s="304">
        <f t="shared" si="1"/>
        <v>70</v>
      </c>
      <c r="B83" s="309"/>
      <c r="C83" s="163" t="s">
        <v>664</v>
      </c>
      <c r="D83" s="201" t="s">
        <v>431</v>
      </c>
      <c r="E83" s="357">
        <v>4</v>
      </c>
      <c r="F83" s="363"/>
      <c r="G83" s="377">
        <f t="shared" si="0"/>
        <v>0</v>
      </c>
      <c r="H83" s="307"/>
      <c r="I83" s="315"/>
      <c r="J83" s="316"/>
      <c r="K83" s="317"/>
    </row>
    <row r="84" spans="1:11" ht="25.5" x14ac:dyDescent="0.2">
      <c r="A84" s="304">
        <f t="shared" si="1"/>
        <v>71</v>
      </c>
      <c r="B84" s="309"/>
      <c r="C84" s="163" t="s">
        <v>665</v>
      </c>
      <c r="D84" s="201" t="s">
        <v>431</v>
      </c>
      <c r="E84" s="357">
        <v>2</v>
      </c>
      <c r="F84" s="363"/>
      <c r="G84" s="377">
        <f t="shared" si="0"/>
        <v>0</v>
      </c>
      <c r="H84" s="307"/>
      <c r="I84" s="315"/>
      <c r="J84" s="316"/>
      <c r="K84" s="317"/>
    </row>
    <row r="85" spans="1:11" ht="25.5" x14ac:dyDescent="0.2">
      <c r="A85" s="304">
        <f t="shared" si="1"/>
        <v>72</v>
      </c>
      <c r="B85" s="309"/>
      <c r="C85" s="163" t="s">
        <v>666</v>
      </c>
      <c r="D85" s="201" t="s">
        <v>431</v>
      </c>
      <c r="E85" s="357">
        <v>4</v>
      </c>
      <c r="F85" s="363"/>
      <c r="G85" s="377">
        <f t="shared" si="0"/>
        <v>0</v>
      </c>
      <c r="H85" s="307"/>
      <c r="I85" s="315"/>
      <c r="J85" s="316"/>
      <c r="K85" s="317"/>
    </row>
    <row r="86" spans="1:11" ht="25.5" x14ac:dyDescent="0.2">
      <c r="A86" s="304">
        <f t="shared" si="1"/>
        <v>73</v>
      </c>
      <c r="B86" s="309"/>
      <c r="C86" s="163" t="s">
        <v>667</v>
      </c>
      <c r="D86" s="201" t="s">
        <v>431</v>
      </c>
      <c r="E86" s="357">
        <v>2</v>
      </c>
      <c r="F86" s="363"/>
      <c r="G86" s="377">
        <f t="shared" si="0"/>
        <v>0</v>
      </c>
      <c r="H86" s="307"/>
      <c r="I86" s="315"/>
      <c r="J86" s="316"/>
      <c r="K86" s="317"/>
    </row>
    <row r="87" spans="1:11" ht="25.5" x14ac:dyDescent="0.2">
      <c r="A87" s="304">
        <f t="shared" si="1"/>
        <v>74</v>
      </c>
      <c r="B87" s="309"/>
      <c r="C87" s="163" t="s">
        <v>668</v>
      </c>
      <c r="D87" s="201" t="s">
        <v>431</v>
      </c>
      <c r="E87" s="357">
        <v>6</v>
      </c>
      <c r="F87" s="363"/>
      <c r="G87" s="377">
        <f t="shared" si="0"/>
        <v>0</v>
      </c>
      <c r="H87" s="307"/>
      <c r="I87" s="315"/>
      <c r="J87" s="316"/>
      <c r="K87" s="317"/>
    </row>
    <row r="88" spans="1:11" ht="25.5" x14ac:dyDescent="0.2">
      <c r="A88" s="304">
        <f t="shared" si="1"/>
        <v>75</v>
      </c>
      <c r="B88" s="309"/>
      <c r="C88" s="163" t="s">
        <v>669</v>
      </c>
      <c r="D88" s="201" t="s">
        <v>431</v>
      </c>
      <c r="E88" s="357">
        <v>6</v>
      </c>
      <c r="F88" s="363"/>
      <c r="G88" s="377">
        <f t="shared" si="0"/>
        <v>0</v>
      </c>
      <c r="H88" s="307"/>
      <c r="I88" s="315"/>
      <c r="J88" s="316"/>
      <c r="K88" s="317"/>
    </row>
    <row r="89" spans="1:11" ht="25.5" x14ac:dyDescent="0.2">
      <c r="A89" s="304">
        <f t="shared" si="1"/>
        <v>76</v>
      </c>
      <c r="B89" s="309"/>
      <c r="C89" s="163" t="s">
        <v>670</v>
      </c>
      <c r="D89" s="201" t="s">
        <v>431</v>
      </c>
      <c r="E89" s="357">
        <v>2</v>
      </c>
      <c r="F89" s="363"/>
      <c r="G89" s="377">
        <f t="shared" si="0"/>
        <v>0</v>
      </c>
      <c r="H89" s="307"/>
      <c r="I89" s="315"/>
      <c r="J89" s="316"/>
      <c r="K89" s="317"/>
    </row>
    <row r="90" spans="1:11" ht="25.5" x14ac:dyDescent="0.2">
      <c r="A90" s="304">
        <f t="shared" si="1"/>
        <v>77</v>
      </c>
      <c r="B90" s="309"/>
      <c r="C90" s="163" t="s">
        <v>671</v>
      </c>
      <c r="D90" s="201" t="s">
        <v>431</v>
      </c>
      <c r="E90" s="357">
        <v>2</v>
      </c>
      <c r="F90" s="363"/>
      <c r="G90" s="377">
        <f t="shared" si="0"/>
        <v>0</v>
      </c>
      <c r="H90" s="307"/>
      <c r="I90" s="315"/>
      <c r="J90" s="316"/>
      <c r="K90" s="317"/>
    </row>
    <row r="91" spans="1:11" ht="25.5" x14ac:dyDescent="0.2">
      <c r="A91" s="304">
        <f t="shared" si="1"/>
        <v>78</v>
      </c>
      <c r="B91" s="309"/>
      <c r="C91" s="163" t="s">
        <v>672</v>
      </c>
      <c r="D91" s="201" t="s">
        <v>431</v>
      </c>
      <c r="E91" s="357">
        <v>6</v>
      </c>
      <c r="F91" s="363"/>
      <c r="G91" s="377">
        <f t="shared" si="0"/>
        <v>0</v>
      </c>
      <c r="H91" s="307"/>
    </row>
    <row r="92" spans="1:11" s="103" customFormat="1" ht="25.5" x14ac:dyDescent="0.2">
      <c r="A92" s="304">
        <f t="shared" si="1"/>
        <v>79</v>
      </c>
      <c r="B92" s="3"/>
      <c r="C92" s="163" t="s">
        <v>673</v>
      </c>
      <c r="D92" s="3" t="s">
        <v>431</v>
      </c>
      <c r="E92" s="363">
        <v>4</v>
      </c>
      <c r="F92" s="363"/>
      <c r="G92" s="377">
        <f t="shared" si="0"/>
        <v>0</v>
      </c>
      <c r="H92" s="307"/>
      <c r="I92" s="322"/>
      <c r="J92" s="323"/>
    </row>
    <row r="93" spans="1:11" s="103" customFormat="1" ht="25.5" x14ac:dyDescent="0.2">
      <c r="A93" s="304">
        <f t="shared" si="1"/>
        <v>80</v>
      </c>
      <c r="B93" s="3"/>
      <c r="C93" s="163" t="s">
        <v>674</v>
      </c>
      <c r="D93" s="3" t="s">
        <v>431</v>
      </c>
      <c r="E93" s="363">
        <v>2</v>
      </c>
      <c r="F93" s="363"/>
      <c r="G93" s="377">
        <f t="shared" si="0"/>
        <v>0</v>
      </c>
      <c r="H93" s="307"/>
      <c r="I93" s="322"/>
      <c r="J93" s="323"/>
    </row>
    <row r="94" spans="1:11" s="103" customFormat="1" ht="25.5" x14ac:dyDescent="0.2">
      <c r="A94" s="304">
        <f t="shared" ref="A94:A97" si="2">1+A93</f>
        <v>81</v>
      </c>
      <c r="B94" s="3"/>
      <c r="C94" s="163" t="s">
        <v>675</v>
      </c>
      <c r="D94" s="3" t="s">
        <v>431</v>
      </c>
      <c r="E94" s="363">
        <v>1</v>
      </c>
      <c r="F94" s="363"/>
      <c r="G94" s="377">
        <f t="shared" si="0"/>
        <v>0</v>
      </c>
      <c r="H94" s="307"/>
      <c r="I94" s="322"/>
      <c r="J94" s="323"/>
    </row>
    <row r="95" spans="1:11" s="103" customFormat="1" ht="25.5" x14ac:dyDescent="0.2">
      <c r="A95" s="304">
        <f t="shared" si="2"/>
        <v>82</v>
      </c>
      <c r="B95" s="3"/>
      <c r="C95" s="163" t="s">
        <v>676</v>
      </c>
      <c r="D95" s="3" t="s">
        <v>431</v>
      </c>
      <c r="E95" s="363">
        <v>4</v>
      </c>
      <c r="F95" s="363"/>
      <c r="G95" s="377">
        <f t="shared" si="0"/>
        <v>0</v>
      </c>
      <c r="H95" s="307"/>
      <c r="I95" s="322"/>
      <c r="J95" s="323"/>
    </row>
    <row r="96" spans="1:11" s="103" customFormat="1" ht="25.5" x14ac:dyDescent="0.2">
      <c r="A96" s="304">
        <f t="shared" si="2"/>
        <v>83</v>
      </c>
      <c r="B96" s="3"/>
      <c r="C96" s="163" t="s">
        <v>677</v>
      </c>
      <c r="D96" s="3" t="s">
        <v>431</v>
      </c>
      <c r="E96" s="363">
        <v>2</v>
      </c>
      <c r="F96" s="363"/>
      <c r="G96" s="377">
        <f t="shared" si="0"/>
        <v>0</v>
      </c>
      <c r="H96" s="307"/>
      <c r="I96" s="322"/>
      <c r="J96" s="323"/>
    </row>
    <row r="97" spans="1:10" s="103" customFormat="1" ht="25.5" x14ac:dyDescent="0.2">
      <c r="A97" s="304">
        <f t="shared" si="2"/>
        <v>84</v>
      </c>
      <c r="B97" s="3"/>
      <c r="C97" s="163" t="s">
        <v>678</v>
      </c>
      <c r="D97" s="3" t="s">
        <v>431</v>
      </c>
      <c r="E97" s="363">
        <v>1</v>
      </c>
      <c r="F97" s="363"/>
      <c r="G97" s="377">
        <f t="shared" si="0"/>
        <v>0</v>
      </c>
      <c r="H97" s="307"/>
      <c r="I97" s="322"/>
      <c r="J97" s="323"/>
    </row>
    <row r="98" spans="1:10" s="103" customFormat="1" x14ac:dyDescent="0.2">
      <c r="A98" s="301"/>
      <c r="B98" s="45"/>
      <c r="C98" s="416" t="s">
        <v>679</v>
      </c>
      <c r="D98" s="46" t="s">
        <v>44</v>
      </c>
      <c r="E98" s="361" t="s">
        <v>44</v>
      </c>
      <c r="F98" s="361" t="s">
        <v>44</v>
      </c>
      <c r="G98" s="350" t="s">
        <v>44</v>
      </c>
      <c r="H98" s="307"/>
      <c r="I98" s="322"/>
      <c r="J98" s="323"/>
    </row>
    <row r="99" spans="1:10" s="103" customFormat="1" ht="25.5" x14ac:dyDescent="0.2">
      <c r="A99" s="304">
        <f>A97+1</f>
        <v>85</v>
      </c>
      <c r="B99" s="3"/>
      <c r="C99" s="163" t="s">
        <v>682</v>
      </c>
      <c r="D99" s="3" t="s">
        <v>215</v>
      </c>
      <c r="E99" s="363">
        <v>2</v>
      </c>
      <c r="F99" s="363"/>
      <c r="G99" s="377">
        <f t="shared" si="0"/>
        <v>0</v>
      </c>
      <c r="H99" s="307"/>
      <c r="I99" s="322"/>
      <c r="J99" s="323"/>
    </row>
    <row r="100" spans="1:10" s="103" customFormat="1" ht="25.5" x14ac:dyDescent="0.2">
      <c r="A100" s="304">
        <f>A99+1</f>
        <v>86</v>
      </c>
      <c r="B100" s="3"/>
      <c r="C100" s="163" t="s">
        <v>683</v>
      </c>
      <c r="D100" s="3" t="s">
        <v>215</v>
      </c>
      <c r="E100" s="363">
        <v>1</v>
      </c>
      <c r="F100" s="363"/>
      <c r="G100" s="377">
        <f t="shared" si="0"/>
        <v>0</v>
      </c>
      <c r="H100" s="307"/>
      <c r="I100" s="322"/>
      <c r="J100" s="323"/>
    </row>
    <row r="101" spans="1:10" s="103" customFormat="1" ht="25.5" x14ac:dyDescent="0.2">
      <c r="A101" s="304">
        <f t="shared" ref="A101:A120" si="3">A100+1</f>
        <v>87</v>
      </c>
      <c r="B101" s="3"/>
      <c r="C101" s="163" t="s">
        <v>684</v>
      </c>
      <c r="D101" s="3" t="s">
        <v>598</v>
      </c>
      <c r="E101" s="363">
        <v>2</v>
      </c>
      <c r="F101" s="363"/>
      <c r="G101" s="377">
        <f t="shared" si="0"/>
        <v>0</v>
      </c>
      <c r="H101" s="307"/>
      <c r="I101" s="322"/>
      <c r="J101" s="323"/>
    </row>
    <row r="102" spans="1:10" s="103" customFormat="1" ht="38.25" x14ac:dyDescent="0.2">
      <c r="A102" s="304">
        <f t="shared" si="3"/>
        <v>88</v>
      </c>
      <c r="B102" s="3"/>
      <c r="C102" s="163" t="s">
        <v>685</v>
      </c>
      <c r="D102" s="3" t="s">
        <v>431</v>
      </c>
      <c r="E102" s="363">
        <v>2</v>
      </c>
      <c r="F102" s="363"/>
      <c r="G102" s="377">
        <f t="shared" si="0"/>
        <v>0</v>
      </c>
      <c r="H102" s="307"/>
      <c r="I102" s="322"/>
      <c r="J102" s="323"/>
    </row>
    <row r="103" spans="1:10" s="103" customFormat="1" ht="25.5" x14ac:dyDescent="0.2">
      <c r="A103" s="304">
        <f t="shared" si="3"/>
        <v>89</v>
      </c>
      <c r="B103" s="3"/>
      <c r="C103" s="163" t="s">
        <v>686</v>
      </c>
      <c r="D103" s="3" t="s">
        <v>34</v>
      </c>
      <c r="E103" s="363">
        <v>17</v>
      </c>
      <c r="F103" s="363"/>
      <c r="G103" s="377">
        <f t="shared" si="0"/>
        <v>0</v>
      </c>
      <c r="H103" s="307"/>
      <c r="I103" s="322"/>
      <c r="J103" s="323"/>
    </row>
    <row r="104" spans="1:10" s="103" customFormat="1" ht="25.5" x14ac:dyDescent="0.2">
      <c r="A104" s="304">
        <f t="shared" si="3"/>
        <v>90</v>
      </c>
      <c r="B104" s="3"/>
      <c r="C104" s="163" t="s">
        <v>687</v>
      </c>
      <c r="D104" s="3" t="s">
        <v>597</v>
      </c>
      <c r="E104" s="363">
        <v>5.2</v>
      </c>
      <c r="F104" s="363"/>
      <c r="G104" s="377">
        <f t="shared" si="0"/>
        <v>0</v>
      </c>
      <c r="H104" s="307"/>
      <c r="I104" s="322"/>
      <c r="J104" s="323"/>
    </row>
    <row r="105" spans="1:10" s="103" customFormat="1" ht="25.5" x14ac:dyDescent="0.2">
      <c r="A105" s="304">
        <f t="shared" si="3"/>
        <v>91</v>
      </c>
      <c r="B105" s="3"/>
      <c r="C105" s="163" t="s">
        <v>688</v>
      </c>
      <c r="D105" s="3" t="s">
        <v>597</v>
      </c>
      <c r="E105" s="363">
        <v>5.2</v>
      </c>
      <c r="F105" s="363"/>
      <c r="G105" s="377">
        <f t="shared" si="0"/>
        <v>0</v>
      </c>
      <c r="H105" s="307"/>
      <c r="I105" s="322"/>
      <c r="J105" s="323"/>
    </row>
    <row r="106" spans="1:10" s="103" customFormat="1" ht="38.25" x14ac:dyDescent="0.2">
      <c r="A106" s="304">
        <f t="shared" si="3"/>
        <v>92</v>
      </c>
      <c r="B106" s="3"/>
      <c r="C106" s="163" t="s">
        <v>689</v>
      </c>
      <c r="D106" s="3" t="s">
        <v>597</v>
      </c>
      <c r="E106" s="363">
        <v>340.2</v>
      </c>
      <c r="F106" s="363"/>
      <c r="G106" s="377">
        <f t="shared" si="0"/>
        <v>0</v>
      </c>
      <c r="H106" s="307"/>
      <c r="I106" s="322"/>
      <c r="J106" s="323"/>
    </row>
    <row r="107" spans="1:10" s="103" customFormat="1" ht="38.25" x14ac:dyDescent="0.2">
      <c r="A107" s="304">
        <f t="shared" si="3"/>
        <v>93</v>
      </c>
      <c r="B107" s="3"/>
      <c r="C107" s="163" t="s">
        <v>690</v>
      </c>
      <c r="D107" s="3" t="s">
        <v>330</v>
      </c>
      <c r="E107" s="363">
        <v>226.8</v>
      </c>
      <c r="F107" s="363"/>
      <c r="G107" s="377">
        <f t="shared" si="0"/>
        <v>0</v>
      </c>
      <c r="H107" s="307"/>
      <c r="I107" s="322"/>
      <c r="J107" s="323"/>
    </row>
    <row r="108" spans="1:10" s="103" customFormat="1" ht="38.25" x14ac:dyDescent="0.2">
      <c r="A108" s="304">
        <f t="shared" si="3"/>
        <v>94</v>
      </c>
      <c r="B108" s="3"/>
      <c r="C108" s="163" t="s">
        <v>691</v>
      </c>
      <c r="D108" s="3" t="s">
        <v>330</v>
      </c>
      <c r="E108" s="363">
        <v>226.8</v>
      </c>
      <c r="F108" s="363"/>
      <c r="G108" s="377">
        <f t="shared" si="0"/>
        <v>0</v>
      </c>
      <c r="H108" s="307"/>
      <c r="I108" s="322"/>
      <c r="J108" s="323"/>
    </row>
    <row r="109" spans="1:10" s="103" customFormat="1" ht="25.5" x14ac:dyDescent="0.2">
      <c r="A109" s="304">
        <f t="shared" si="3"/>
        <v>95</v>
      </c>
      <c r="B109" s="3"/>
      <c r="C109" s="163" t="s">
        <v>692</v>
      </c>
      <c r="D109" s="3" t="s">
        <v>597</v>
      </c>
      <c r="E109" s="363">
        <v>320.50599999999997</v>
      </c>
      <c r="F109" s="363"/>
      <c r="G109" s="377">
        <f t="shared" si="0"/>
        <v>0</v>
      </c>
      <c r="H109" s="307"/>
      <c r="I109" s="322"/>
      <c r="J109" s="323"/>
    </row>
    <row r="110" spans="1:10" s="103" customFormat="1" ht="25.5" x14ac:dyDescent="0.2">
      <c r="A110" s="304">
        <f t="shared" si="3"/>
        <v>96</v>
      </c>
      <c r="B110" s="3"/>
      <c r="C110" s="163" t="s">
        <v>693</v>
      </c>
      <c r="D110" s="3" t="s">
        <v>431</v>
      </c>
      <c r="E110" s="363">
        <v>26</v>
      </c>
      <c r="F110" s="363"/>
      <c r="G110" s="377">
        <f t="shared" si="0"/>
        <v>0</v>
      </c>
      <c r="H110" s="307"/>
      <c r="I110" s="322"/>
      <c r="J110" s="323"/>
    </row>
    <row r="111" spans="1:10" s="103" customFormat="1" x14ac:dyDescent="0.2">
      <c r="A111" s="304">
        <f t="shared" si="3"/>
        <v>97</v>
      </c>
      <c r="B111" s="3"/>
      <c r="C111" s="163" t="s">
        <v>694</v>
      </c>
      <c r="D111" s="3" t="s">
        <v>680</v>
      </c>
      <c r="E111" s="363">
        <v>320</v>
      </c>
      <c r="F111" s="363"/>
      <c r="G111" s="377">
        <f t="shared" si="0"/>
        <v>0</v>
      </c>
      <c r="H111" s="307"/>
      <c r="I111" s="322"/>
      <c r="J111" s="323"/>
    </row>
    <row r="112" spans="1:10" s="103" customFormat="1" ht="38.25" x14ac:dyDescent="0.2">
      <c r="A112" s="304">
        <f t="shared" si="3"/>
        <v>98</v>
      </c>
      <c r="B112" s="3"/>
      <c r="C112" s="163" t="s">
        <v>695</v>
      </c>
      <c r="D112" s="3" t="s">
        <v>681</v>
      </c>
      <c r="E112" s="363">
        <v>240</v>
      </c>
      <c r="F112" s="363"/>
      <c r="G112" s="377">
        <f t="shared" si="0"/>
        <v>0</v>
      </c>
      <c r="H112" s="307"/>
      <c r="I112" s="322"/>
      <c r="J112" s="323"/>
    </row>
    <row r="113" spans="1:10" s="103" customFormat="1" x14ac:dyDescent="0.2">
      <c r="A113" s="304">
        <f t="shared" si="3"/>
        <v>99</v>
      </c>
      <c r="B113" s="3"/>
      <c r="C113" s="163" t="s">
        <v>696</v>
      </c>
      <c r="D113" s="3" t="s">
        <v>597</v>
      </c>
      <c r="E113" s="363">
        <v>1.6</v>
      </c>
      <c r="F113" s="363"/>
      <c r="G113" s="377">
        <f>ROUND(E113*F113,2)</f>
        <v>0</v>
      </c>
      <c r="H113" s="307"/>
      <c r="I113" s="322"/>
      <c r="J113" s="323"/>
    </row>
    <row r="114" spans="1:10" s="103" customFormat="1" ht="25.5" x14ac:dyDescent="0.2">
      <c r="A114" s="304">
        <f t="shared" si="3"/>
        <v>100</v>
      </c>
      <c r="B114" s="3"/>
      <c r="C114" s="163" t="s">
        <v>697</v>
      </c>
      <c r="D114" s="3" t="s">
        <v>431</v>
      </c>
      <c r="E114" s="363">
        <v>2</v>
      </c>
      <c r="F114" s="363"/>
      <c r="G114" s="377">
        <f t="shared" si="0"/>
        <v>0</v>
      </c>
      <c r="H114" s="307"/>
      <c r="I114" s="322"/>
      <c r="J114" s="323"/>
    </row>
    <row r="115" spans="1:10" s="103" customFormat="1" ht="38.25" x14ac:dyDescent="0.2">
      <c r="A115" s="304">
        <f t="shared" si="3"/>
        <v>101</v>
      </c>
      <c r="B115" s="3"/>
      <c r="C115" s="163" t="s">
        <v>698</v>
      </c>
      <c r="D115" s="3" t="s">
        <v>431</v>
      </c>
      <c r="E115" s="363">
        <v>2</v>
      </c>
      <c r="F115" s="363"/>
      <c r="G115" s="377">
        <f t="shared" si="0"/>
        <v>0</v>
      </c>
      <c r="H115" s="307"/>
      <c r="I115" s="322"/>
      <c r="J115" s="323"/>
    </row>
    <row r="116" spans="1:10" s="103" customFormat="1" ht="25.5" x14ac:dyDescent="0.2">
      <c r="A116" s="304">
        <f t="shared" si="3"/>
        <v>102</v>
      </c>
      <c r="B116" s="3"/>
      <c r="C116" s="163" t="s">
        <v>699</v>
      </c>
      <c r="D116" s="3" t="s">
        <v>34</v>
      </c>
      <c r="E116" s="363">
        <v>17</v>
      </c>
      <c r="F116" s="363"/>
      <c r="G116" s="377">
        <f t="shared" si="0"/>
        <v>0</v>
      </c>
      <c r="H116" s="307"/>
      <c r="I116" s="322"/>
      <c r="J116" s="323"/>
    </row>
    <row r="117" spans="1:10" s="103" customFormat="1" ht="38.25" x14ac:dyDescent="0.2">
      <c r="A117" s="304">
        <f t="shared" si="3"/>
        <v>103</v>
      </c>
      <c r="B117" s="3"/>
      <c r="C117" s="163" t="s">
        <v>700</v>
      </c>
      <c r="D117" s="3" t="s">
        <v>215</v>
      </c>
      <c r="E117" s="363">
        <v>1</v>
      </c>
      <c r="F117" s="363"/>
      <c r="G117" s="377">
        <f t="shared" si="0"/>
        <v>0</v>
      </c>
      <c r="H117" s="307"/>
      <c r="I117" s="322"/>
      <c r="J117" s="323"/>
    </row>
    <row r="118" spans="1:10" s="103" customFormat="1" ht="25.5" x14ac:dyDescent="0.2">
      <c r="A118" s="304">
        <f t="shared" si="3"/>
        <v>104</v>
      </c>
      <c r="B118" s="3"/>
      <c r="C118" s="163" t="s">
        <v>701</v>
      </c>
      <c r="D118" s="3" t="s">
        <v>431</v>
      </c>
      <c r="E118" s="363">
        <v>6</v>
      </c>
      <c r="F118" s="363"/>
      <c r="G118" s="377">
        <f t="shared" si="0"/>
        <v>0</v>
      </c>
      <c r="H118" s="307"/>
      <c r="I118" s="322"/>
      <c r="J118" s="323"/>
    </row>
    <row r="119" spans="1:10" s="103" customFormat="1" ht="25.5" x14ac:dyDescent="0.2">
      <c r="A119" s="304">
        <f t="shared" si="3"/>
        <v>105</v>
      </c>
      <c r="B119" s="3"/>
      <c r="C119" s="163" t="s">
        <v>702</v>
      </c>
      <c r="D119" s="3" t="s">
        <v>431</v>
      </c>
      <c r="E119" s="363">
        <v>4</v>
      </c>
      <c r="F119" s="363"/>
      <c r="G119" s="377">
        <f t="shared" si="0"/>
        <v>0</v>
      </c>
      <c r="H119" s="307"/>
      <c r="I119" s="322"/>
      <c r="J119" s="323"/>
    </row>
    <row r="120" spans="1:10" s="2" customFormat="1" ht="26.25" thickBot="1" x14ac:dyDescent="0.25">
      <c r="A120" s="304">
        <f t="shared" si="3"/>
        <v>106</v>
      </c>
      <c r="B120" s="202"/>
      <c r="C120" s="163" t="s">
        <v>703</v>
      </c>
      <c r="D120" s="5" t="s">
        <v>431</v>
      </c>
      <c r="E120" s="359">
        <v>2</v>
      </c>
      <c r="F120" s="367"/>
      <c r="G120" s="377">
        <f t="shared" si="0"/>
        <v>0</v>
      </c>
      <c r="H120" s="52"/>
      <c r="I120" s="296"/>
      <c r="J120" s="55"/>
    </row>
    <row r="121" spans="1:10" s="27" customFormat="1" ht="13.5" thickBot="1" x14ac:dyDescent="0.25">
      <c r="A121" s="324"/>
      <c r="B121" s="325"/>
      <c r="C121" s="326" t="s">
        <v>59</v>
      </c>
      <c r="D121" s="327" t="s">
        <v>44</v>
      </c>
      <c r="E121" s="414" t="s">
        <v>44</v>
      </c>
      <c r="F121" s="414"/>
      <c r="G121" s="415">
        <f>SUM(G12:G120)</f>
        <v>0</v>
      </c>
      <c r="H121" s="52"/>
      <c r="I121" s="328"/>
      <c r="J121" s="329"/>
    </row>
    <row r="122" spans="1:10" s="27" customFormat="1" ht="13.5" thickTop="1" x14ac:dyDescent="0.2">
      <c r="A122" s="24"/>
      <c r="B122" s="25"/>
      <c r="C122" s="330"/>
      <c r="D122" s="26"/>
      <c r="E122" s="371"/>
      <c r="F122" s="371"/>
      <c r="G122" s="371"/>
      <c r="H122" s="52"/>
      <c r="I122" s="328"/>
      <c r="J122" s="329"/>
    </row>
    <row r="123" spans="1:10" s="1" customFormat="1" x14ac:dyDescent="0.2">
      <c r="A123" s="28" t="s">
        <v>37</v>
      </c>
      <c r="B123" s="25"/>
      <c r="C123" s="330"/>
      <c r="D123" s="26"/>
      <c r="E123" s="371"/>
      <c r="F123" s="371"/>
      <c r="G123" s="371"/>
      <c r="H123" s="52"/>
      <c r="I123" s="311"/>
      <c r="J123" s="312"/>
    </row>
    <row r="124" spans="1:10" x14ac:dyDescent="0.2">
      <c r="A124" s="30"/>
      <c r="B124" s="21"/>
      <c r="C124" s="31"/>
      <c r="D124" s="21"/>
      <c r="E124" s="372"/>
      <c r="F124" s="373"/>
      <c r="G124" s="374"/>
    </row>
  </sheetData>
  <mergeCells count="5">
    <mergeCell ref="A1:G1"/>
    <mergeCell ref="A3:G3"/>
    <mergeCell ref="A5:G5"/>
    <mergeCell ref="A6:G6"/>
    <mergeCell ref="G9:G10"/>
  </mergeCells>
  <printOptions gridLinesSet="0"/>
  <pageMargins left="0.75" right="0.19" top="0.85" bottom="0.79" header="0.59055118110236227" footer="0.51181102362204722"/>
  <pageSetup paperSize="9" scale="96" orientation="portrait" horizontalDpi="4294967294" verticalDpi="300" r:id="rId1"/>
  <headerFooter alignWithMargins="0">
    <oddFooter>&amp;L&amp;A&amp;C- &amp;P -&amp;RWolsztyn - rondo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46"/>
  <sheetViews>
    <sheetView showGridLines="0" showZeros="0" view="pageBreakPreview" zoomScaleNormal="100" zoomScaleSheetLayoutView="100" workbookViewId="0">
      <selection activeCell="G14" sqref="G14"/>
    </sheetView>
  </sheetViews>
  <sheetFormatPr defaultRowHeight="12.75" x14ac:dyDescent="0.2"/>
  <cols>
    <col min="1" max="1" width="3.7109375" style="41" customWidth="1"/>
    <col min="2" max="2" width="11" style="6" customWidth="1"/>
    <col min="3" max="3" width="45.42578125" style="42" customWidth="1"/>
    <col min="4" max="4" width="7.85546875" style="6" customWidth="1"/>
    <col min="5" max="5" width="7.5703125" style="375" customWidth="1"/>
    <col min="6" max="6" width="10.7109375" style="371" customWidth="1"/>
    <col min="7" max="7" width="12.140625" style="376" customWidth="1"/>
    <col min="8" max="8" width="7.28515625" style="52" customWidth="1"/>
    <col min="9" max="9" width="11.7109375" style="321" customWidth="1"/>
    <col min="10" max="10" width="9.7109375" style="94" customWidth="1"/>
    <col min="11" max="11" width="9.7109375" style="4" customWidth="1"/>
    <col min="12" max="256" width="9.140625" style="4"/>
    <col min="257" max="257" width="3.7109375" style="4" customWidth="1"/>
    <col min="258" max="258" width="11" style="4" customWidth="1"/>
    <col min="259" max="259" width="45.42578125" style="4" customWidth="1"/>
    <col min="260" max="260" width="7.85546875" style="4" customWidth="1"/>
    <col min="261" max="261" width="7.5703125" style="4" customWidth="1"/>
    <col min="262" max="262" width="10.7109375" style="4" customWidth="1"/>
    <col min="263" max="263" width="12.140625" style="4" customWidth="1"/>
    <col min="264" max="264" width="7.28515625" style="4" customWidth="1"/>
    <col min="265" max="265" width="11.7109375" style="4" customWidth="1"/>
    <col min="266" max="267" width="9.7109375" style="4" customWidth="1"/>
    <col min="268" max="512" width="9.140625" style="4"/>
    <col min="513" max="513" width="3.7109375" style="4" customWidth="1"/>
    <col min="514" max="514" width="11" style="4" customWidth="1"/>
    <col min="515" max="515" width="45.42578125" style="4" customWidth="1"/>
    <col min="516" max="516" width="7.85546875" style="4" customWidth="1"/>
    <col min="517" max="517" width="7.5703125" style="4" customWidth="1"/>
    <col min="518" max="518" width="10.7109375" style="4" customWidth="1"/>
    <col min="519" max="519" width="12.140625" style="4" customWidth="1"/>
    <col min="520" max="520" width="7.28515625" style="4" customWidth="1"/>
    <col min="521" max="521" width="11.7109375" style="4" customWidth="1"/>
    <col min="522" max="523" width="9.7109375" style="4" customWidth="1"/>
    <col min="524" max="768" width="9.140625" style="4"/>
    <col min="769" max="769" width="3.7109375" style="4" customWidth="1"/>
    <col min="770" max="770" width="11" style="4" customWidth="1"/>
    <col min="771" max="771" width="45.42578125" style="4" customWidth="1"/>
    <col min="772" max="772" width="7.85546875" style="4" customWidth="1"/>
    <col min="773" max="773" width="7.5703125" style="4" customWidth="1"/>
    <col min="774" max="774" width="10.7109375" style="4" customWidth="1"/>
    <col min="775" max="775" width="12.140625" style="4" customWidth="1"/>
    <col min="776" max="776" width="7.28515625" style="4" customWidth="1"/>
    <col min="777" max="777" width="11.7109375" style="4" customWidth="1"/>
    <col min="778" max="779" width="9.7109375" style="4" customWidth="1"/>
    <col min="780" max="1024" width="9.140625" style="4"/>
    <col min="1025" max="1025" width="3.7109375" style="4" customWidth="1"/>
    <col min="1026" max="1026" width="11" style="4" customWidth="1"/>
    <col min="1027" max="1027" width="45.42578125" style="4" customWidth="1"/>
    <col min="1028" max="1028" width="7.85546875" style="4" customWidth="1"/>
    <col min="1029" max="1029" width="7.5703125" style="4" customWidth="1"/>
    <col min="1030" max="1030" width="10.7109375" style="4" customWidth="1"/>
    <col min="1031" max="1031" width="12.140625" style="4" customWidth="1"/>
    <col min="1032" max="1032" width="7.28515625" style="4" customWidth="1"/>
    <col min="1033" max="1033" width="11.7109375" style="4" customWidth="1"/>
    <col min="1034" max="1035" width="9.7109375" style="4" customWidth="1"/>
    <col min="1036" max="1280" width="9.140625" style="4"/>
    <col min="1281" max="1281" width="3.7109375" style="4" customWidth="1"/>
    <col min="1282" max="1282" width="11" style="4" customWidth="1"/>
    <col min="1283" max="1283" width="45.42578125" style="4" customWidth="1"/>
    <col min="1284" max="1284" width="7.85546875" style="4" customWidth="1"/>
    <col min="1285" max="1285" width="7.5703125" style="4" customWidth="1"/>
    <col min="1286" max="1286" width="10.7109375" style="4" customWidth="1"/>
    <col min="1287" max="1287" width="12.140625" style="4" customWidth="1"/>
    <col min="1288" max="1288" width="7.28515625" style="4" customWidth="1"/>
    <col min="1289" max="1289" width="11.7109375" style="4" customWidth="1"/>
    <col min="1290" max="1291" width="9.7109375" style="4" customWidth="1"/>
    <col min="1292" max="1536" width="9.140625" style="4"/>
    <col min="1537" max="1537" width="3.7109375" style="4" customWidth="1"/>
    <col min="1538" max="1538" width="11" style="4" customWidth="1"/>
    <col min="1539" max="1539" width="45.42578125" style="4" customWidth="1"/>
    <col min="1540" max="1540" width="7.85546875" style="4" customWidth="1"/>
    <col min="1541" max="1541" width="7.5703125" style="4" customWidth="1"/>
    <col min="1542" max="1542" width="10.7109375" style="4" customWidth="1"/>
    <col min="1543" max="1543" width="12.140625" style="4" customWidth="1"/>
    <col min="1544" max="1544" width="7.28515625" style="4" customWidth="1"/>
    <col min="1545" max="1545" width="11.7109375" style="4" customWidth="1"/>
    <col min="1546" max="1547" width="9.7109375" style="4" customWidth="1"/>
    <col min="1548" max="1792" width="9.140625" style="4"/>
    <col min="1793" max="1793" width="3.7109375" style="4" customWidth="1"/>
    <col min="1794" max="1794" width="11" style="4" customWidth="1"/>
    <col min="1795" max="1795" width="45.42578125" style="4" customWidth="1"/>
    <col min="1796" max="1796" width="7.85546875" style="4" customWidth="1"/>
    <col min="1797" max="1797" width="7.5703125" style="4" customWidth="1"/>
    <col min="1798" max="1798" width="10.7109375" style="4" customWidth="1"/>
    <col min="1799" max="1799" width="12.140625" style="4" customWidth="1"/>
    <col min="1800" max="1800" width="7.28515625" style="4" customWidth="1"/>
    <col min="1801" max="1801" width="11.7109375" style="4" customWidth="1"/>
    <col min="1802" max="1803" width="9.7109375" style="4" customWidth="1"/>
    <col min="1804" max="2048" width="9.140625" style="4"/>
    <col min="2049" max="2049" width="3.7109375" style="4" customWidth="1"/>
    <col min="2050" max="2050" width="11" style="4" customWidth="1"/>
    <col min="2051" max="2051" width="45.42578125" style="4" customWidth="1"/>
    <col min="2052" max="2052" width="7.85546875" style="4" customWidth="1"/>
    <col min="2053" max="2053" width="7.5703125" style="4" customWidth="1"/>
    <col min="2054" max="2054" width="10.7109375" style="4" customWidth="1"/>
    <col min="2055" max="2055" width="12.140625" style="4" customWidth="1"/>
    <col min="2056" max="2056" width="7.28515625" style="4" customWidth="1"/>
    <col min="2057" max="2057" width="11.7109375" style="4" customWidth="1"/>
    <col min="2058" max="2059" width="9.7109375" style="4" customWidth="1"/>
    <col min="2060" max="2304" width="9.140625" style="4"/>
    <col min="2305" max="2305" width="3.7109375" style="4" customWidth="1"/>
    <col min="2306" max="2306" width="11" style="4" customWidth="1"/>
    <col min="2307" max="2307" width="45.42578125" style="4" customWidth="1"/>
    <col min="2308" max="2308" width="7.85546875" style="4" customWidth="1"/>
    <col min="2309" max="2309" width="7.5703125" style="4" customWidth="1"/>
    <col min="2310" max="2310" width="10.7109375" style="4" customWidth="1"/>
    <col min="2311" max="2311" width="12.140625" style="4" customWidth="1"/>
    <col min="2312" max="2312" width="7.28515625" style="4" customWidth="1"/>
    <col min="2313" max="2313" width="11.7109375" style="4" customWidth="1"/>
    <col min="2314" max="2315" width="9.7109375" style="4" customWidth="1"/>
    <col min="2316" max="2560" width="9.140625" style="4"/>
    <col min="2561" max="2561" width="3.7109375" style="4" customWidth="1"/>
    <col min="2562" max="2562" width="11" style="4" customWidth="1"/>
    <col min="2563" max="2563" width="45.42578125" style="4" customWidth="1"/>
    <col min="2564" max="2564" width="7.85546875" style="4" customWidth="1"/>
    <col min="2565" max="2565" width="7.5703125" style="4" customWidth="1"/>
    <col min="2566" max="2566" width="10.7109375" style="4" customWidth="1"/>
    <col min="2567" max="2567" width="12.140625" style="4" customWidth="1"/>
    <col min="2568" max="2568" width="7.28515625" style="4" customWidth="1"/>
    <col min="2569" max="2569" width="11.7109375" style="4" customWidth="1"/>
    <col min="2570" max="2571" width="9.7109375" style="4" customWidth="1"/>
    <col min="2572" max="2816" width="9.140625" style="4"/>
    <col min="2817" max="2817" width="3.7109375" style="4" customWidth="1"/>
    <col min="2818" max="2818" width="11" style="4" customWidth="1"/>
    <col min="2819" max="2819" width="45.42578125" style="4" customWidth="1"/>
    <col min="2820" max="2820" width="7.85546875" style="4" customWidth="1"/>
    <col min="2821" max="2821" width="7.5703125" style="4" customWidth="1"/>
    <col min="2822" max="2822" width="10.7109375" style="4" customWidth="1"/>
    <col min="2823" max="2823" width="12.140625" style="4" customWidth="1"/>
    <col min="2824" max="2824" width="7.28515625" style="4" customWidth="1"/>
    <col min="2825" max="2825" width="11.7109375" style="4" customWidth="1"/>
    <col min="2826" max="2827" width="9.7109375" style="4" customWidth="1"/>
    <col min="2828" max="3072" width="9.140625" style="4"/>
    <col min="3073" max="3073" width="3.7109375" style="4" customWidth="1"/>
    <col min="3074" max="3074" width="11" style="4" customWidth="1"/>
    <col min="3075" max="3075" width="45.42578125" style="4" customWidth="1"/>
    <col min="3076" max="3076" width="7.85546875" style="4" customWidth="1"/>
    <col min="3077" max="3077" width="7.5703125" style="4" customWidth="1"/>
    <col min="3078" max="3078" width="10.7109375" style="4" customWidth="1"/>
    <col min="3079" max="3079" width="12.140625" style="4" customWidth="1"/>
    <col min="3080" max="3080" width="7.28515625" style="4" customWidth="1"/>
    <col min="3081" max="3081" width="11.7109375" style="4" customWidth="1"/>
    <col min="3082" max="3083" width="9.7109375" style="4" customWidth="1"/>
    <col min="3084" max="3328" width="9.140625" style="4"/>
    <col min="3329" max="3329" width="3.7109375" style="4" customWidth="1"/>
    <col min="3330" max="3330" width="11" style="4" customWidth="1"/>
    <col min="3331" max="3331" width="45.42578125" style="4" customWidth="1"/>
    <col min="3332" max="3332" width="7.85546875" style="4" customWidth="1"/>
    <col min="3333" max="3333" width="7.5703125" style="4" customWidth="1"/>
    <col min="3334" max="3334" width="10.7109375" style="4" customWidth="1"/>
    <col min="3335" max="3335" width="12.140625" style="4" customWidth="1"/>
    <col min="3336" max="3336" width="7.28515625" style="4" customWidth="1"/>
    <col min="3337" max="3337" width="11.7109375" style="4" customWidth="1"/>
    <col min="3338" max="3339" width="9.7109375" style="4" customWidth="1"/>
    <col min="3340" max="3584" width="9.140625" style="4"/>
    <col min="3585" max="3585" width="3.7109375" style="4" customWidth="1"/>
    <col min="3586" max="3586" width="11" style="4" customWidth="1"/>
    <col min="3587" max="3587" width="45.42578125" style="4" customWidth="1"/>
    <col min="3588" max="3588" width="7.85546875" style="4" customWidth="1"/>
    <col min="3589" max="3589" width="7.5703125" style="4" customWidth="1"/>
    <col min="3590" max="3590" width="10.7109375" style="4" customWidth="1"/>
    <col min="3591" max="3591" width="12.140625" style="4" customWidth="1"/>
    <col min="3592" max="3592" width="7.28515625" style="4" customWidth="1"/>
    <col min="3593" max="3593" width="11.7109375" style="4" customWidth="1"/>
    <col min="3594" max="3595" width="9.7109375" style="4" customWidth="1"/>
    <col min="3596" max="3840" width="9.140625" style="4"/>
    <col min="3841" max="3841" width="3.7109375" style="4" customWidth="1"/>
    <col min="3842" max="3842" width="11" style="4" customWidth="1"/>
    <col min="3843" max="3843" width="45.42578125" style="4" customWidth="1"/>
    <col min="3844" max="3844" width="7.85546875" style="4" customWidth="1"/>
    <col min="3845" max="3845" width="7.5703125" style="4" customWidth="1"/>
    <col min="3846" max="3846" width="10.7109375" style="4" customWidth="1"/>
    <col min="3847" max="3847" width="12.140625" style="4" customWidth="1"/>
    <col min="3848" max="3848" width="7.28515625" style="4" customWidth="1"/>
    <col min="3849" max="3849" width="11.7109375" style="4" customWidth="1"/>
    <col min="3850" max="3851" width="9.7109375" style="4" customWidth="1"/>
    <col min="3852" max="4096" width="9.140625" style="4"/>
    <col min="4097" max="4097" width="3.7109375" style="4" customWidth="1"/>
    <col min="4098" max="4098" width="11" style="4" customWidth="1"/>
    <col min="4099" max="4099" width="45.42578125" style="4" customWidth="1"/>
    <col min="4100" max="4100" width="7.85546875" style="4" customWidth="1"/>
    <col min="4101" max="4101" width="7.5703125" style="4" customWidth="1"/>
    <col min="4102" max="4102" width="10.7109375" style="4" customWidth="1"/>
    <col min="4103" max="4103" width="12.140625" style="4" customWidth="1"/>
    <col min="4104" max="4104" width="7.28515625" style="4" customWidth="1"/>
    <col min="4105" max="4105" width="11.7109375" style="4" customWidth="1"/>
    <col min="4106" max="4107" width="9.7109375" style="4" customWidth="1"/>
    <col min="4108" max="4352" width="9.140625" style="4"/>
    <col min="4353" max="4353" width="3.7109375" style="4" customWidth="1"/>
    <col min="4354" max="4354" width="11" style="4" customWidth="1"/>
    <col min="4355" max="4355" width="45.42578125" style="4" customWidth="1"/>
    <col min="4356" max="4356" width="7.85546875" style="4" customWidth="1"/>
    <col min="4357" max="4357" width="7.5703125" style="4" customWidth="1"/>
    <col min="4358" max="4358" width="10.7109375" style="4" customWidth="1"/>
    <col min="4359" max="4359" width="12.140625" style="4" customWidth="1"/>
    <col min="4360" max="4360" width="7.28515625" style="4" customWidth="1"/>
    <col min="4361" max="4361" width="11.7109375" style="4" customWidth="1"/>
    <col min="4362" max="4363" width="9.7109375" style="4" customWidth="1"/>
    <col min="4364" max="4608" width="9.140625" style="4"/>
    <col min="4609" max="4609" width="3.7109375" style="4" customWidth="1"/>
    <col min="4610" max="4610" width="11" style="4" customWidth="1"/>
    <col min="4611" max="4611" width="45.42578125" style="4" customWidth="1"/>
    <col min="4612" max="4612" width="7.85546875" style="4" customWidth="1"/>
    <col min="4613" max="4613" width="7.5703125" style="4" customWidth="1"/>
    <col min="4614" max="4614" width="10.7109375" style="4" customWidth="1"/>
    <col min="4615" max="4615" width="12.140625" style="4" customWidth="1"/>
    <col min="4616" max="4616" width="7.28515625" style="4" customWidth="1"/>
    <col min="4617" max="4617" width="11.7109375" style="4" customWidth="1"/>
    <col min="4618" max="4619" width="9.7109375" style="4" customWidth="1"/>
    <col min="4620" max="4864" width="9.140625" style="4"/>
    <col min="4865" max="4865" width="3.7109375" style="4" customWidth="1"/>
    <col min="4866" max="4866" width="11" style="4" customWidth="1"/>
    <col min="4867" max="4867" width="45.42578125" style="4" customWidth="1"/>
    <col min="4868" max="4868" width="7.85546875" style="4" customWidth="1"/>
    <col min="4869" max="4869" width="7.5703125" style="4" customWidth="1"/>
    <col min="4870" max="4870" width="10.7109375" style="4" customWidth="1"/>
    <col min="4871" max="4871" width="12.140625" style="4" customWidth="1"/>
    <col min="4872" max="4872" width="7.28515625" style="4" customWidth="1"/>
    <col min="4873" max="4873" width="11.7109375" style="4" customWidth="1"/>
    <col min="4874" max="4875" width="9.7109375" style="4" customWidth="1"/>
    <col min="4876" max="5120" width="9.140625" style="4"/>
    <col min="5121" max="5121" width="3.7109375" style="4" customWidth="1"/>
    <col min="5122" max="5122" width="11" style="4" customWidth="1"/>
    <col min="5123" max="5123" width="45.42578125" style="4" customWidth="1"/>
    <col min="5124" max="5124" width="7.85546875" style="4" customWidth="1"/>
    <col min="5125" max="5125" width="7.5703125" style="4" customWidth="1"/>
    <col min="5126" max="5126" width="10.7109375" style="4" customWidth="1"/>
    <col min="5127" max="5127" width="12.140625" style="4" customWidth="1"/>
    <col min="5128" max="5128" width="7.28515625" style="4" customWidth="1"/>
    <col min="5129" max="5129" width="11.7109375" style="4" customWidth="1"/>
    <col min="5130" max="5131" width="9.7109375" style="4" customWidth="1"/>
    <col min="5132" max="5376" width="9.140625" style="4"/>
    <col min="5377" max="5377" width="3.7109375" style="4" customWidth="1"/>
    <col min="5378" max="5378" width="11" style="4" customWidth="1"/>
    <col min="5379" max="5379" width="45.42578125" style="4" customWidth="1"/>
    <col min="5380" max="5380" width="7.85546875" style="4" customWidth="1"/>
    <col min="5381" max="5381" width="7.5703125" style="4" customWidth="1"/>
    <col min="5382" max="5382" width="10.7109375" style="4" customWidth="1"/>
    <col min="5383" max="5383" width="12.140625" style="4" customWidth="1"/>
    <col min="5384" max="5384" width="7.28515625" style="4" customWidth="1"/>
    <col min="5385" max="5385" width="11.7109375" style="4" customWidth="1"/>
    <col min="5386" max="5387" width="9.7109375" style="4" customWidth="1"/>
    <col min="5388" max="5632" width="9.140625" style="4"/>
    <col min="5633" max="5633" width="3.7109375" style="4" customWidth="1"/>
    <col min="5634" max="5634" width="11" style="4" customWidth="1"/>
    <col min="5635" max="5635" width="45.42578125" style="4" customWidth="1"/>
    <col min="5636" max="5636" width="7.85546875" style="4" customWidth="1"/>
    <col min="5637" max="5637" width="7.5703125" style="4" customWidth="1"/>
    <col min="5638" max="5638" width="10.7109375" style="4" customWidth="1"/>
    <col min="5639" max="5639" width="12.140625" style="4" customWidth="1"/>
    <col min="5640" max="5640" width="7.28515625" style="4" customWidth="1"/>
    <col min="5641" max="5641" width="11.7109375" style="4" customWidth="1"/>
    <col min="5642" max="5643" width="9.7109375" style="4" customWidth="1"/>
    <col min="5644" max="5888" width="9.140625" style="4"/>
    <col min="5889" max="5889" width="3.7109375" style="4" customWidth="1"/>
    <col min="5890" max="5890" width="11" style="4" customWidth="1"/>
    <col min="5891" max="5891" width="45.42578125" style="4" customWidth="1"/>
    <col min="5892" max="5892" width="7.85546875" style="4" customWidth="1"/>
    <col min="5893" max="5893" width="7.5703125" style="4" customWidth="1"/>
    <col min="5894" max="5894" width="10.7109375" style="4" customWidth="1"/>
    <col min="5895" max="5895" width="12.140625" style="4" customWidth="1"/>
    <col min="5896" max="5896" width="7.28515625" style="4" customWidth="1"/>
    <col min="5897" max="5897" width="11.7109375" style="4" customWidth="1"/>
    <col min="5898" max="5899" width="9.7109375" style="4" customWidth="1"/>
    <col min="5900" max="6144" width="9.140625" style="4"/>
    <col min="6145" max="6145" width="3.7109375" style="4" customWidth="1"/>
    <col min="6146" max="6146" width="11" style="4" customWidth="1"/>
    <col min="6147" max="6147" width="45.42578125" style="4" customWidth="1"/>
    <col min="6148" max="6148" width="7.85546875" style="4" customWidth="1"/>
    <col min="6149" max="6149" width="7.5703125" style="4" customWidth="1"/>
    <col min="6150" max="6150" width="10.7109375" style="4" customWidth="1"/>
    <col min="6151" max="6151" width="12.140625" style="4" customWidth="1"/>
    <col min="6152" max="6152" width="7.28515625" style="4" customWidth="1"/>
    <col min="6153" max="6153" width="11.7109375" style="4" customWidth="1"/>
    <col min="6154" max="6155" width="9.7109375" style="4" customWidth="1"/>
    <col min="6156" max="6400" width="9.140625" style="4"/>
    <col min="6401" max="6401" width="3.7109375" style="4" customWidth="1"/>
    <col min="6402" max="6402" width="11" style="4" customWidth="1"/>
    <col min="6403" max="6403" width="45.42578125" style="4" customWidth="1"/>
    <col min="6404" max="6404" width="7.85546875" style="4" customWidth="1"/>
    <col min="6405" max="6405" width="7.5703125" style="4" customWidth="1"/>
    <col min="6406" max="6406" width="10.7109375" style="4" customWidth="1"/>
    <col min="6407" max="6407" width="12.140625" style="4" customWidth="1"/>
    <col min="6408" max="6408" width="7.28515625" style="4" customWidth="1"/>
    <col min="6409" max="6409" width="11.7109375" style="4" customWidth="1"/>
    <col min="6410" max="6411" width="9.7109375" style="4" customWidth="1"/>
    <col min="6412" max="6656" width="9.140625" style="4"/>
    <col min="6657" max="6657" width="3.7109375" style="4" customWidth="1"/>
    <col min="6658" max="6658" width="11" style="4" customWidth="1"/>
    <col min="6659" max="6659" width="45.42578125" style="4" customWidth="1"/>
    <col min="6660" max="6660" width="7.85546875" style="4" customWidth="1"/>
    <col min="6661" max="6661" width="7.5703125" style="4" customWidth="1"/>
    <col min="6662" max="6662" width="10.7109375" style="4" customWidth="1"/>
    <col min="6663" max="6663" width="12.140625" style="4" customWidth="1"/>
    <col min="6664" max="6664" width="7.28515625" style="4" customWidth="1"/>
    <col min="6665" max="6665" width="11.7109375" style="4" customWidth="1"/>
    <col min="6666" max="6667" width="9.7109375" style="4" customWidth="1"/>
    <col min="6668" max="6912" width="9.140625" style="4"/>
    <col min="6913" max="6913" width="3.7109375" style="4" customWidth="1"/>
    <col min="6914" max="6914" width="11" style="4" customWidth="1"/>
    <col min="6915" max="6915" width="45.42578125" style="4" customWidth="1"/>
    <col min="6916" max="6916" width="7.85546875" style="4" customWidth="1"/>
    <col min="6917" max="6917" width="7.5703125" style="4" customWidth="1"/>
    <col min="6918" max="6918" width="10.7109375" style="4" customWidth="1"/>
    <col min="6919" max="6919" width="12.140625" style="4" customWidth="1"/>
    <col min="6920" max="6920" width="7.28515625" style="4" customWidth="1"/>
    <col min="6921" max="6921" width="11.7109375" style="4" customWidth="1"/>
    <col min="6922" max="6923" width="9.7109375" style="4" customWidth="1"/>
    <col min="6924" max="7168" width="9.140625" style="4"/>
    <col min="7169" max="7169" width="3.7109375" style="4" customWidth="1"/>
    <col min="7170" max="7170" width="11" style="4" customWidth="1"/>
    <col min="7171" max="7171" width="45.42578125" style="4" customWidth="1"/>
    <col min="7172" max="7172" width="7.85546875" style="4" customWidth="1"/>
    <col min="7173" max="7173" width="7.5703125" style="4" customWidth="1"/>
    <col min="7174" max="7174" width="10.7109375" style="4" customWidth="1"/>
    <col min="7175" max="7175" width="12.140625" style="4" customWidth="1"/>
    <col min="7176" max="7176" width="7.28515625" style="4" customWidth="1"/>
    <col min="7177" max="7177" width="11.7109375" style="4" customWidth="1"/>
    <col min="7178" max="7179" width="9.7109375" style="4" customWidth="1"/>
    <col min="7180" max="7424" width="9.140625" style="4"/>
    <col min="7425" max="7425" width="3.7109375" style="4" customWidth="1"/>
    <col min="7426" max="7426" width="11" style="4" customWidth="1"/>
    <col min="7427" max="7427" width="45.42578125" style="4" customWidth="1"/>
    <col min="7428" max="7428" width="7.85546875" style="4" customWidth="1"/>
    <col min="7429" max="7429" width="7.5703125" style="4" customWidth="1"/>
    <col min="7430" max="7430" width="10.7109375" style="4" customWidth="1"/>
    <col min="7431" max="7431" width="12.140625" style="4" customWidth="1"/>
    <col min="7432" max="7432" width="7.28515625" style="4" customWidth="1"/>
    <col min="7433" max="7433" width="11.7109375" style="4" customWidth="1"/>
    <col min="7434" max="7435" width="9.7109375" style="4" customWidth="1"/>
    <col min="7436" max="7680" width="9.140625" style="4"/>
    <col min="7681" max="7681" width="3.7109375" style="4" customWidth="1"/>
    <col min="7682" max="7682" width="11" style="4" customWidth="1"/>
    <col min="7683" max="7683" width="45.42578125" style="4" customWidth="1"/>
    <col min="7684" max="7684" width="7.85546875" style="4" customWidth="1"/>
    <col min="7685" max="7685" width="7.5703125" style="4" customWidth="1"/>
    <col min="7686" max="7686" width="10.7109375" style="4" customWidth="1"/>
    <col min="7687" max="7687" width="12.140625" style="4" customWidth="1"/>
    <col min="7688" max="7688" width="7.28515625" style="4" customWidth="1"/>
    <col min="7689" max="7689" width="11.7109375" style="4" customWidth="1"/>
    <col min="7690" max="7691" width="9.7109375" style="4" customWidth="1"/>
    <col min="7692" max="7936" width="9.140625" style="4"/>
    <col min="7937" max="7937" width="3.7109375" style="4" customWidth="1"/>
    <col min="7938" max="7938" width="11" style="4" customWidth="1"/>
    <col min="7939" max="7939" width="45.42578125" style="4" customWidth="1"/>
    <col min="7940" max="7940" width="7.85546875" style="4" customWidth="1"/>
    <col min="7941" max="7941" width="7.5703125" style="4" customWidth="1"/>
    <col min="7942" max="7942" width="10.7109375" style="4" customWidth="1"/>
    <col min="7943" max="7943" width="12.140625" style="4" customWidth="1"/>
    <col min="7944" max="7944" width="7.28515625" style="4" customWidth="1"/>
    <col min="7945" max="7945" width="11.7109375" style="4" customWidth="1"/>
    <col min="7946" max="7947" width="9.7109375" style="4" customWidth="1"/>
    <col min="7948" max="8192" width="9.140625" style="4"/>
    <col min="8193" max="8193" width="3.7109375" style="4" customWidth="1"/>
    <col min="8194" max="8194" width="11" style="4" customWidth="1"/>
    <col min="8195" max="8195" width="45.42578125" style="4" customWidth="1"/>
    <col min="8196" max="8196" width="7.85546875" style="4" customWidth="1"/>
    <col min="8197" max="8197" width="7.5703125" style="4" customWidth="1"/>
    <col min="8198" max="8198" width="10.7109375" style="4" customWidth="1"/>
    <col min="8199" max="8199" width="12.140625" style="4" customWidth="1"/>
    <col min="8200" max="8200" width="7.28515625" style="4" customWidth="1"/>
    <col min="8201" max="8201" width="11.7109375" style="4" customWidth="1"/>
    <col min="8202" max="8203" width="9.7109375" style="4" customWidth="1"/>
    <col min="8204" max="8448" width="9.140625" style="4"/>
    <col min="8449" max="8449" width="3.7109375" style="4" customWidth="1"/>
    <col min="8450" max="8450" width="11" style="4" customWidth="1"/>
    <col min="8451" max="8451" width="45.42578125" style="4" customWidth="1"/>
    <col min="8452" max="8452" width="7.85546875" style="4" customWidth="1"/>
    <col min="8453" max="8453" width="7.5703125" style="4" customWidth="1"/>
    <col min="8454" max="8454" width="10.7109375" style="4" customWidth="1"/>
    <col min="8455" max="8455" width="12.140625" style="4" customWidth="1"/>
    <col min="8456" max="8456" width="7.28515625" style="4" customWidth="1"/>
    <col min="8457" max="8457" width="11.7109375" style="4" customWidth="1"/>
    <col min="8458" max="8459" width="9.7109375" style="4" customWidth="1"/>
    <col min="8460" max="8704" width="9.140625" style="4"/>
    <col min="8705" max="8705" width="3.7109375" style="4" customWidth="1"/>
    <col min="8706" max="8706" width="11" style="4" customWidth="1"/>
    <col min="8707" max="8707" width="45.42578125" style="4" customWidth="1"/>
    <col min="8708" max="8708" width="7.85546875" style="4" customWidth="1"/>
    <col min="8709" max="8709" width="7.5703125" style="4" customWidth="1"/>
    <col min="8710" max="8710" width="10.7109375" style="4" customWidth="1"/>
    <col min="8711" max="8711" width="12.140625" style="4" customWidth="1"/>
    <col min="8712" max="8712" width="7.28515625" style="4" customWidth="1"/>
    <col min="8713" max="8713" width="11.7109375" style="4" customWidth="1"/>
    <col min="8714" max="8715" width="9.7109375" style="4" customWidth="1"/>
    <col min="8716" max="8960" width="9.140625" style="4"/>
    <col min="8961" max="8961" width="3.7109375" style="4" customWidth="1"/>
    <col min="8962" max="8962" width="11" style="4" customWidth="1"/>
    <col min="8963" max="8963" width="45.42578125" style="4" customWidth="1"/>
    <col min="8964" max="8964" width="7.85546875" style="4" customWidth="1"/>
    <col min="8965" max="8965" width="7.5703125" style="4" customWidth="1"/>
    <col min="8966" max="8966" width="10.7109375" style="4" customWidth="1"/>
    <col min="8967" max="8967" width="12.140625" style="4" customWidth="1"/>
    <col min="8968" max="8968" width="7.28515625" style="4" customWidth="1"/>
    <col min="8969" max="8969" width="11.7109375" style="4" customWidth="1"/>
    <col min="8970" max="8971" width="9.7109375" style="4" customWidth="1"/>
    <col min="8972" max="9216" width="9.140625" style="4"/>
    <col min="9217" max="9217" width="3.7109375" style="4" customWidth="1"/>
    <col min="9218" max="9218" width="11" style="4" customWidth="1"/>
    <col min="9219" max="9219" width="45.42578125" style="4" customWidth="1"/>
    <col min="9220" max="9220" width="7.85546875" style="4" customWidth="1"/>
    <col min="9221" max="9221" width="7.5703125" style="4" customWidth="1"/>
    <col min="9222" max="9222" width="10.7109375" style="4" customWidth="1"/>
    <col min="9223" max="9223" width="12.140625" style="4" customWidth="1"/>
    <col min="9224" max="9224" width="7.28515625" style="4" customWidth="1"/>
    <col min="9225" max="9225" width="11.7109375" style="4" customWidth="1"/>
    <col min="9226" max="9227" width="9.7109375" style="4" customWidth="1"/>
    <col min="9228" max="9472" width="9.140625" style="4"/>
    <col min="9473" max="9473" width="3.7109375" style="4" customWidth="1"/>
    <col min="9474" max="9474" width="11" style="4" customWidth="1"/>
    <col min="9475" max="9475" width="45.42578125" style="4" customWidth="1"/>
    <col min="9476" max="9476" width="7.85546875" style="4" customWidth="1"/>
    <col min="9477" max="9477" width="7.5703125" style="4" customWidth="1"/>
    <col min="9478" max="9478" width="10.7109375" style="4" customWidth="1"/>
    <col min="9479" max="9479" width="12.140625" style="4" customWidth="1"/>
    <col min="9480" max="9480" width="7.28515625" style="4" customWidth="1"/>
    <col min="9481" max="9481" width="11.7109375" style="4" customWidth="1"/>
    <col min="9482" max="9483" width="9.7109375" style="4" customWidth="1"/>
    <col min="9484" max="9728" width="9.140625" style="4"/>
    <col min="9729" max="9729" width="3.7109375" style="4" customWidth="1"/>
    <col min="9730" max="9730" width="11" style="4" customWidth="1"/>
    <col min="9731" max="9731" width="45.42578125" style="4" customWidth="1"/>
    <col min="9732" max="9732" width="7.85546875" style="4" customWidth="1"/>
    <col min="9733" max="9733" width="7.5703125" style="4" customWidth="1"/>
    <col min="9734" max="9734" width="10.7109375" style="4" customWidth="1"/>
    <col min="9735" max="9735" width="12.140625" style="4" customWidth="1"/>
    <col min="9736" max="9736" width="7.28515625" style="4" customWidth="1"/>
    <col min="9737" max="9737" width="11.7109375" style="4" customWidth="1"/>
    <col min="9738" max="9739" width="9.7109375" style="4" customWidth="1"/>
    <col min="9740" max="9984" width="9.140625" style="4"/>
    <col min="9985" max="9985" width="3.7109375" style="4" customWidth="1"/>
    <col min="9986" max="9986" width="11" style="4" customWidth="1"/>
    <col min="9987" max="9987" width="45.42578125" style="4" customWidth="1"/>
    <col min="9988" max="9988" width="7.85546875" style="4" customWidth="1"/>
    <col min="9989" max="9989" width="7.5703125" style="4" customWidth="1"/>
    <col min="9990" max="9990" width="10.7109375" style="4" customWidth="1"/>
    <col min="9991" max="9991" width="12.140625" style="4" customWidth="1"/>
    <col min="9992" max="9992" width="7.28515625" style="4" customWidth="1"/>
    <col min="9993" max="9993" width="11.7109375" style="4" customWidth="1"/>
    <col min="9994" max="9995" width="9.7109375" style="4" customWidth="1"/>
    <col min="9996" max="10240" width="9.140625" style="4"/>
    <col min="10241" max="10241" width="3.7109375" style="4" customWidth="1"/>
    <col min="10242" max="10242" width="11" style="4" customWidth="1"/>
    <col min="10243" max="10243" width="45.42578125" style="4" customWidth="1"/>
    <col min="10244" max="10244" width="7.85546875" style="4" customWidth="1"/>
    <col min="10245" max="10245" width="7.5703125" style="4" customWidth="1"/>
    <col min="10246" max="10246" width="10.7109375" style="4" customWidth="1"/>
    <col min="10247" max="10247" width="12.140625" style="4" customWidth="1"/>
    <col min="10248" max="10248" width="7.28515625" style="4" customWidth="1"/>
    <col min="10249" max="10249" width="11.7109375" style="4" customWidth="1"/>
    <col min="10250" max="10251" width="9.7109375" style="4" customWidth="1"/>
    <col min="10252" max="10496" width="9.140625" style="4"/>
    <col min="10497" max="10497" width="3.7109375" style="4" customWidth="1"/>
    <col min="10498" max="10498" width="11" style="4" customWidth="1"/>
    <col min="10499" max="10499" width="45.42578125" style="4" customWidth="1"/>
    <col min="10500" max="10500" width="7.85546875" style="4" customWidth="1"/>
    <col min="10501" max="10501" width="7.5703125" style="4" customWidth="1"/>
    <col min="10502" max="10502" width="10.7109375" style="4" customWidth="1"/>
    <col min="10503" max="10503" width="12.140625" style="4" customWidth="1"/>
    <col min="10504" max="10504" width="7.28515625" style="4" customWidth="1"/>
    <col min="10505" max="10505" width="11.7109375" style="4" customWidth="1"/>
    <col min="10506" max="10507" width="9.7109375" style="4" customWidth="1"/>
    <col min="10508" max="10752" width="9.140625" style="4"/>
    <col min="10753" max="10753" width="3.7109375" style="4" customWidth="1"/>
    <col min="10754" max="10754" width="11" style="4" customWidth="1"/>
    <col min="10755" max="10755" width="45.42578125" style="4" customWidth="1"/>
    <col min="10756" max="10756" width="7.85546875" style="4" customWidth="1"/>
    <col min="10757" max="10757" width="7.5703125" style="4" customWidth="1"/>
    <col min="10758" max="10758" width="10.7109375" style="4" customWidth="1"/>
    <col min="10759" max="10759" width="12.140625" style="4" customWidth="1"/>
    <col min="10760" max="10760" width="7.28515625" style="4" customWidth="1"/>
    <col min="10761" max="10761" width="11.7109375" style="4" customWidth="1"/>
    <col min="10762" max="10763" width="9.7109375" style="4" customWidth="1"/>
    <col min="10764" max="11008" width="9.140625" style="4"/>
    <col min="11009" max="11009" width="3.7109375" style="4" customWidth="1"/>
    <col min="11010" max="11010" width="11" style="4" customWidth="1"/>
    <col min="11011" max="11011" width="45.42578125" style="4" customWidth="1"/>
    <col min="11012" max="11012" width="7.85546875" style="4" customWidth="1"/>
    <col min="11013" max="11013" width="7.5703125" style="4" customWidth="1"/>
    <col min="11014" max="11014" width="10.7109375" style="4" customWidth="1"/>
    <col min="11015" max="11015" width="12.140625" style="4" customWidth="1"/>
    <col min="11016" max="11016" width="7.28515625" style="4" customWidth="1"/>
    <col min="11017" max="11017" width="11.7109375" style="4" customWidth="1"/>
    <col min="11018" max="11019" width="9.7109375" style="4" customWidth="1"/>
    <col min="11020" max="11264" width="9.140625" style="4"/>
    <col min="11265" max="11265" width="3.7109375" style="4" customWidth="1"/>
    <col min="11266" max="11266" width="11" style="4" customWidth="1"/>
    <col min="11267" max="11267" width="45.42578125" style="4" customWidth="1"/>
    <col min="11268" max="11268" width="7.85546875" style="4" customWidth="1"/>
    <col min="11269" max="11269" width="7.5703125" style="4" customWidth="1"/>
    <col min="11270" max="11270" width="10.7109375" style="4" customWidth="1"/>
    <col min="11271" max="11271" width="12.140625" style="4" customWidth="1"/>
    <col min="11272" max="11272" width="7.28515625" style="4" customWidth="1"/>
    <col min="11273" max="11273" width="11.7109375" style="4" customWidth="1"/>
    <col min="11274" max="11275" width="9.7109375" style="4" customWidth="1"/>
    <col min="11276" max="11520" width="9.140625" style="4"/>
    <col min="11521" max="11521" width="3.7109375" style="4" customWidth="1"/>
    <col min="11522" max="11522" width="11" style="4" customWidth="1"/>
    <col min="11523" max="11523" width="45.42578125" style="4" customWidth="1"/>
    <col min="11524" max="11524" width="7.85546875" style="4" customWidth="1"/>
    <col min="11525" max="11525" width="7.5703125" style="4" customWidth="1"/>
    <col min="11526" max="11526" width="10.7109375" style="4" customWidth="1"/>
    <col min="11527" max="11527" width="12.140625" style="4" customWidth="1"/>
    <col min="11528" max="11528" width="7.28515625" style="4" customWidth="1"/>
    <col min="11529" max="11529" width="11.7109375" style="4" customWidth="1"/>
    <col min="11530" max="11531" width="9.7109375" style="4" customWidth="1"/>
    <col min="11532" max="11776" width="9.140625" style="4"/>
    <col min="11777" max="11777" width="3.7109375" style="4" customWidth="1"/>
    <col min="11778" max="11778" width="11" style="4" customWidth="1"/>
    <col min="11779" max="11779" width="45.42578125" style="4" customWidth="1"/>
    <col min="11780" max="11780" width="7.85546875" style="4" customWidth="1"/>
    <col min="11781" max="11781" width="7.5703125" style="4" customWidth="1"/>
    <col min="11782" max="11782" width="10.7109375" style="4" customWidth="1"/>
    <col min="11783" max="11783" width="12.140625" style="4" customWidth="1"/>
    <col min="11784" max="11784" width="7.28515625" style="4" customWidth="1"/>
    <col min="11785" max="11785" width="11.7109375" style="4" customWidth="1"/>
    <col min="11786" max="11787" width="9.7109375" style="4" customWidth="1"/>
    <col min="11788" max="12032" width="9.140625" style="4"/>
    <col min="12033" max="12033" width="3.7109375" style="4" customWidth="1"/>
    <col min="12034" max="12034" width="11" style="4" customWidth="1"/>
    <col min="12035" max="12035" width="45.42578125" style="4" customWidth="1"/>
    <col min="12036" max="12036" width="7.85546875" style="4" customWidth="1"/>
    <col min="12037" max="12037" width="7.5703125" style="4" customWidth="1"/>
    <col min="12038" max="12038" width="10.7109375" style="4" customWidth="1"/>
    <col min="12039" max="12039" width="12.140625" style="4" customWidth="1"/>
    <col min="12040" max="12040" width="7.28515625" style="4" customWidth="1"/>
    <col min="12041" max="12041" width="11.7109375" style="4" customWidth="1"/>
    <col min="12042" max="12043" width="9.7109375" style="4" customWidth="1"/>
    <col min="12044" max="12288" width="9.140625" style="4"/>
    <col min="12289" max="12289" width="3.7109375" style="4" customWidth="1"/>
    <col min="12290" max="12290" width="11" style="4" customWidth="1"/>
    <col min="12291" max="12291" width="45.42578125" style="4" customWidth="1"/>
    <col min="12292" max="12292" width="7.85546875" style="4" customWidth="1"/>
    <col min="12293" max="12293" width="7.5703125" style="4" customWidth="1"/>
    <col min="12294" max="12294" width="10.7109375" style="4" customWidth="1"/>
    <col min="12295" max="12295" width="12.140625" style="4" customWidth="1"/>
    <col min="12296" max="12296" width="7.28515625" style="4" customWidth="1"/>
    <col min="12297" max="12297" width="11.7109375" style="4" customWidth="1"/>
    <col min="12298" max="12299" width="9.7109375" style="4" customWidth="1"/>
    <col min="12300" max="12544" width="9.140625" style="4"/>
    <col min="12545" max="12545" width="3.7109375" style="4" customWidth="1"/>
    <col min="12546" max="12546" width="11" style="4" customWidth="1"/>
    <col min="12547" max="12547" width="45.42578125" style="4" customWidth="1"/>
    <col min="12548" max="12548" width="7.85546875" style="4" customWidth="1"/>
    <col min="12549" max="12549" width="7.5703125" style="4" customWidth="1"/>
    <col min="12550" max="12550" width="10.7109375" style="4" customWidth="1"/>
    <col min="12551" max="12551" width="12.140625" style="4" customWidth="1"/>
    <col min="12552" max="12552" width="7.28515625" style="4" customWidth="1"/>
    <col min="12553" max="12553" width="11.7109375" style="4" customWidth="1"/>
    <col min="12554" max="12555" width="9.7109375" style="4" customWidth="1"/>
    <col min="12556" max="12800" width="9.140625" style="4"/>
    <col min="12801" max="12801" width="3.7109375" style="4" customWidth="1"/>
    <col min="12802" max="12802" width="11" style="4" customWidth="1"/>
    <col min="12803" max="12803" width="45.42578125" style="4" customWidth="1"/>
    <col min="12804" max="12804" width="7.85546875" style="4" customWidth="1"/>
    <col min="12805" max="12805" width="7.5703125" style="4" customWidth="1"/>
    <col min="12806" max="12806" width="10.7109375" style="4" customWidth="1"/>
    <col min="12807" max="12807" width="12.140625" style="4" customWidth="1"/>
    <col min="12808" max="12808" width="7.28515625" style="4" customWidth="1"/>
    <col min="12809" max="12809" width="11.7109375" style="4" customWidth="1"/>
    <col min="12810" max="12811" width="9.7109375" style="4" customWidth="1"/>
    <col min="12812" max="13056" width="9.140625" style="4"/>
    <col min="13057" max="13057" width="3.7109375" style="4" customWidth="1"/>
    <col min="13058" max="13058" width="11" style="4" customWidth="1"/>
    <col min="13059" max="13059" width="45.42578125" style="4" customWidth="1"/>
    <col min="13060" max="13060" width="7.85546875" style="4" customWidth="1"/>
    <col min="13061" max="13061" width="7.5703125" style="4" customWidth="1"/>
    <col min="13062" max="13062" width="10.7109375" style="4" customWidth="1"/>
    <col min="13063" max="13063" width="12.140625" style="4" customWidth="1"/>
    <col min="13064" max="13064" width="7.28515625" style="4" customWidth="1"/>
    <col min="13065" max="13065" width="11.7109375" style="4" customWidth="1"/>
    <col min="13066" max="13067" width="9.7109375" style="4" customWidth="1"/>
    <col min="13068" max="13312" width="9.140625" style="4"/>
    <col min="13313" max="13313" width="3.7109375" style="4" customWidth="1"/>
    <col min="13314" max="13314" width="11" style="4" customWidth="1"/>
    <col min="13315" max="13315" width="45.42578125" style="4" customWidth="1"/>
    <col min="13316" max="13316" width="7.85546875" style="4" customWidth="1"/>
    <col min="13317" max="13317" width="7.5703125" style="4" customWidth="1"/>
    <col min="13318" max="13318" width="10.7109375" style="4" customWidth="1"/>
    <col min="13319" max="13319" width="12.140625" style="4" customWidth="1"/>
    <col min="13320" max="13320" width="7.28515625" style="4" customWidth="1"/>
    <col min="13321" max="13321" width="11.7109375" style="4" customWidth="1"/>
    <col min="13322" max="13323" width="9.7109375" style="4" customWidth="1"/>
    <col min="13324" max="13568" width="9.140625" style="4"/>
    <col min="13569" max="13569" width="3.7109375" style="4" customWidth="1"/>
    <col min="13570" max="13570" width="11" style="4" customWidth="1"/>
    <col min="13571" max="13571" width="45.42578125" style="4" customWidth="1"/>
    <col min="13572" max="13572" width="7.85546875" style="4" customWidth="1"/>
    <col min="13573" max="13573" width="7.5703125" style="4" customWidth="1"/>
    <col min="13574" max="13574" width="10.7109375" style="4" customWidth="1"/>
    <col min="13575" max="13575" width="12.140625" style="4" customWidth="1"/>
    <col min="13576" max="13576" width="7.28515625" style="4" customWidth="1"/>
    <col min="13577" max="13577" width="11.7109375" style="4" customWidth="1"/>
    <col min="13578" max="13579" width="9.7109375" style="4" customWidth="1"/>
    <col min="13580" max="13824" width="9.140625" style="4"/>
    <col min="13825" max="13825" width="3.7109375" style="4" customWidth="1"/>
    <col min="13826" max="13826" width="11" style="4" customWidth="1"/>
    <col min="13827" max="13827" width="45.42578125" style="4" customWidth="1"/>
    <col min="13828" max="13828" width="7.85546875" style="4" customWidth="1"/>
    <col min="13829" max="13829" width="7.5703125" style="4" customWidth="1"/>
    <col min="13830" max="13830" width="10.7109375" style="4" customWidth="1"/>
    <col min="13831" max="13831" width="12.140625" style="4" customWidth="1"/>
    <col min="13832" max="13832" width="7.28515625" style="4" customWidth="1"/>
    <col min="13833" max="13833" width="11.7109375" style="4" customWidth="1"/>
    <col min="13834" max="13835" width="9.7109375" style="4" customWidth="1"/>
    <col min="13836" max="14080" width="9.140625" style="4"/>
    <col min="14081" max="14081" width="3.7109375" style="4" customWidth="1"/>
    <col min="14082" max="14082" width="11" style="4" customWidth="1"/>
    <col min="14083" max="14083" width="45.42578125" style="4" customWidth="1"/>
    <col min="14084" max="14084" width="7.85546875" style="4" customWidth="1"/>
    <col min="14085" max="14085" width="7.5703125" style="4" customWidth="1"/>
    <col min="14086" max="14086" width="10.7109375" style="4" customWidth="1"/>
    <col min="14087" max="14087" width="12.140625" style="4" customWidth="1"/>
    <col min="14088" max="14088" width="7.28515625" style="4" customWidth="1"/>
    <col min="14089" max="14089" width="11.7109375" style="4" customWidth="1"/>
    <col min="14090" max="14091" width="9.7109375" style="4" customWidth="1"/>
    <col min="14092" max="14336" width="9.140625" style="4"/>
    <col min="14337" max="14337" width="3.7109375" style="4" customWidth="1"/>
    <col min="14338" max="14338" width="11" style="4" customWidth="1"/>
    <col min="14339" max="14339" width="45.42578125" style="4" customWidth="1"/>
    <col min="14340" max="14340" width="7.85546875" style="4" customWidth="1"/>
    <col min="14341" max="14341" width="7.5703125" style="4" customWidth="1"/>
    <col min="14342" max="14342" width="10.7109375" style="4" customWidth="1"/>
    <col min="14343" max="14343" width="12.140625" style="4" customWidth="1"/>
    <col min="14344" max="14344" width="7.28515625" style="4" customWidth="1"/>
    <col min="14345" max="14345" width="11.7109375" style="4" customWidth="1"/>
    <col min="14346" max="14347" width="9.7109375" style="4" customWidth="1"/>
    <col min="14348" max="14592" width="9.140625" style="4"/>
    <col min="14593" max="14593" width="3.7109375" style="4" customWidth="1"/>
    <col min="14594" max="14594" width="11" style="4" customWidth="1"/>
    <col min="14595" max="14595" width="45.42578125" style="4" customWidth="1"/>
    <col min="14596" max="14596" width="7.85546875" style="4" customWidth="1"/>
    <col min="14597" max="14597" width="7.5703125" style="4" customWidth="1"/>
    <col min="14598" max="14598" width="10.7109375" style="4" customWidth="1"/>
    <col min="14599" max="14599" width="12.140625" style="4" customWidth="1"/>
    <col min="14600" max="14600" width="7.28515625" style="4" customWidth="1"/>
    <col min="14601" max="14601" width="11.7109375" style="4" customWidth="1"/>
    <col min="14602" max="14603" width="9.7109375" style="4" customWidth="1"/>
    <col min="14604" max="14848" width="9.140625" style="4"/>
    <col min="14849" max="14849" width="3.7109375" style="4" customWidth="1"/>
    <col min="14850" max="14850" width="11" style="4" customWidth="1"/>
    <col min="14851" max="14851" width="45.42578125" style="4" customWidth="1"/>
    <col min="14852" max="14852" width="7.85546875" style="4" customWidth="1"/>
    <col min="14853" max="14853" width="7.5703125" style="4" customWidth="1"/>
    <col min="14854" max="14854" width="10.7109375" style="4" customWidth="1"/>
    <col min="14855" max="14855" width="12.140625" style="4" customWidth="1"/>
    <col min="14856" max="14856" width="7.28515625" style="4" customWidth="1"/>
    <col min="14857" max="14857" width="11.7109375" style="4" customWidth="1"/>
    <col min="14858" max="14859" width="9.7109375" style="4" customWidth="1"/>
    <col min="14860" max="15104" width="9.140625" style="4"/>
    <col min="15105" max="15105" width="3.7109375" style="4" customWidth="1"/>
    <col min="15106" max="15106" width="11" style="4" customWidth="1"/>
    <col min="15107" max="15107" width="45.42578125" style="4" customWidth="1"/>
    <col min="15108" max="15108" width="7.85546875" style="4" customWidth="1"/>
    <col min="15109" max="15109" width="7.5703125" style="4" customWidth="1"/>
    <col min="15110" max="15110" width="10.7109375" style="4" customWidth="1"/>
    <col min="15111" max="15111" width="12.140625" style="4" customWidth="1"/>
    <col min="15112" max="15112" width="7.28515625" style="4" customWidth="1"/>
    <col min="15113" max="15113" width="11.7109375" style="4" customWidth="1"/>
    <col min="15114" max="15115" width="9.7109375" style="4" customWidth="1"/>
    <col min="15116" max="15360" width="9.140625" style="4"/>
    <col min="15361" max="15361" width="3.7109375" style="4" customWidth="1"/>
    <col min="15362" max="15362" width="11" style="4" customWidth="1"/>
    <col min="15363" max="15363" width="45.42578125" style="4" customWidth="1"/>
    <col min="15364" max="15364" width="7.85546875" style="4" customWidth="1"/>
    <col min="15365" max="15365" width="7.5703125" style="4" customWidth="1"/>
    <col min="15366" max="15366" width="10.7109375" style="4" customWidth="1"/>
    <col min="15367" max="15367" width="12.140625" style="4" customWidth="1"/>
    <col min="15368" max="15368" width="7.28515625" style="4" customWidth="1"/>
    <col min="15369" max="15369" width="11.7109375" style="4" customWidth="1"/>
    <col min="15370" max="15371" width="9.7109375" style="4" customWidth="1"/>
    <col min="15372" max="15616" width="9.140625" style="4"/>
    <col min="15617" max="15617" width="3.7109375" style="4" customWidth="1"/>
    <col min="15618" max="15618" width="11" style="4" customWidth="1"/>
    <col min="15619" max="15619" width="45.42578125" style="4" customWidth="1"/>
    <col min="15620" max="15620" width="7.85546875" style="4" customWidth="1"/>
    <col min="15621" max="15621" width="7.5703125" style="4" customWidth="1"/>
    <col min="15622" max="15622" width="10.7109375" style="4" customWidth="1"/>
    <col min="15623" max="15623" width="12.140625" style="4" customWidth="1"/>
    <col min="15624" max="15624" width="7.28515625" style="4" customWidth="1"/>
    <col min="15625" max="15625" width="11.7109375" style="4" customWidth="1"/>
    <col min="15626" max="15627" width="9.7109375" style="4" customWidth="1"/>
    <col min="15628" max="15872" width="9.140625" style="4"/>
    <col min="15873" max="15873" width="3.7109375" style="4" customWidth="1"/>
    <col min="15874" max="15874" width="11" style="4" customWidth="1"/>
    <col min="15875" max="15875" width="45.42578125" style="4" customWidth="1"/>
    <col min="15876" max="15876" width="7.85546875" style="4" customWidth="1"/>
    <col min="15877" max="15877" width="7.5703125" style="4" customWidth="1"/>
    <col min="15878" max="15878" width="10.7109375" style="4" customWidth="1"/>
    <col min="15879" max="15879" width="12.140625" style="4" customWidth="1"/>
    <col min="15880" max="15880" width="7.28515625" style="4" customWidth="1"/>
    <col min="15881" max="15881" width="11.7109375" style="4" customWidth="1"/>
    <col min="15882" max="15883" width="9.7109375" style="4" customWidth="1"/>
    <col min="15884" max="16128" width="9.140625" style="4"/>
    <col min="16129" max="16129" width="3.7109375" style="4" customWidth="1"/>
    <col min="16130" max="16130" width="11" style="4" customWidth="1"/>
    <col min="16131" max="16131" width="45.42578125" style="4" customWidth="1"/>
    <col min="16132" max="16132" width="7.85546875" style="4" customWidth="1"/>
    <col min="16133" max="16133" width="7.5703125" style="4" customWidth="1"/>
    <col min="16134" max="16134" width="10.7109375" style="4" customWidth="1"/>
    <col min="16135" max="16135" width="12.140625" style="4" customWidth="1"/>
    <col min="16136" max="16136" width="7.28515625" style="4" customWidth="1"/>
    <col min="16137" max="16137" width="11.7109375" style="4" customWidth="1"/>
    <col min="16138" max="16139" width="9.7109375" style="4" customWidth="1"/>
    <col min="16140" max="16384" width="9.140625" style="4"/>
  </cols>
  <sheetData>
    <row r="1" spans="1:10" s="91" customFormat="1" ht="41.25" customHeight="1" thickTop="1" x14ac:dyDescent="0.25">
      <c r="A1" s="455" t="s">
        <v>335</v>
      </c>
      <c r="B1" s="456"/>
      <c r="C1" s="456"/>
      <c r="D1" s="456"/>
      <c r="E1" s="456"/>
      <c r="F1" s="456"/>
      <c r="G1" s="457"/>
      <c r="H1" s="52"/>
      <c r="I1" s="287"/>
      <c r="J1" s="288"/>
    </row>
    <row r="2" spans="1:10" s="64" customFormat="1" ht="9.75" x14ac:dyDescent="0.2">
      <c r="A2" s="191"/>
      <c r="B2" s="65"/>
      <c r="C2" s="65"/>
      <c r="D2" s="65"/>
      <c r="E2" s="331"/>
      <c r="F2" s="331"/>
      <c r="G2" s="332"/>
      <c r="H2" s="66"/>
      <c r="I2" s="289"/>
      <c r="J2" s="290"/>
    </row>
    <row r="3" spans="1:10" s="91" customFormat="1" ht="15.75" x14ac:dyDescent="0.25">
      <c r="A3" s="463" t="s">
        <v>241</v>
      </c>
      <c r="B3" s="464"/>
      <c r="C3" s="464"/>
      <c r="D3" s="464"/>
      <c r="E3" s="464"/>
      <c r="F3" s="464"/>
      <c r="G3" s="465"/>
      <c r="H3" s="52"/>
      <c r="I3" s="287"/>
      <c r="J3" s="288"/>
    </row>
    <row r="4" spans="1:10" s="69" customFormat="1" ht="9.75" x14ac:dyDescent="0.15">
      <c r="A4" s="193"/>
      <c r="B4" s="67"/>
      <c r="C4" s="291"/>
      <c r="D4" s="68"/>
      <c r="E4" s="335"/>
      <c r="F4" s="336"/>
      <c r="G4" s="337"/>
      <c r="H4" s="66"/>
      <c r="I4" s="292"/>
      <c r="J4" s="293"/>
    </row>
    <row r="5" spans="1:10" s="92" customFormat="1" ht="15.75" x14ac:dyDescent="0.2">
      <c r="A5" s="460" t="s">
        <v>398</v>
      </c>
      <c r="B5" s="461"/>
      <c r="C5" s="461"/>
      <c r="D5" s="461"/>
      <c r="E5" s="461"/>
      <c r="F5" s="461"/>
      <c r="G5" s="462"/>
      <c r="H5" s="52"/>
      <c r="I5" s="294"/>
      <c r="J5" s="295"/>
    </row>
    <row r="6" spans="1:10" s="64" customFormat="1" ht="15.75" x14ac:dyDescent="0.2">
      <c r="A6" s="460" t="s">
        <v>393</v>
      </c>
      <c r="B6" s="461"/>
      <c r="C6" s="461"/>
      <c r="D6" s="461"/>
      <c r="E6" s="461"/>
      <c r="F6" s="461"/>
      <c r="G6" s="462"/>
      <c r="H6" s="66"/>
      <c r="I6" s="289"/>
      <c r="J6" s="290"/>
    </row>
    <row r="7" spans="1:10" s="64" customFormat="1" ht="9.75" x14ac:dyDescent="0.2">
      <c r="A7" s="194"/>
      <c r="B7" s="63"/>
      <c r="C7" s="63"/>
      <c r="D7" s="63"/>
      <c r="E7" s="338"/>
      <c r="F7" s="338"/>
      <c r="G7" s="339"/>
      <c r="H7" s="66"/>
      <c r="I7" s="289"/>
      <c r="J7" s="290"/>
    </row>
    <row r="8" spans="1:10" ht="13.5" customHeight="1" thickBot="1" x14ac:dyDescent="0.25">
      <c r="A8" s="194"/>
      <c r="B8" s="63"/>
      <c r="C8" s="63"/>
      <c r="D8" s="63"/>
      <c r="E8" s="338"/>
      <c r="F8" s="338"/>
      <c r="G8" s="339"/>
      <c r="I8" s="52"/>
      <c r="J8" s="4"/>
    </row>
    <row r="9" spans="1:10" s="22" customFormat="1" ht="12.75" customHeight="1" thickTop="1" x14ac:dyDescent="0.2">
      <c r="A9" s="15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  <c r="H9" s="52"/>
      <c r="I9" s="52"/>
    </row>
    <row r="10" spans="1:10" s="22" customFormat="1" ht="12.75" customHeight="1" x14ac:dyDescent="0.2">
      <c r="A10" s="61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  <c r="I10" s="52"/>
    </row>
    <row r="11" spans="1:10" s="2" customFormat="1" x14ac:dyDescent="0.2">
      <c r="A11" s="16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  <c r="I11" s="296"/>
      <c r="J11" s="55"/>
    </row>
    <row r="12" spans="1:10" s="300" customFormat="1" x14ac:dyDescent="0.2">
      <c r="A12" s="297"/>
      <c r="B12" s="10" t="s">
        <v>707</v>
      </c>
      <c r="C12" s="182" t="s">
        <v>399</v>
      </c>
      <c r="D12" s="44" t="s">
        <v>44</v>
      </c>
      <c r="E12" s="347" t="s">
        <v>44</v>
      </c>
      <c r="F12" s="347" t="s">
        <v>44</v>
      </c>
      <c r="G12" s="354" t="s">
        <v>44</v>
      </c>
      <c r="H12" s="52"/>
      <c r="I12" s="298"/>
      <c r="J12" s="299"/>
    </row>
    <row r="13" spans="1:10" s="300" customFormat="1" x14ac:dyDescent="0.2">
      <c r="A13" s="304"/>
      <c r="B13" s="305"/>
      <c r="C13" s="306" t="s">
        <v>400</v>
      </c>
      <c r="D13" s="3"/>
      <c r="E13" s="378"/>
      <c r="F13" s="378"/>
      <c r="G13" s="377"/>
      <c r="H13" s="52"/>
      <c r="I13" s="298"/>
      <c r="J13" s="299"/>
    </row>
    <row r="14" spans="1:10" s="300" customFormat="1" x14ac:dyDescent="0.2">
      <c r="A14" s="304">
        <v>1</v>
      </c>
      <c r="B14" s="305"/>
      <c r="C14" s="163" t="s">
        <v>402</v>
      </c>
      <c r="D14" s="201" t="s">
        <v>43</v>
      </c>
      <c r="E14" s="357">
        <v>5.1999999999999998E-2</v>
      </c>
      <c r="F14" s="358"/>
      <c r="G14" s="377">
        <f>ROUND(E14*F14,2)</f>
        <v>0</v>
      </c>
      <c r="H14" s="52"/>
      <c r="I14" s="298"/>
      <c r="J14" s="299"/>
    </row>
    <row r="15" spans="1:10" s="300" customFormat="1" ht="25.5" x14ac:dyDescent="0.2">
      <c r="A15" s="304">
        <f>A14+1</f>
        <v>2</v>
      </c>
      <c r="B15" s="305"/>
      <c r="C15" s="163" t="s">
        <v>401</v>
      </c>
      <c r="D15" s="3" t="s">
        <v>31</v>
      </c>
      <c r="E15" s="357">
        <v>68</v>
      </c>
      <c r="F15" s="351"/>
      <c r="G15" s="377">
        <f t="shared" ref="G15:G42" si="0">ROUND(E15*F15,2)</f>
        <v>0</v>
      </c>
      <c r="H15" s="52"/>
      <c r="I15" s="298"/>
      <c r="J15" s="299"/>
    </row>
    <row r="16" spans="1:10" s="300" customFormat="1" ht="15.75" x14ac:dyDescent="0.2">
      <c r="A16" s="304">
        <v>3</v>
      </c>
      <c r="B16" s="305"/>
      <c r="C16" s="163" t="s">
        <v>404</v>
      </c>
      <c r="D16" s="3" t="s">
        <v>31</v>
      </c>
      <c r="E16" s="357">
        <v>68</v>
      </c>
      <c r="F16" s="351"/>
      <c r="G16" s="377">
        <f t="shared" si="0"/>
        <v>0</v>
      </c>
      <c r="H16" s="52"/>
      <c r="I16" s="298"/>
      <c r="J16" s="299"/>
    </row>
    <row r="17" spans="1:10" s="300" customFormat="1" ht="25.5" x14ac:dyDescent="0.2">
      <c r="A17" s="304">
        <v>4</v>
      </c>
      <c r="B17" s="305"/>
      <c r="C17" s="163" t="s">
        <v>403</v>
      </c>
      <c r="D17" s="3" t="s">
        <v>34</v>
      </c>
      <c r="E17" s="357">
        <v>52</v>
      </c>
      <c r="F17" s="351"/>
      <c r="G17" s="377">
        <f t="shared" si="0"/>
        <v>0</v>
      </c>
      <c r="H17" s="52"/>
      <c r="I17" s="298"/>
      <c r="J17" s="299"/>
    </row>
    <row r="18" spans="1:10" s="300" customFormat="1" ht="15.75" x14ac:dyDescent="0.2">
      <c r="A18" s="304">
        <v>5</v>
      </c>
      <c r="B18" s="305"/>
      <c r="C18" s="163" t="s">
        <v>406</v>
      </c>
      <c r="D18" s="3" t="s">
        <v>50</v>
      </c>
      <c r="E18" s="357">
        <v>10.199999999999999</v>
      </c>
      <c r="F18" s="351"/>
      <c r="G18" s="377">
        <f t="shared" si="0"/>
        <v>0</v>
      </c>
      <c r="H18" s="52"/>
      <c r="I18" s="298"/>
      <c r="J18" s="299"/>
    </row>
    <row r="19" spans="1:10" s="300" customFormat="1" ht="15.75" x14ac:dyDescent="0.2">
      <c r="A19" s="304">
        <v>6</v>
      </c>
      <c r="B19" s="305"/>
      <c r="C19" s="163" t="s">
        <v>405</v>
      </c>
      <c r="D19" s="3" t="s">
        <v>50</v>
      </c>
      <c r="E19" s="357">
        <v>3.4</v>
      </c>
      <c r="F19" s="351"/>
      <c r="G19" s="377">
        <f t="shared" si="0"/>
        <v>0</v>
      </c>
      <c r="H19" s="52"/>
      <c r="I19" s="298"/>
      <c r="J19" s="299"/>
    </row>
    <row r="20" spans="1:10" s="300" customFormat="1" ht="25.5" x14ac:dyDescent="0.2">
      <c r="A20" s="304">
        <v>7</v>
      </c>
      <c r="B20" s="305"/>
      <c r="C20" s="163" t="s">
        <v>407</v>
      </c>
      <c r="D20" s="3" t="s">
        <v>31</v>
      </c>
      <c r="E20" s="357">
        <v>68</v>
      </c>
      <c r="F20" s="351"/>
      <c r="G20" s="377">
        <f t="shared" si="0"/>
        <v>0</v>
      </c>
      <c r="H20" s="52"/>
      <c r="I20" s="298"/>
      <c r="J20" s="299"/>
    </row>
    <row r="21" spans="1:10" s="300" customFormat="1" x14ac:dyDescent="0.2">
      <c r="A21" s="304"/>
      <c r="B21" s="305"/>
      <c r="C21" s="306" t="s">
        <v>409</v>
      </c>
      <c r="D21" s="3" t="s">
        <v>44</v>
      </c>
      <c r="E21" s="378" t="s">
        <v>44</v>
      </c>
      <c r="F21" s="378" t="s">
        <v>44</v>
      </c>
      <c r="G21" s="379" t="s">
        <v>44</v>
      </c>
      <c r="H21" s="307"/>
      <c r="I21" s="308"/>
      <c r="J21" s="299"/>
    </row>
    <row r="22" spans="1:10" s="300" customFormat="1" x14ac:dyDescent="0.2">
      <c r="A22" s="304">
        <v>3</v>
      </c>
      <c r="B22" s="85"/>
      <c r="C22" s="163" t="s">
        <v>410</v>
      </c>
      <c r="D22" s="201" t="s">
        <v>34</v>
      </c>
      <c r="E22" s="357">
        <v>52</v>
      </c>
      <c r="F22" s="351"/>
      <c r="G22" s="377">
        <f t="shared" si="0"/>
        <v>0</v>
      </c>
      <c r="H22" s="307"/>
      <c r="I22" s="308"/>
      <c r="J22" s="299"/>
    </row>
    <row r="23" spans="1:10" s="300" customFormat="1" x14ac:dyDescent="0.2">
      <c r="A23" s="304">
        <v>4</v>
      </c>
      <c r="B23" s="85"/>
      <c r="C23" s="163" t="s">
        <v>411</v>
      </c>
      <c r="D23" s="201" t="s">
        <v>32</v>
      </c>
      <c r="E23" s="357">
        <v>9</v>
      </c>
      <c r="F23" s="351"/>
      <c r="G23" s="377">
        <f t="shared" si="0"/>
        <v>0</v>
      </c>
      <c r="H23" s="307"/>
      <c r="I23" s="308"/>
      <c r="J23" s="299"/>
    </row>
    <row r="24" spans="1:10" s="300" customFormat="1" ht="25.5" x14ac:dyDescent="0.2">
      <c r="A24" s="304">
        <v>5</v>
      </c>
      <c r="B24" s="85"/>
      <c r="C24" s="163" t="s">
        <v>412</v>
      </c>
      <c r="D24" s="201" t="s">
        <v>215</v>
      </c>
      <c r="E24" s="357">
        <v>8</v>
      </c>
      <c r="F24" s="351"/>
      <c r="G24" s="377">
        <f t="shared" si="0"/>
        <v>0</v>
      </c>
      <c r="H24" s="307"/>
      <c r="I24" s="308"/>
      <c r="J24" s="299"/>
    </row>
    <row r="25" spans="1:10" s="300" customFormat="1" ht="25.5" x14ac:dyDescent="0.2">
      <c r="A25" s="304">
        <v>6</v>
      </c>
      <c r="B25" s="85"/>
      <c r="C25" s="163" t="s">
        <v>413</v>
      </c>
      <c r="D25" s="201" t="s">
        <v>215</v>
      </c>
      <c r="E25" s="357">
        <v>8</v>
      </c>
      <c r="F25" s="351"/>
      <c r="G25" s="377">
        <f t="shared" si="0"/>
        <v>0</v>
      </c>
      <c r="H25" s="307"/>
      <c r="I25" s="308"/>
      <c r="J25" s="299"/>
    </row>
    <row r="26" spans="1:10" s="300" customFormat="1" ht="25.5" x14ac:dyDescent="0.2">
      <c r="A26" s="304">
        <v>7</v>
      </c>
      <c r="B26" s="85"/>
      <c r="C26" s="163" t="s">
        <v>414</v>
      </c>
      <c r="D26" s="201" t="s">
        <v>215</v>
      </c>
      <c r="E26" s="357">
        <v>4</v>
      </c>
      <c r="F26" s="351"/>
      <c r="G26" s="377">
        <f t="shared" si="0"/>
        <v>0</v>
      </c>
      <c r="H26" s="307"/>
      <c r="I26" s="308"/>
      <c r="J26" s="299"/>
    </row>
    <row r="27" spans="1:10" s="300" customFormat="1" ht="25.5" x14ac:dyDescent="0.2">
      <c r="A27" s="304">
        <v>8</v>
      </c>
      <c r="B27" s="85"/>
      <c r="C27" s="163" t="s">
        <v>415</v>
      </c>
      <c r="D27" s="201" t="s">
        <v>215</v>
      </c>
      <c r="E27" s="357">
        <v>4</v>
      </c>
      <c r="F27" s="351"/>
      <c r="G27" s="377">
        <f t="shared" si="0"/>
        <v>0</v>
      </c>
      <c r="H27" s="307"/>
      <c r="I27" s="308"/>
      <c r="J27" s="299"/>
    </row>
    <row r="28" spans="1:10" s="300" customFormat="1" x14ac:dyDescent="0.2">
      <c r="A28" s="304">
        <v>9</v>
      </c>
      <c r="B28" s="85"/>
      <c r="C28" s="163" t="s">
        <v>416</v>
      </c>
      <c r="D28" s="201" t="s">
        <v>32</v>
      </c>
      <c r="E28" s="357">
        <v>2</v>
      </c>
      <c r="F28" s="351"/>
      <c r="G28" s="377">
        <f t="shared" si="0"/>
        <v>0</v>
      </c>
      <c r="H28" s="307"/>
      <c r="I28" s="308"/>
      <c r="J28" s="299"/>
    </row>
    <row r="29" spans="1:10" s="300" customFormat="1" ht="25.5" x14ac:dyDescent="0.2">
      <c r="A29" s="304">
        <v>10</v>
      </c>
      <c r="B29" s="85"/>
      <c r="C29" s="163" t="s">
        <v>417</v>
      </c>
      <c r="D29" s="201" t="s">
        <v>32</v>
      </c>
      <c r="E29" s="357">
        <v>4</v>
      </c>
      <c r="F29" s="351"/>
      <c r="G29" s="377">
        <f t="shared" si="0"/>
        <v>0</v>
      </c>
      <c r="H29" s="307"/>
      <c r="I29" s="308"/>
      <c r="J29" s="299"/>
    </row>
    <row r="30" spans="1:10" s="300" customFormat="1" x14ac:dyDescent="0.2">
      <c r="A30" s="304">
        <v>11</v>
      </c>
      <c r="B30" s="85"/>
      <c r="C30" s="163" t="s">
        <v>418</v>
      </c>
      <c r="D30" s="201" t="s">
        <v>32</v>
      </c>
      <c r="E30" s="357">
        <v>1</v>
      </c>
      <c r="F30" s="351"/>
      <c r="G30" s="377">
        <f t="shared" si="0"/>
        <v>0</v>
      </c>
      <c r="H30" s="307"/>
      <c r="I30" s="308"/>
      <c r="J30" s="299"/>
    </row>
    <row r="31" spans="1:10" s="300" customFormat="1" x14ac:dyDescent="0.2">
      <c r="A31" s="304">
        <v>12</v>
      </c>
      <c r="B31" s="85"/>
      <c r="C31" s="163" t="s">
        <v>419</v>
      </c>
      <c r="D31" s="201" t="s">
        <v>32</v>
      </c>
      <c r="E31" s="357">
        <v>2</v>
      </c>
      <c r="F31" s="351"/>
      <c r="G31" s="377">
        <f t="shared" si="0"/>
        <v>0</v>
      </c>
      <c r="H31" s="307"/>
      <c r="I31" s="308"/>
      <c r="J31" s="299"/>
    </row>
    <row r="32" spans="1:10" s="300" customFormat="1" x14ac:dyDescent="0.2">
      <c r="A32" s="304">
        <v>13</v>
      </c>
      <c r="B32" s="85"/>
      <c r="C32" s="163" t="s">
        <v>420</v>
      </c>
      <c r="D32" s="201" t="s">
        <v>215</v>
      </c>
      <c r="E32" s="357">
        <v>1</v>
      </c>
      <c r="F32" s="351"/>
      <c r="G32" s="377">
        <f t="shared" si="0"/>
        <v>0</v>
      </c>
      <c r="H32" s="307"/>
      <c r="I32" s="308"/>
      <c r="J32" s="299"/>
    </row>
    <row r="33" spans="1:10" s="300" customFormat="1" x14ac:dyDescent="0.2">
      <c r="A33" s="304">
        <v>14</v>
      </c>
      <c r="B33" s="85"/>
      <c r="C33" s="163" t="s">
        <v>421</v>
      </c>
      <c r="D33" s="201" t="s">
        <v>215</v>
      </c>
      <c r="E33" s="357">
        <v>1</v>
      </c>
      <c r="F33" s="351"/>
      <c r="G33" s="377">
        <f t="shared" si="0"/>
        <v>0</v>
      </c>
      <c r="H33" s="307"/>
      <c r="I33" s="308"/>
      <c r="J33" s="299"/>
    </row>
    <row r="34" spans="1:10" s="300" customFormat="1" x14ac:dyDescent="0.2">
      <c r="A34" s="304">
        <v>15</v>
      </c>
      <c r="B34" s="85"/>
      <c r="C34" s="163" t="s">
        <v>422</v>
      </c>
      <c r="D34" s="201" t="s">
        <v>215</v>
      </c>
      <c r="E34" s="357">
        <v>4</v>
      </c>
      <c r="F34" s="351"/>
      <c r="G34" s="377">
        <f t="shared" si="0"/>
        <v>0</v>
      </c>
      <c r="H34" s="307"/>
      <c r="I34" s="308"/>
      <c r="J34" s="299"/>
    </row>
    <row r="35" spans="1:10" s="300" customFormat="1" x14ac:dyDescent="0.2">
      <c r="A35" s="304">
        <v>16</v>
      </c>
      <c r="B35" s="85"/>
      <c r="C35" s="163" t="s">
        <v>423</v>
      </c>
      <c r="D35" s="201" t="s">
        <v>32</v>
      </c>
      <c r="E35" s="357">
        <v>1</v>
      </c>
      <c r="F35" s="351"/>
      <c r="G35" s="377">
        <f t="shared" si="0"/>
        <v>0</v>
      </c>
      <c r="H35" s="307"/>
      <c r="I35" s="308"/>
      <c r="J35" s="299"/>
    </row>
    <row r="36" spans="1:10" s="300" customFormat="1" x14ac:dyDescent="0.2">
      <c r="A36" s="304">
        <v>17</v>
      </c>
      <c r="B36" s="85"/>
      <c r="C36" s="163" t="s">
        <v>424</v>
      </c>
      <c r="D36" s="201" t="s">
        <v>215</v>
      </c>
      <c r="E36" s="357">
        <v>1</v>
      </c>
      <c r="F36" s="351"/>
      <c r="G36" s="377">
        <f t="shared" si="0"/>
        <v>0</v>
      </c>
      <c r="H36" s="307"/>
      <c r="I36" s="308"/>
      <c r="J36" s="299"/>
    </row>
    <row r="37" spans="1:10" s="300" customFormat="1" x14ac:dyDescent="0.2">
      <c r="A37" s="304">
        <v>18</v>
      </c>
      <c r="B37" s="85"/>
      <c r="C37" s="137" t="s">
        <v>425</v>
      </c>
      <c r="D37" s="201" t="s">
        <v>215</v>
      </c>
      <c r="E37" s="351">
        <v>1</v>
      </c>
      <c r="F37" s="358"/>
      <c r="G37" s="377">
        <f t="shared" si="0"/>
        <v>0</v>
      </c>
      <c r="H37" s="307"/>
      <c r="I37" s="308"/>
      <c r="J37" s="299"/>
    </row>
    <row r="38" spans="1:10" s="300" customFormat="1" x14ac:dyDescent="0.2">
      <c r="A38" s="304">
        <v>19</v>
      </c>
      <c r="B38" s="309"/>
      <c r="C38" s="155" t="s">
        <v>426</v>
      </c>
      <c r="D38" s="201" t="s">
        <v>215</v>
      </c>
      <c r="E38" s="351">
        <v>8</v>
      </c>
      <c r="F38" s="358"/>
      <c r="G38" s="377">
        <f t="shared" si="0"/>
        <v>0</v>
      </c>
      <c r="H38" s="307"/>
      <c r="I38" s="308"/>
      <c r="J38" s="299"/>
    </row>
    <row r="39" spans="1:10" s="300" customFormat="1" ht="25.5" x14ac:dyDescent="0.2">
      <c r="A39" s="304">
        <v>20</v>
      </c>
      <c r="B39" s="200"/>
      <c r="C39" s="163" t="s">
        <v>427</v>
      </c>
      <c r="D39" s="3" t="s">
        <v>34</v>
      </c>
      <c r="E39" s="351">
        <v>801.52</v>
      </c>
      <c r="F39" s="358"/>
      <c r="G39" s="377">
        <f t="shared" si="0"/>
        <v>0</v>
      </c>
      <c r="H39" s="307"/>
      <c r="I39" s="308"/>
      <c r="J39" s="299"/>
    </row>
    <row r="40" spans="1:10" s="300" customFormat="1" ht="25.5" x14ac:dyDescent="0.2">
      <c r="A40" s="304">
        <v>21</v>
      </c>
      <c r="B40" s="200"/>
      <c r="C40" s="163" t="s">
        <v>428</v>
      </c>
      <c r="D40" s="3" t="s">
        <v>215</v>
      </c>
      <c r="E40" s="357">
        <v>2</v>
      </c>
      <c r="F40" s="380"/>
      <c r="G40" s="377">
        <f t="shared" si="0"/>
        <v>0</v>
      </c>
      <c r="H40" s="307"/>
      <c r="I40" s="308"/>
      <c r="J40" s="299"/>
    </row>
    <row r="41" spans="1:10" s="300" customFormat="1" x14ac:dyDescent="0.2">
      <c r="A41" s="304">
        <v>22</v>
      </c>
      <c r="B41" s="309"/>
      <c r="C41" s="163" t="s">
        <v>429</v>
      </c>
      <c r="D41" s="201" t="s">
        <v>34</v>
      </c>
      <c r="E41" s="357">
        <v>52</v>
      </c>
      <c r="F41" s="380"/>
      <c r="G41" s="377">
        <f t="shared" si="0"/>
        <v>0</v>
      </c>
      <c r="H41" s="307"/>
      <c r="I41" s="308"/>
      <c r="J41" s="299"/>
    </row>
    <row r="42" spans="1:10" s="300" customFormat="1" ht="26.25" thickBot="1" x14ac:dyDescent="0.25">
      <c r="A42" s="304">
        <v>23</v>
      </c>
      <c r="B42" s="183"/>
      <c r="C42" s="163" t="s">
        <v>430</v>
      </c>
      <c r="D42" s="201" t="s">
        <v>32</v>
      </c>
      <c r="E42" s="357">
        <v>1</v>
      </c>
      <c r="F42" s="380"/>
      <c r="G42" s="377">
        <f t="shared" si="0"/>
        <v>0</v>
      </c>
      <c r="H42" s="307"/>
      <c r="I42" s="308"/>
      <c r="J42" s="299"/>
    </row>
    <row r="43" spans="1:10" s="27" customFormat="1" ht="13.5" thickBot="1" x14ac:dyDescent="0.25">
      <c r="A43" s="324"/>
      <c r="B43" s="325"/>
      <c r="C43" s="326" t="s">
        <v>59</v>
      </c>
      <c r="D43" s="327" t="s">
        <v>44</v>
      </c>
      <c r="E43" s="414" t="s">
        <v>44</v>
      </c>
      <c r="F43" s="414"/>
      <c r="G43" s="415">
        <f>SUM(G12:G42)</f>
        <v>0</v>
      </c>
      <c r="H43" s="52"/>
      <c r="I43" s="328"/>
      <c r="J43" s="329"/>
    </row>
    <row r="44" spans="1:10" s="27" customFormat="1" ht="13.5" thickTop="1" x14ac:dyDescent="0.2">
      <c r="A44" s="24"/>
      <c r="B44" s="25"/>
      <c r="C44" s="330"/>
      <c r="D44" s="26"/>
      <c r="E44" s="371"/>
      <c r="F44" s="371"/>
      <c r="G44" s="371"/>
      <c r="H44" s="52"/>
      <c r="I44" s="328"/>
      <c r="J44" s="329"/>
    </row>
    <row r="45" spans="1:10" s="1" customFormat="1" x14ac:dyDescent="0.2">
      <c r="A45" s="28" t="s">
        <v>37</v>
      </c>
      <c r="B45" s="25"/>
      <c r="C45" s="330"/>
      <c r="D45" s="26"/>
      <c r="E45" s="371"/>
      <c r="F45" s="371"/>
      <c r="G45" s="371"/>
      <c r="H45" s="52"/>
      <c r="I45" s="311"/>
      <c r="J45" s="312"/>
    </row>
    <row r="46" spans="1:10" x14ac:dyDescent="0.2">
      <c r="A46" s="30"/>
      <c r="B46" s="21"/>
      <c r="C46" s="31"/>
      <c r="D46" s="21"/>
      <c r="E46" s="372"/>
      <c r="F46" s="373"/>
      <c r="G46" s="374"/>
    </row>
  </sheetData>
  <mergeCells count="5">
    <mergeCell ref="A1:G1"/>
    <mergeCell ref="A3:G3"/>
    <mergeCell ref="A5:G5"/>
    <mergeCell ref="A6:G6"/>
    <mergeCell ref="G9:G10"/>
  </mergeCells>
  <printOptions gridLinesSet="0"/>
  <pageMargins left="0.75" right="0.19" top="0.85" bottom="0.79" header="0.59055118110236227" footer="0.51181102362204722"/>
  <pageSetup paperSize="9" scale="96" orientation="portrait" horizontalDpi="4294967294" verticalDpi="300" r:id="rId1"/>
  <headerFooter alignWithMargins="0">
    <oddFooter>&amp;L&amp;A&amp;C- &amp;P -&amp;RWolsztyn - rondo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82"/>
  <sheetViews>
    <sheetView showGridLines="0" showZeros="0" view="pageBreakPreview" zoomScaleNormal="100" zoomScaleSheetLayoutView="100" workbookViewId="0">
      <selection activeCell="F78" sqref="F78"/>
    </sheetView>
  </sheetViews>
  <sheetFormatPr defaultColWidth="8.85546875" defaultRowHeight="12.75" x14ac:dyDescent="0.2"/>
  <cols>
    <col min="1" max="1" width="3.7109375" style="41" customWidth="1"/>
    <col min="2" max="2" width="1.28515625" style="6" customWidth="1"/>
    <col min="3" max="3" width="45.42578125" style="42" customWidth="1"/>
    <col min="4" max="4" width="7.85546875" style="6" customWidth="1"/>
    <col min="5" max="5" width="6.85546875" style="375" customWidth="1"/>
    <col min="6" max="6" width="10.7109375" style="371" customWidth="1"/>
    <col min="7" max="7" width="12.140625" style="376" customWidth="1"/>
    <col min="8" max="251" width="8.85546875" style="4"/>
    <col min="252" max="252" width="3.7109375" style="4" customWidth="1"/>
    <col min="253" max="253" width="11" style="4" customWidth="1"/>
    <col min="254" max="254" width="45.42578125" style="4" customWidth="1"/>
    <col min="255" max="255" width="7.85546875" style="4" customWidth="1"/>
    <col min="256" max="256" width="7.42578125" style="4" customWidth="1"/>
    <col min="257" max="257" width="10.7109375" style="4" customWidth="1"/>
    <col min="258" max="258" width="12.140625" style="4" customWidth="1"/>
    <col min="259" max="259" width="7.28515625" style="4" customWidth="1"/>
    <col min="260" max="260" width="11.7109375" style="4" customWidth="1"/>
    <col min="261" max="262" width="9.7109375" style="4" customWidth="1"/>
    <col min="263" max="507" width="8.85546875" style="4"/>
    <col min="508" max="508" width="3.7109375" style="4" customWidth="1"/>
    <col min="509" max="509" width="11" style="4" customWidth="1"/>
    <col min="510" max="510" width="45.42578125" style="4" customWidth="1"/>
    <col min="511" max="511" width="7.85546875" style="4" customWidth="1"/>
    <col min="512" max="512" width="7.42578125" style="4" customWidth="1"/>
    <col min="513" max="513" width="10.7109375" style="4" customWidth="1"/>
    <col min="514" max="514" width="12.140625" style="4" customWidth="1"/>
    <col min="515" max="515" width="7.28515625" style="4" customWidth="1"/>
    <col min="516" max="516" width="11.7109375" style="4" customWidth="1"/>
    <col min="517" max="518" width="9.7109375" style="4" customWidth="1"/>
    <col min="519" max="763" width="8.85546875" style="4"/>
    <col min="764" max="764" width="3.7109375" style="4" customWidth="1"/>
    <col min="765" max="765" width="11" style="4" customWidth="1"/>
    <col min="766" max="766" width="45.42578125" style="4" customWidth="1"/>
    <col min="767" max="767" width="7.85546875" style="4" customWidth="1"/>
    <col min="768" max="768" width="7.42578125" style="4" customWidth="1"/>
    <col min="769" max="769" width="10.7109375" style="4" customWidth="1"/>
    <col min="770" max="770" width="12.140625" style="4" customWidth="1"/>
    <col min="771" max="771" width="7.28515625" style="4" customWidth="1"/>
    <col min="772" max="772" width="11.7109375" style="4" customWidth="1"/>
    <col min="773" max="774" width="9.7109375" style="4" customWidth="1"/>
    <col min="775" max="1019" width="8.85546875" style="4"/>
    <col min="1020" max="1020" width="3.7109375" style="4" customWidth="1"/>
    <col min="1021" max="1021" width="11" style="4" customWidth="1"/>
    <col min="1022" max="1022" width="45.42578125" style="4" customWidth="1"/>
    <col min="1023" max="1023" width="7.85546875" style="4" customWidth="1"/>
    <col min="1024" max="1024" width="7.42578125" style="4" customWidth="1"/>
    <col min="1025" max="1025" width="10.7109375" style="4" customWidth="1"/>
    <col min="1026" max="1026" width="12.140625" style="4" customWidth="1"/>
    <col min="1027" max="1027" width="7.28515625" style="4" customWidth="1"/>
    <col min="1028" max="1028" width="11.7109375" style="4" customWidth="1"/>
    <col min="1029" max="1030" width="9.7109375" style="4" customWidth="1"/>
    <col min="1031" max="1275" width="8.85546875" style="4"/>
    <col min="1276" max="1276" width="3.7109375" style="4" customWidth="1"/>
    <col min="1277" max="1277" width="11" style="4" customWidth="1"/>
    <col min="1278" max="1278" width="45.42578125" style="4" customWidth="1"/>
    <col min="1279" max="1279" width="7.85546875" style="4" customWidth="1"/>
    <col min="1280" max="1280" width="7.42578125" style="4" customWidth="1"/>
    <col min="1281" max="1281" width="10.7109375" style="4" customWidth="1"/>
    <col min="1282" max="1282" width="12.140625" style="4" customWidth="1"/>
    <col min="1283" max="1283" width="7.28515625" style="4" customWidth="1"/>
    <col min="1284" max="1284" width="11.7109375" style="4" customWidth="1"/>
    <col min="1285" max="1286" width="9.7109375" style="4" customWidth="1"/>
    <col min="1287" max="1531" width="8.85546875" style="4"/>
    <col min="1532" max="1532" width="3.7109375" style="4" customWidth="1"/>
    <col min="1533" max="1533" width="11" style="4" customWidth="1"/>
    <col min="1534" max="1534" width="45.42578125" style="4" customWidth="1"/>
    <col min="1535" max="1535" width="7.85546875" style="4" customWidth="1"/>
    <col min="1536" max="1536" width="7.42578125" style="4" customWidth="1"/>
    <col min="1537" max="1537" width="10.7109375" style="4" customWidth="1"/>
    <col min="1538" max="1538" width="12.140625" style="4" customWidth="1"/>
    <col min="1539" max="1539" width="7.28515625" style="4" customWidth="1"/>
    <col min="1540" max="1540" width="11.7109375" style="4" customWidth="1"/>
    <col min="1541" max="1542" width="9.7109375" style="4" customWidth="1"/>
    <col min="1543" max="1787" width="8.85546875" style="4"/>
    <col min="1788" max="1788" width="3.7109375" style="4" customWidth="1"/>
    <col min="1789" max="1789" width="11" style="4" customWidth="1"/>
    <col min="1790" max="1790" width="45.42578125" style="4" customWidth="1"/>
    <col min="1791" max="1791" width="7.85546875" style="4" customWidth="1"/>
    <col min="1792" max="1792" width="7.42578125" style="4" customWidth="1"/>
    <col min="1793" max="1793" width="10.7109375" style="4" customWidth="1"/>
    <col min="1794" max="1794" width="12.140625" style="4" customWidth="1"/>
    <col min="1795" max="1795" width="7.28515625" style="4" customWidth="1"/>
    <col min="1796" max="1796" width="11.7109375" style="4" customWidth="1"/>
    <col min="1797" max="1798" width="9.7109375" style="4" customWidth="1"/>
    <col min="1799" max="2043" width="8.85546875" style="4"/>
    <col min="2044" max="2044" width="3.7109375" style="4" customWidth="1"/>
    <col min="2045" max="2045" width="11" style="4" customWidth="1"/>
    <col min="2046" max="2046" width="45.42578125" style="4" customWidth="1"/>
    <col min="2047" max="2047" width="7.85546875" style="4" customWidth="1"/>
    <col min="2048" max="2048" width="7.42578125" style="4" customWidth="1"/>
    <col min="2049" max="2049" width="10.7109375" style="4" customWidth="1"/>
    <col min="2050" max="2050" width="12.140625" style="4" customWidth="1"/>
    <col min="2051" max="2051" width="7.28515625" style="4" customWidth="1"/>
    <col min="2052" max="2052" width="11.7109375" style="4" customWidth="1"/>
    <col min="2053" max="2054" width="9.7109375" style="4" customWidth="1"/>
    <col min="2055" max="2299" width="8.85546875" style="4"/>
    <col min="2300" max="2300" width="3.7109375" style="4" customWidth="1"/>
    <col min="2301" max="2301" width="11" style="4" customWidth="1"/>
    <col min="2302" max="2302" width="45.42578125" style="4" customWidth="1"/>
    <col min="2303" max="2303" width="7.85546875" style="4" customWidth="1"/>
    <col min="2304" max="2304" width="7.42578125" style="4" customWidth="1"/>
    <col min="2305" max="2305" width="10.7109375" style="4" customWidth="1"/>
    <col min="2306" max="2306" width="12.140625" style="4" customWidth="1"/>
    <col min="2307" max="2307" width="7.28515625" style="4" customWidth="1"/>
    <col min="2308" max="2308" width="11.7109375" style="4" customWidth="1"/>
    <col min="2309" max="2310" width="9.7109375" style="4" customWidth="1"/>
    <col min="2311" max="2555" width="8.85546875" style="4"/>
    <col min="2556" max="2556" width="3.7109375" style="4" customWidth="1"/>
    <col min="2557" max="2557" width="11" style="4" customWidth="1"/>
    <col min="2558" max="2558" width="45.42578125" style="4" customWidth="1"/>
    <col min="2559" max="2559" width="7.85546875" style="4" customWidth="1"/>
    <col min="2560" max="2560" width="7.42578125" style="4" customWidth="1"/>
    <col min="2561" max="2561" width="10.7109375" style="4" customWidth="1"/>
    <col min="2562" max="2562" width="12.140625" style="4" customWidth="1"/>
    <col min="2563" max="2563" width="7.28515625" style="4" customWidth="1"/>
    <col min="2564" max="2564" width="11.7109375" style="4" customWidth="1"/>
    <col min="2565" max="2566" width="9.7109375" style="4" customWidth="1"/>
    <col min="2567" max="2811" width="8.85546875" style="4"/>
    <col min="2812" max="2812" width="3.7109375" style="4" customWidth="1"/>
    <col min="2813" max="2813" width="11" style="4" customWidth="1"/>
    <col min="2814" max="2814" width="45.42578125" style="4" customWidth="1"/>
    <col min="2815" max="2815" width="7.85546875" style="4" customWidth="1"/>
    <col min="2816" max="2816" width="7.42578125" style="4" customWidth="1"/>
    <col min="2817" max="2817" width="10.7109375" style="4" customWidth="1"/>
    <col min="2818" max="2818" width="12.140625" style="4" customWidth="1"/>
    <col min="2819" max="2819" width="7.28515625" style="4" customWidth="1"/>
    <col min="2820" max="2820" width="11.7109375" style="4" customWidth="1"/>
    <col min="2821" max="2822" width="9.7109375" style="4" customWidth="1"/>
    <col min="2823" max="3067" width="8.85546875" style="4"/>
    <col min="3068" max="3068" width="3.7109375" style="4" customWidth="1"/>
    <col min="3069" max="3069" width="11" style="4" customWidth="1"/>
    <col min="3070" max="3070" width="45.42578125" style="4" customWidth="1"/>
    <col min="3071" max="3071" width="7.85546875" style="4" customWidth="1"/>
    <col min="3072" max="3072" width="7.42578125" style="4" customWidth="1"/>
    <col min="3073" max="3073" width="10.7109375" style="4" customWidth="1"/>
    <col min="3074" max="3074" width="12.140625" style="4" customWidth="1"/>
    <col min="3075" max="3075" width="7.28515625" style="4" customWidth="1"/>
    <col min="3076" max="3076" width="11.7109375" style="4" customWidth="1"/>
    <col min="3077" max="3078" width="9.7109375" style="4" customWidth="1"/>
    <col min="3079" max="3323" width="8.85546875" style="4"/>
    <col min="3324" max="3324" width="3.7109375" style="4" customWidth="1"/>
    <col min="3325" max="3325" width="11" style="4" customWidth="1"/>
    <col min="3326" max="3326" width="45.42578125" style="4" customWidth="1"/>
    <col min="3327" max="3327" width="7.85546875" style="4" customWidth="1"/>
    <col min="3328" max="3328" width="7.42578125" style="4" customWidth="1"/>
    <col min="3329" max="3329" width="10.7109375" style="4" customWidth="1"/>
    <col min="3330" max="3330" width="12.140625" style="4" customWidth="1"/>
    <col min="3331" max="3331" width="7.28515625" style="4" customWidth="1"/>
    <col min="3332" max="3332" width="11.7109375" style="4" customWidth="1"/>
    <col min="3333" max="3334" width="9.7109375" style="4" customWidth="1"/>
    <col min="3335" max="3579" width="8.85546875" style="4"/>
    <col min="3580" max="3580" width="3.7109375" style="4" customWidth="1"/>
    <col min="3581" max="3581" width="11" style="4" customWidth="1"/>
    <col min="3582" max="3582" width="45.42578125" style="4" customWidth="1"/>
    <col min="3583" max="3583" width="7.85546875" style="4" customWidth="1"/>
    <col min="3584" max="3584" width="7.42578125" style="4" customWidth="1"/>
    <col min="3585" max="3585" width="10.7109375" style="4" customWidth="1"/>
    <col min="3586" max="3586" width="12.140625" style="4" customWidth="1"/>
    <col min="3587" max="3587" width="7.28515625" style="4" customWidth="1"/>
    <col min="3588" max="3588" width="11.7109375" style="4" customWidth="1"/>
    <col min="3589" max="3590" width="9.7109375" style="4" customWidth="1"/>
    <col min="3591" max="3835" width="8.85546875" style="4"/>
    <col min="3836" max="3836" width="3.7109375" style="4" customWidth="1"/>
    <col min="3837" max="3837" width="11" style="4" customWidth="1"/>
    <col min="3838" max="3838" width="45.42578125" style="4" customWidth="1"/>
    <col min="3839" max="3839" width="7.85546875" style="4" customWidth="1"/>
    <col min="3840" max="3840" width="7.42578125" style="4" customWidth="1"/>
    <col min="3841" max="3841" width="10.7109375" style="4" customWidth="1"/>
    <col min="3842" max="3842" width="12.140625" style="4" customWidth="1"/>
    <col min="3843" max="3843" width="7.28515625" style="4" customWidth="1"/>
    <col min="3844" max="3844" width="11.7109375" style="4" customWidth="1"/>
    <col min="3845" max="3846" width="9.7109375" style="4" customWidth="1"/>
    <col min="3847" max="4091" width="8.85546875" style="4"/>
    <col min="4092" max="4092" width="3.7109375" style="4" customWidth="1"/>
    <col min="4093" max="4093" width="11" style="4" customWidth="1"/>
    <col min="4094" max="4094" width="45.42578125" style="4" customWidth="1"/>
    <col min="4095" max="4095" width="7.85546875" style="4" customWidth="1"/>
    <col min="4096" max="4096" width="7.42578125" style="4" customWidth="1"/>
    <col min="4097" max="4097" width="10.7109375" style="4" customWidth="1"/>
    <col min="4098" max="4098" width="12.140625" style="4" customWidth="1"/>
    <col min="4099" max="4099" width="7.28515625" style="4" customWidth="1"/>
    <col min="4100" max="4100" width="11.7109375" style="4" customWidth="1"/>
    <col min="4101" max="4102" width="9.7109375" style="4" customWidth="1"/>
    <col min="4103" max="4347" width="8.85546875" style="4"/>
    <col min="4348" max="4348" width="3.7109375" style="4" customWidth="1"/>
    <col min="4349" max="4349" width="11" style="4" customWidth="1"/>
    <col min="4350" max="4350" width="45.42578125" style="4" customWidth="1"/>
    <col min="4351" max="4351" width="7.85546875" style="4" customWidth="1"/>
    <col min="4352" max="4352" width="7.42578125" style="4" customWidth="1"/>
    <col min="4353" max="4353" width="10.7109375" style="4" customWidth="1"/>
    <col min="4354" max="4354" width="12.140625" style="4" customWidth="1"/>
    <col min="4355" max="4355" width="7.28515625" style="4" customWidth="1"/>
    <col min="4356" max="4356" width="11.7109375" style="4" customWidth="1"/>
    <col min="4357" max="4358" width="9.7109375" style="4" customWidth="1"/>
    <col min="4359" max="4603" width="8.85546875" style="4"/>
    <col min="4604" max="4604" width="3.7109375" style="4" customWidth="1"/>
    <col min="4605" max="4605" width="11" style="4" customWidth="1"/>
    <col min="4606" max="4606" width="45.42578125" style="4" customWidth="1"/>
    <col min="4607" max="4607" width="7.85546875" style="4" customWidth="1"/>
    <col min="4608" max="4608" width="7.42578125" style="4" customWidth="1"/>
    <col min="4609" max="4609" width="10.7109375" style="4" customWidth="1"/>
    <col min="4610" max="4610" width="12.140625" style="4" customWidth="1"/>
    <col min="4611" max="4611" width="7.28515625" style="4" customWidth="1"/>
    <col min="4612" max="4612" width="11.7109375" style="4" customWidth="1"/>
    <col min="4613" max="4614" width="9.7109375" style="4" customWidth="1"/>
    <col min="4615" max="4859" width="8.85546875" style="4"/>
    <col min="4860" max="4860" width="3.7109375" style="4" customWidth="1"/>
    <col min="4861" max="4861" width="11" style="4" customWidth="1"/>
    <col min="4862" max="4862" width="45.42578125" style="4" customWidth="1"/>
    <col min="4863" max="4863" width="7.85546875" style="4" customWidth="1"/>
    <col min="4864" max="4864" width="7.42578125" style="4" customWidth="1"/>
    <col min="4865" max="4865" width="10.7109375" style="4" customWidth="1"/>
    <col min="4866" max="4866" width="12.140625" style="4" customWidth="1"/>
    <col min="4867" max="4867" width="7.28515625" style="4" customWidth="1"/>
    <col min="4868" max="4868" width="11.7109375" style="4" customWidth="1"/>
    <col min="4869" max="4870" width="9.7109375" style="4" customWidth="1"/>
    <col min="4871" max="5115" width="8.85546875" style="4"/>
    <col min="5116" max="5116" width="3.7109375" style="4" customWidth="1"/>
    <col min="5117" max="5117" width="11" style="4" customWidth="1"/>
    <col min="5118" max="5118" width="45.42578125" style="4" customWidth="1"/>
    <col min="5119" max="5119" width="7.85546875" style="4" customWidth="1"/>
    <col min="5120" max="5120" width="7.42578125" style="4" customWidth="1"/>
    <col min="5121" max="5121" width="10.7109375" style="4" customWidth="1"/>
    <col min="5122" max="5122" width="12.140625" style="4" customWidth="1"/>
    <col min="5123" max="5123" width="7.28515625" style="4" customWidth="1"/>
    <col min="5124" max="5124" width="11.7109375" style="4" customWidth="1"/>
    <col min="5125" max="5126" width="9.7109375" style="4" customWidth="1"/>
    <col min="5127" max="5371" width="8.85546875" style="4"/>
    <col min="5372" max="5372" width="3.7109375" style="4" customWidth="1"/>
    <col min="5373" max="5373" width="11" style="4" customWidth="1"/>
    <col min="5374" max="5374" width="45.42578125" style="4" customWidth="1"/>
    <col min="5375" max="5375" width="7.85546875" style="4" customWidth="1"/>
    <col min="5376" max="5376" width="7.42578125" style="4" customWidth="1"/>
    <col min="5377" max="5377" width="10.7109375" style="4" customWidth="1"/>
    <col min="5378" max="5378" width="12.140625" style="4" customWidth="1"/>
    <col min="5379" max="5379" width="7.28515625" style="4" customWidth="1"/>
    <col min="5380" max="5380" width="11.7109375" style="4" customWidth="1"/>
    <col min="5381" max="5382" width="9.7109375" style="4" customWidth="1"/>
    <col min="5383" max="5627" width="8.85546875" style="4"/>
    <col min="5628" max="5628" width="3.7109375" style="4" customWidth="1"/>
    <col min="5629" max="5629" width="11" style="4" customWidth="1"/>
    <col min="5630" max="5630" width="45.42578125" style="4" customWidth="1"/>
    <col min="5631" max="5631" width="7.85546875" style="4" customWidth="1"/>
    <col min="5632" max="5632" width="7.42578125" style="4" customWidth="1"/>
    <col min="5633" max="5633" width="10.7109375" style="4" customWidth="1"/>
    <col min="5634" max="5634" width="12.140625" style="4" customWidth="1"/>
    <col min="5635" max="5635" width="7.28515625" style="4" customWidth="1"/>
    <col min="5636" max="5636" width="11.7109375" style="4" customWidth="1"/>
    <col min="5637" max="5638" width="9.7109375" style="4" customWidth="1"/>
    <col min="5639" max="5883" width="8.85546875" style="4"/>
    <col min="5884" max="5884" width="3.7109375" style="4" customWidth="1"/>
    <col min="5885" max="5885" width="11" style="4" customWidth="1"/>
    <col min="5886" max="5886" width="45.42578125" style="4" customWidth="1"/>
    <col min="5887" max="5887" width="7.85546875" style="4" customWidth="1"/>
    <col min="5888" max="5888" width="7.42578125" style="4" customWidth="1"/>
    <col min="5889" max="5889" width="10.7109375" style="4" customWidth="1"/>
    <col min="5890" max="5890" width="12.140625" style="4" customWidth="1"/>
    <col min="5891" max="5891" width="7.28515625" style="4" customWidth="1"/>
    <col min="5892" max="5892" width="11.7109375" style="4" customWidth="1"/>
    <col min="5893" max="5894" width="9.7109375" style="4" customWidth="1"/>
    <col min="5895" max="6139" width="8.85546875" style="4"/>
    <col min="6140" max="6140" width="3.7109375" style="4" customWidth="1"/>
    <col min="6141" max="6141" width="11" style="4" customWidth="1"/>
    <col min="6142" max="6142" width="45.42578125" style="4" customWidth="1"/>
    <col min="6143" max="6143" width="7.85546875" style="4" customWidth="1"/>
    <col min="6144" max="6144" width="7.42578125" style="4" customWidth="1"/>
    <col min="6145" max="6145" width="10.7109375" style="4" customWidth="1"/>
    <col min="6146" max="6146" width="12.140625" style="4" customWidth="1"/>
    <col min="6147" max="6147" width="7.28515625" style="4" customWidth="1"/>
    <col min="6148" max="6148" width="11.7109375" style="4" customWidth="1"/>
    <col min="6149" max="6150" width="9.7109375" style="4" customWidth="1"/>
    <col min="6151" max="6395" width="8.85546875" style="4"/>
    <col min="6396" max="6396" width="3.7109375" style="4" customWidth="1"/>
    <col min="6397" max="6397" width="11" style="4" customWidth="1"/>
    <col min="6398" max="6398" width="45.42578125" style="4" customWidth="1"/>
    <col min="6399" max="6399" width="7.85546875" style="4" customWidth="1"/>
    <col min="6400" max="6400" width="7.42578125" style="4" customWidth="1"/>
    <col min="6401" max="6401" width="10.7109375" style="4" customWidth="1"/>
    <col min="6402" max="6402" width="12.140625" style="4" customWidth="1"/>
    <col min="6403" max="6403" width="7.28515625" style="4" customWidth="1"/>
    <col min="6404" max="6404" width="11.7109375" style="4" customWidth="1"/>
    <col min="6405" max="6406" width="9.7109375" style="4" customWidth="1"/>
    <col min="6407" max="6651" width="8.85546875" style="4"/>
    <col min="6652" max="6652" width="3.7109375" style="4" customWidth="1"/>
    <col min="6653" max="6653" width="11" style="4" customWidth="1"/>
    <col min="6654" max="6654" width="45.42578125" style="4" customWidth="1"/>
    <col min="6655" max="6655" width="7.85546875" style="4" customWidth="1"/>
    <col min="6656" max="6656" width="7.42578125" style="4" customWidth="1"/>
    <col min="6657" max="6657" width="10.7109375" style="4" customWidth="1"/>
    <col min="6658" max="6658" width="12.140625" style="4" customWidth="1"/>
    <col min="6659" max="6659" width="7.28515625" style="4" customWidth="1"/>
    <col min="6660" max="6660" width="11.7109375" style="4" customWidth="1"/>
    <col min="6661" max="6662" width="9.7109375" style="4" customWidth="1"/>
    <col min="6663" max="6907" width="8.85546875" style="4"/>
    <col min="6908" max="6908" width="3.7109375" style="4" customWidth="1"/>
    <col min="6909" max="6909" width="11" style="4" customWidth="1"/>
    <col min="6910" max="6910" width="45.42578125" style="4" customWidth="1"/>
    <col min="6911" max="6911" width="7.85546875" style="4" customWidth="1"/>
    <col min="6912" max="6912" width="7.42578125" style="4" customWidth="1"/>
    <col min="6913" max="6913" width="10.7109375" style="4" customWidth="1"/>
    <col min="6914" max="6914" width="12.140625" style="4" customWidth="1"/>
    <col min="6915" max="6915" width="7.28515625" style="4" customWidth="1"/>
    <col min="6916" max="6916" width="11.7109375" style="4" customWidth="1"/>
    <col min="6917" max="6918" width="9.7109375" style="4" customWidth="1"/>
    <col min="6919" max="7163" width="8.85546875" style="4"/>
    <col min="7164" max="7164" width="3.7109375" style="4" customWidth="1"/>
    <col min="7165" max="7165" width="11" style="4" customWidth="1"/>
    <col min="7166" max="7166" width="45.42578125" style="4" customWidth="1"/>
    <col min="7167" max="7167" width="7.85546875" style="4" customWidth="1"/>
    <col min="7168" max="7168" width="7.42578125" style="4" customWidth="1"/>
    <col min="7169" max="7169" width="10.7109375" style="4" customWidth="1"/>
    <col min="7170" max="7170" width="12.140625" style="4" customWidth="1"/>
    <col min="7171" max="7171" width="7.28515625" style="4" customWidth="1"/>
    <col min="7172" max="7172" width="11.7109375" style="4" customWidth="1"/>
    <col min="7173" max="7174" width="9.7109375" style="4" customWidth="1"/>
    <col min="7175" max="7419" width="8.85546875" style="4"/>
    <col min="7420" max="7420" width="3.7109375" style="4" customWidth="1"/>
    <col min="7421" max="7421" width="11" style="4" customWidth="1"/>
    <col min="7422" max="7422" width="45.42578125" style="4" customWidth="1"/>
    <col min="7423" max="7423" width="7.85546875" style="4" customWidth="1"/>
    <col min="7424" max="7424" width="7.42578125" style="4" customWidth="1"/>
    <col min="7425" max="7425" width="10.7109375" style="4" customWidth="1"/>
    <col min="7426" max="7426" width="12.140625" style="4" customWidth="1"/>
    <col min="7427" max="7427" width="7.28515625" style="4" customWidth="1"/>
    <col min="7428" max="7428" width="11.7109375" style="4" customWidth="1"/>
    <col min="7429" max="7430" width="9.7109375" style="4" customWidth="1"/>
    <col min="7431" max="7675" width="8.85546875" style="4"/>
    <col min="7676" max="7676" width="3.7109375" style="4" customWidth="1"/>
    <col min="7677" max="7677" width="11" style="4" customWidth="1"/>
    <col min="7678" max="7678" width="45.42578125" style="4" customWidth="1"/>
    <col min="7679" max="7679" width="7.85546875" style="4" customWidth="1"/>
    <col min="7680" max="7680" width="7.42578125" style="4" customWidth="1"/>
    <col min="7681" max="7681" width="10.7109375" style="4" customWidth="1"/>
    <col min="7682" max="7682" width="12.140625" style="4" customWidth="1"/>
    <col min="7683" max="7683" width="7.28515625" style="4" customWidth="1"/>
    <col min="7684" max="7684" width="11.7109375" style="4" customWidth="1"/>
    <col min="7685" max="7686" width="9.7109375" style="4" customWidth="1"/>
    <col min="7687" max="7931" width="8.85546875" style="4"/>
    <col min="7932" max="7932" width="3.7109375" style="4" customWidth="1"/>
    <col min="7933" max="7933" width="11" style="4" customWidth="1"/>
    <col min="7934" max="7934" width="45.42578125" style="4" customWidth="1"/>
    <col min="7935" max="7935" width="7.85546875" style="4" customWidth="1"/>
    <col min="7936" max="7936" width="7.42578125" style="4" customWidth="1"/>
    <col min="7937" max="7937" width="10.7109375" style="4" customWidth="1"/>
    <col min="7938" max="7938" width="12.140625" style="4" customWidth="1"/>
    <col min="7939" max="7939" width="7.28515625" style="4" customWidth="1"/>
    <col min="7940" max="7940" width="11.7109375" style="4" customWidth="1"/>
    <col min="7941" max="7942" width="9.7109375" style="4" customWidth="1"/>
    <col min="7943" max="8187" width="8.85546875" style="4"/>
    <col min="8188" max="8188" width="3.7109375" style="4" customWidth="1"/>
    <col min="8189" max="8189" width="11" style="4" customWidth="1"/>
    <col min="8190" max="8190" width="45.42578125" style="4" customWidth="1"/>
    <col min="8191" max="8191" width="7.85546875" style="4" customWidth="1"/>
    <col min="8192" max="8192" width="7.42578125" style="4" customWidth="1"/>
    <col min="8193" max="8193" width="10.7109375" style="4" customWidth="1"/>
    <col min="8194" max="8194" width="12.140625" style="4" customWidth="1"/>
    <col min="8195" max="8195" width="7.28515625" style="4" customWidth="1"/>
    <col min="8196" max="8196" width="11.7109375" style="4" customWidth="1"/>
    <col min="8197" max="8198" width="9.7109375" style="4" customWidth="1"/>
    <col min="8199" max="8443" width="8.85546875" style="4"/>
    <col min="8444" max="8444" width="3.7109375" style="4" customWidth="1"/>
    <col min="8445" max="8445" width="11" style="4" customWidth="1"/>
    <col min="8446" max="8446" width="45.42578125" style="4" customWidth="1"/>
    <col min="8447" max="8447" width="7.85546875" style="4" customWidth="1"/>
    <col min="8448" max="8448" width="7.42578125" style="4" customWidth="1"/>
    <col min="8449" max="8449" width="10.7109375" style="4" customWidth="1"/>
    <col min="8450" max="8450" width="12.140625" style="4" customWidth="1"/>
    <col min="8451" max="8451" width="7.28515625" style="4" customWidth="1"/>
    <col min="8452" max="8452" width="11.7109375" style="4" customWidth="1"/>
    <col min="8453" max="8454" width="9.7109375" style="4" customWidth="1"/>
    <col min="8455" max="8699" width="8.85546875" style="4"/>
    <col min="8700" max="8700" width="3.7109375" style="4" customWidth="1"/>
    <col min="8701" max="8701" width="11" style="4" customWidth="1"/>
    <col min="8702" max="8702" width="45.42578125" style="4" customWidth="1"/>
    <col min="8703" max="8703" width="7.85546875" style="4" customWidth="1"/>
    <col min="8704" max="8704" width="7.42578125" style="4" customWidth="1"/>
    <col min="8705" max="8705" width="10.7109375" style="4" customWidth="1"/>
    <col min="8706" max="8706" width="12.140625" style="4" customWidth="1"/>
    <col min="8707" max="8707" width="7.28515625" style="4" customWidth="1"/>
    <col min="8708" max="8708" width="11.7109375" style="4" customWidth="1"/>
    <col min="8709" max="8710" width="9.7109375" style="4" customWidth="1"/>
    <col min="8711" max="8955" width="8.85546875" style="4"/>
    <col min="8956" max="8956" width="3.7109375" style="4" customWidth="1"/>
    <col min="8957" max="8957" width="11" style="4" customWidth="1"/>
    <col min="8958" max="8958" width="45.42578125" style="4" customWidth="1"/>
    <col min="8959" max="8959" width="7.85546875" style="4" customWidth="1"/>
    <col min="8960" max="8960" width="7.42578125" style="4" customWidth="1"/>
    <col min="8961" max="8961" width="10.7109375" style="4" customWidth="1"/>
    <col min="8962" max="8962" width="12.140625" style="4" customWidth="1"/>
    <col min="8963" max="8963" width="7.28515625" style="4" customWidth="1"/>
    <col min="8964" max="8964" width="11.7109375" style="4" customWidth="1"/>
    <col min="8965" max="8966" width="9.7109375" style="4" customWidth="1"/>
    <col min="8967" max="9211" width="8.85546875" style="4"/>
    <col min="9212" max="9212" width="3.7109375" style="4" customWidth="1"/>
    <col min="9213" max="9213" width="11" style="4" customWidth="1"/>
    <col min="9214" max="9214" width="45.42578125" style="4" customWidth="1"/>
    <col min="9215" max="9215" width="7.85546875" style="4" customWidth="1"/>
    <col min="9216" max="9216" width="7.42578125" style="4" customWidth="1"/>
    <col min="9217" max="9217" width="10.7109375" style="4" customWidth="1"/>
    <col min="9218" max="9218" width="12.140625" style="4" customWidth="1"/>
    <col min="9219" max="9219" width="7.28515625" style="4" customWidth="1"/>
    <col min="9220" max="9220" width="11.7109375" style="4" customWidth="1"/>
    <col min="9221" max="9222" width="9.7109375" style="4" customWidth="1"/>
    <col min="9223" max="9467" width="8.85546875" style="4"/>
    <col min="9468" max="9468" width="3.7109375" style="4" customWidth="1"/>
    <col min="9469" max="9469" width="11" style="4" customWidth="1"/>
    <col min="9470" max="9470" width="45.42578125" style="4" customWidth="1"/>
    <col min="9471" max="9471" width="7.85546875" style="4" customWidth="1"/>
    <col min="9472" max="9472" width="7.42578125" style="4" customWidth="1"/>
    <col min="9473" max="9473" width="10.7109375" style="4" customWidth="1"/>
    <col min="9474" max="9474" width="12.140625" style="4" customWidth="1"/>
    <col min="9475" max="9475" width="7.28515625" style="4" customWidth="1"/>
    <col min="9476" max="9476" width="11.7109375" style="4" customWidth="1"/>
    <col min="9477" max="9478" width="9.7109375" style="4" customWidth="1"/>
    <col min="9479" max="9723" width="8.85546875" style="4"/>
    <col min="9724" max="9724" width="3.7109375" style="4" customWidth="1"/>
    <col min="9725" max="9725" width="11" style="4" customWidth="1"/>
    <col min="9726" max="9726" width="45.42578125" style="4" customWidth="1"/>
    <col min="9727" max="9727" width="7.85546875" style="4" customWidth="1"/>
    <col min="9728" max="9728" width="7.42578125" style="4" customWidth="1"/>
    <col min="9729" max="9729" width="10.7109375" style="4" customWidth="1"/>
    <col min="9730" max="9730" width="12.140625" style="4" customWidth="1"/>
    <col min="9731" max="9731" width="7.28515625" style="4" customWidth="1"/>
    <col min="9732" max="9732" width="11.7109375" style="4" customWidth="1"/>
    <col min="9733" max="9734" width="9.7109375" style="4" customWidth="1"/>
    <col min="9735" max="9979" width="8.85546875" style="4"/>
    <col min="9980" max="9980" width="3.7109375" style="4" customWidth="1"/>
    <col min="9981" max="9981" width="11" style="4" customWidth="1"/>
    <col min="9982" max="9982" width="45.42578125" style="4" customWidth="1"/>
    <col min="9983" max="9983" width="7.85546875" style="4" customWidth="1"/>
    <col min="9984" max="9984" width="7.42578125" style="4" customWidth="1"/>
    <col min="9985" max="9985" width="10.7109375" style="4" customWidth="1"/>
    <col min="9986" max="9986" width="12.140625" style="4" customWidth="1"/>
    <col min="9987" max="9987" width="7.28515625" style="4" customWidth="1"/>
    <col min="9988" max="9988" width="11.7109375" style="4" customWidth="1"/>
    <col min="9989" max="9990" width="9.7109375" style="4" customWidth="1"/>
    <col min="9991" max="10235" width="8.85546875" style="4"/>
    <col min="10236" max="10236" width="3.7109375" style="4" customWidth="1"/>
    <col min="10237" max="10237" width="11" style="4" customWidth="1"/>
    <col min="10238" max="10238" width="45.42578125" style="4" customWidth="1"/>
    <col min="10239" max="10239" width="7.85546875" style="4" customWidth="1"/>
    <col min="10240" max="10240" width="7.42578125" style="4" customWidth="1"/>
    <col min="10241" max="10241" width="10.7109375" style="4" customWidth="1"/>
    <col min="10242" max="10242" width="12.140625" style="4" customWidth="1"/>
    <col min="10243" max="10243" width="7.28515625" style="4" customWidth="1"/>
    <col min="10244" max="10244" width="11.7109375" style="4" customWidth="1"/>
    <col min="10245" max="10246" width="9.7109375" style="4" customWidth="1"/>
    <col min="10247" max="10491" width="8.85546875" style="4"/>
    <col min="10492" max="10492" width="3.7109375" style="4" customWidth="1"/>
    <col min="10493" max="10493" width="11" style="4" customWidth="1"/>
    <col min="10494" max="10494" width="45.42578125" style="4" customWidth="1"/>
    <col min="10495" max="10495" width="7.85546875" style="4" customWidth="1"/>
    <col min="10496" max="10496" width="7.42578125" style="4" customWidth="1"/>
    <col min="10497" max="10497" width="10.7109375" style="4" customWidth="1"/>
    <col min="10498" max="10498" width="12.140625" style="4" customWidth="1"/>
    <col min="10499" max="10499" width="7.28515625" style="4" customWidth="1"/>
    <col min="10500" max="10500" width="11.7109375" style="4" customWidth="1"/>
    <col min="10501" max="10502" width="9.7109375" style="4" customWidth="1"/>
    <col min="10503" max="10747" width="8.85546875" style="4"/>
    <col min="10748" max="10748" width="3.7109375" style="4" customWidth="1"/>
    <col min="10749" max="10749" width="11" style="4" customWidth="1"/>
    <col min="10750" max="10750" width="45.42578125" style="4" customWidth="1"/>
    <col min="10751" max="10751" width="7.85546875" style="4" customWidth="1"/>
    <col min="10752" max="10752" width="7.42578125" style="4" customWidth="1"/>
    <col min="10753" max="10753" width="10.7109375" style="4" customWidth="1"/>
    <col min="10754" max="10754" width="12.140625" style="4" customWidth="1"/>
    <col min="10755" max="10755" width="7.28515625" style="4" customWidth="1"/>
    <col min="10756" max="10756" width="11.7109375" style="4" customWidth="1"/>
    <col min="10757" max="10758" width="9.7109375" style="4" customWidth="1"/>
    <col min="10759" max="11003" width="8.85546875" style="4"/>
    <col min="11004" max="11004" width="3.7109375" style="4" customWidth="1"/>
    <col min="11005" max="11005" width="11" style="4" customWidth="1"/>
    <col min="11006" max="11006" width="45.42578125" style="4" customWidth="1"/>
    <col min="11007" max="11007" width="7.85546875" style="4" customWidth="1"/>
    <col min="11008" max="11008" width="7.42578125" style="4" customWidth="1"/>
    <col min="11009" max="11009" width="10.7109375" style="4" customWidth="1"/>
    <col min="11010" max="11010" width="12.140625" style="4" customWidth="1"/>
    <col min="11011" max="11011" width="7.28515625" style="4" customWidth="1"/>
    <col min="11012" max="11012" width="11.7109375" style="4" customWidth="1"/>
    <col min="11013" max="11014" width="9.7109375" style="4" customWidth="1"/>
    <col min="11015" max="11259" width="8.85546875" style="4"/>
    <col min="11260" max="11260" width="3.7109375" style="4" customWidth="1"/>
    <col min="11261" max="11261" width="11" style="4" customWidth="1"/>
    <col min="11262" max="11262" width="45.42578125" style="4" customWidth="1"/>
    <col min="11263" max="11263" width="7.85546875" style="4" customWidth="1"/>
    <col min="11264" max="11264" width="7.42578125" style="4" customWidth="1"/>
    <col min="11265" max="11265" width="10.7109375" style="4" customWidth="1"/>
    <col min="11266" max="11266" width="12.140625" style="4" customWidth="1"/>
    <col min="11267" max="11267" width="7.28515625" style="4" customWidth="1"/>
    <col min="11268" max="11268" width="11.7109375" style="4" customWidth="1"/>
    <col min="11269" max="11270" width="9.7109375" style="4" customWidth="1"/>
    <col min="11271" max="11515" width="8.85546875" style="4"/>
    <col min="11516" max="11516" width="3.7109375" style="4" customWidth="1"/>
    <col min="11517" max="11517" width="11" style="4" customWidth="1"/>
    <col min="11518" max="11518" width="45.42578125" style="4" customWidth="1"/>
    <col min="11519" max="11519" width="7.85546875" style="4" customWidth="1"/>
    <col min="11520" max="11520" width="7.42578125" style="4" customWidth="1"/>
    <col min="11521" max="11521" width="10.7109375" style="4" customWidth="1"/>
    <col min="11522" max="11522" width="12.140625" style="4" customWidth="1"/>
    <col min="11523" max="11523" width="7.28515625" style="4" customWidth="1"/>
    <col min="11524" max="11524" width="11.7109375" style="4" customWidth="1"/>
    <col min="11525" max="11526" width="9.7109375" style="4" customWidth="1"/>
    <col min="11527" max="11771" width="8.85546875" style="4"/>
    <col min="11772" max="11772" width="3.7109375" style="4" customWidth="1"/>
    <col min="11773" max="11773" width="11" style="4" customWidth="1"/>
    <col min="11774" max="11774" width="45.42578125" style="4" customWidth="1"/>
    <col min="11775" max="11775" width="7.85546875" style="4" customWidth="1"/>
    <col min="11776" max="11776" width="7.42578125" style="4" customWidth="1"/>
    <col min="11777" max="11777" width="10.7109375" style="4" customWidth="1"/>
    <col min="11778" max="11778" width="12.140625" style="4" customWidth="1"/>
    <col min="11779" max="11779" width="7.28515625" style="4" customWidth="1"/>
    <col min="11780" max="11780" width="11.7109375" style="4" customWidth="1"/>
    <col min="11781" max="11782" width="9.7109375" style="4" customWidth="1"/>
    <col min="11783" max="12027" width="8.85546875" style="4"/>
    <col min="12028" max="12028" width="3.7109375" style="4" customWidth="1"/>
    <col min="12029" max="12029" width="11" style="4" customWidth="1"/>
    <col min="12030" max="12030" width="45.42578125" style="4" customWidth="1"/>
    <col min="12031" max="12031" width="7.85546875" style="4" customWidth="1"/>
    <col min="12032" max="12032" width="7.42578125" style="4" customWidth="1"/>
    <col min="12033" max="12033" width="10.7109375" style="4" customWidth="1"/>
    <col min="12034" max="12034" width="12.140625" style="4" customWidth="1"/>
    <col min="12035" max="12035" width="7.28515625" style="4" customWidth="1"/>
    <col min="12036" max="12036" width="11.7109375" style="4" customWidth="1"/>
    <col min="12037" max="12038" width="9.7109375" style="4" customWidth="1"/>
    <col min="12039" max="12283" width="8.85546875" style="4"/>
    <col min="12284" max="12284" width="3.7109375" style="4" customWidth="1"/>
    <col min="12285" max="12285" width="11" style="4" customWidth="1"/>
    <col min="12286" max="12286" width="45.42578125" style="4" customWidth="1"/>
    <col min="12287" max="12287" width="7.85546875" style="4" customWidth="1"/>
    <col min="12288" max="12288" width="7.42578125" style="4" customWidth="1"/>
    <col min="12289" max="12289" width="10.7109375" style="4" customWidth="1"/>
    <col min="12290" max="12290" width="12.140625" style="4" customWidth="1"/>
    <col min="12291" max="12291" width="7.28515625" style="4" customWidth="1"/>
    <col min="12292" max="12292" width="11.7109375" style="4" customWidth="1"/>
    <col min="12293" max="12294" width="9.7109375" style="4" customWidth="1"/>
    <col min="12295" max="12539" width="8.85546875" style="4"/>
    <col min="12540" max="12540" width="3.7109375" style="4" customWidth="1"/>
    <col min="12541" max="12541" width="11" style="4" customWidth="1"/>
    <col min="12542" max="12542" width="45.42578125" style="4" customWidth="1"/>
    <col min="12543" max="12543" width="7.85546875" style="4" customWidth="1"/>
    <col min="12544" max="12544" width="7.42578125" style="4" customWidth="1"/>
    <col min="12545" max="12545" width="10.7109375" style="4" customWidth="1"/>
    <col min="12546" max="12546" width="12.140625" style="4" customWidth="1"/>
    <col min="12547" max="12547" width="7.28515625" style="4" customWidth="1"/>
    <col min="12548" max="12548" width="11.7109375" style="4" customWidth="1"/>
    <col min="12549" max="12550" width="9.7109375" style="4" customWidth="1"/>
    <col min="12551" max="12795" width="8.85546875" style="4"/>
    <col min="12796" max="12796" width="3.7109375" style="4" customWidth="1"/>
    <col min="12797" max="12797" width="11" style="4" customWidth="1"/>
    <col min="12798" max="12798" width="45.42578125" style="4" customWidth="1"/>
    <col min="12799" max="12799" width="7.85546875" style="4" customWidth="1"/>
    <col min="12800" max="12800" width="7.42578125" style="4" customWidth="1"/>
    <col min="12801" max="12801" width="10.7109375" style="4" customWidth="1"/>
    <col min="12802" max="12802" width="12.140625" style="4" customWidth="1"/>
    <col min="12803" max="12803" width="7.28515625" style="4" customWidth="1"/>
    <col min="12804" max="12804" width="11.7109375" style="4" customWidth="1"/>
    <col min="12805" max="12806" width="9.7109375" style="4" customWidth="1"/>
    <col min="12807" max="13051" width="8.85546875" style="4"/>
    <col min="13052" max="13052" width="3.7109375" style="4" customWidth="1"/>
    <col min="13053" max="13053" width="11" style="4" customWidth="1"/>
    <col min="13054" max="13054" width="45.42578125" style="4" customWidth="1"/>
    <col min="13055" max="13055" width="7.85546875" style="4" customWidth="1"/>
    <col min="13056" max="13056" width="7.42578125" style="4" customWidth="1"/>
    <col min="13057" max="13057" width="10.7109375" style="4" customWidth="1"/>
    <col min="13058" max="13058" width="12.140625" style="4" customWidth="1"/>
    <col min="13059" max="13059" width="7.28515625" style="4" customWidth="1"/>
    <col min="13060" max="13060" width="11.7109375" style="4" customWidth="1"/>
    <col min="13061" max="13062" width="9.7109375" style="4" customWidth="1"/>
    <col min="13063" max="13307" width="8.85546875" style="4"/>
    <col min="13308" max="13308" width="3.7109375" style="4" customWidth="1"/>
    <col min="13309" max="13309" width="11" style="4" customWidth="1"/>
    <col min="13310" max="13310" width="45.42578125" style="4" customWidth="1"/>
    <col min="13311" max="13311" width="7.85546875" style="4" customWidth="1"/>
    <col min="13312" max="13312" width="7.42578125" style="4" customWidth="1"/>
    <col min="13313" max="13313" width="10.7109375" style="4" customWidth="1"/>
    <col min="13314" max="13314" width="12.140625" style="4" customWidth="1"/>
    <col min="13315" max="13315" width="7.28515625" style="4" customWidth="1"/>
    <col min="13316" max="13316" width="11.7109375" style="4" customWidth="1"/>
    <col min="13317" max="13318" width="9.7109375" style="4" customWidth="1"/>
    <col min="13319" max="13563" width="8.85546875" style="4"/>
    <col min="13564" max="13564" width="3.7109375" style="4" customWidth="1"/>
    <col min="13565" max="13565" width="11" style="4" customWidth="1"/>
    <col min="13566" max="13566" width="45.42578125" style="4" customWidth="1"/>
    <col min="13567" max="13567" width="7.85546875" style="4" customWidth="1"/>
    <col min="13568" max="13568" width="7.42578125" style="4" customWidth="1"/>
    <col min="13569" max="13569" width="10.7109375" style="4" customWidth="1"/>
    <col min="13570" max="13570" width="12.140625" style="4" customWidth="1"/>
    <col min="13571" max="13571" width="7.28515625" style="4" customWidth="1"/>
    <col min="13572" max="13572" width="11.7109375" style="4" customWidth="1"/>
    <col min="13573" max="13574" width="9.7109375" style="4" customWidth="1"/>
    <col min="13575" max="13819" width="8.85546875" style="4"/>
    <col min="13820" max="13820" width="3.7109375" style="4" customWidth="1"/>
    <col min="13821" max="13821" width="11" style="4" customWidth="1"/>
    <col min="13822" max="13822" width="45.42578125" style="4" customWidth="1"/>
    <col min="13823" max="13823" width="7.85546875" style="4" customWidth="1"/>
    <col min="13824" max="13824" width="7.42578125" style="4" customWidth="1"/>
    <col min="13825" max="13825" width="10.7109375" style="4" customWidth="1"/>
    <col min="13826" max="13826" width="12.140625" style="4" customWidth="1"/>
    <col min="13827" max="13827" width="7.28515625" style="4" customWidth="1"/>
    <col min="13828" max="13828" width="11.7109375" style="4" customWidth="1"/>
    <col min="13829" max="13830" width="9.7109375" style="4" customWidth="1"/>
    <col min="13831" max="14075" width="8.85546875" style="4"/>
    <col min="14076" max="14076" width="3.7109375" style="4" customWidth="1"/>
    <col min="14077" max="14077" width="11" style="4" customWidth="1"/>
    <col min="14078" max="14078" width="45.42578125" style="4" customWidth="1"/>
    <col min="14079" max="14079" width="7.85546875" style="4" customWidth="1"/>
    <col min="14080" max="14080" width="7.42578125" style="4" customWidth="1"/>
    <col min="14081" max="14081" width="10.7109375" style="4" customWidth="1"/>
    <col min="14082" max="14082" width="12.140625" style="4" customWidth="1"/>
    <col min="14083" max="14083" width="7.28515625" style="4" customWidth="1"/>
    <col min="14084" max="14084" width="11.7109375" style="4" customWidth="1"/>
    <col min="14085" max="14086" width="9.7109375" style="4" customWidth="1"/>
    <col min="14087" max="14331" width="8.85546875" style="4"/>
    <col min="14332" max="14332" width="3.7109375" style="4" customWidth="1"/>
    <col min="14333" max="14333" width="11" style="4" customWidth="1"/>
    <col min="14334" max="14334" width="45.42578125" style="4" customWidth="1"/>
    <col min="14335" max="14335" width="7.85546875" style="4" customWidth="1"/>
    <col min="14336" max="14336" width="7.42578125" style="4" customWidth="1"/>
    <col min="14337" max="14337" width="10.7109375" style="4" customWidth="1"/>
    <col min="14338" max="14338" width="12.140625" style="4" customWidth="1"/>
    <col min="14339" max="14339" width="7.28515625" style="4" customWidth="1"/>
    <col min="14340" max="14340" width="11.7109375" style="4" customWidth="1"/>
    <col min="14341" max="14342" width="9.7109375" style="4" customWidth="1"/>
    <col min="14343" max="14587" width="8.85546875" style="4"/>
    <col min="14588" max="14588" width="3.7109375" style="4" customWidth="1"/>
    <col min="14589" max="14589" width="11" style="4" customWidth="1"/>
    <col min="14590" max="14590" width="45.42578125" style="4" customWidth="1"/>
    <col min="14591" max="14591" width="7.85546875" style="4" customWidth="1"/>
    <col min="14592" max="14592" width="7.42578125" style="4" customWidth="1"/>
    <col min="14593" max="14593" width="10.7109375" style="4" customWidth="1"/>
    <col min="14594" max="14594" width="12.140625" style="4" customWidth="1"/>
    <col min="14595" max="14595" width="7.28515625" style="4" customWidth="1"/>
    <col min="14596" max="14596" width="11.7109375" style="4" customWidth="1"/>
    <col min="14597" max="14598" width="9.7109375" style="4" customWidth="1"/>
    <col min="14599" max="14843" width="8.85546875" style="4"/>
    <col min="14844" max="14844" width="3.7109375" style="4" customWidth="1"/>
    <col min="14845" max="14845" width="11" style="4" customWidth="1"/>
    <col min="14846" max="14846" width="45.42578125" style="4" customWidth="1"/>
    <col min="14847" max="14847" width="7.85546875" style="4" customWidth="1"/>
    <col min="14848" max="14848" width="7.42578125" style="4" customWidth="1"/>
    <col min="14849" max="14849" width="10.7109375" style="4" customWidth="1"/>
    <col min="14850" max="14850" width="12.140625" style="4" customWidth="1"/>
    <col min="14851" max="14851" width="7.28515625" style="4" customWidth="1"/>
    <col min="14852" max="14852" width="11.7109375" style="4" customWidth="1"/>
    <col min="14853" max="14854" width="9.7109375" style="4" customWidth="1"/>
    <col min="14855" max="15099" width="8.85546875" style="4"/>
    <col min="15100" max="15100" width="3.7109375" style="4" customWidth="1"/>
    <col min="15101" max="15101" width="11" style="4" customWidth="1"/>
    <col min="15102" max="15102" width="45.42578125" style="4" customWidth="1"/>
    <col min="15103" max="15103" width="7.85546875" style="4" customWidth="1"/>
    <col min="15104" max="15104" width="7.42578125" style="4" customWidth="1"/>
    <col min="15105" max="15105" width="10.7109375" style="4" customWidth="1"/>
    <col min="15106" max="15106" width="12.140625" style="4" customWidth="1"/>
    <col min="15107" max="15107" width="7.28515625" style="4" customWidth="1"/>
    <col min="15108" max="15108" width="11.7109375" style="4" customWidth="1"/>
    <col min="15109" max="15110" width="9.7109375" style="4" customWidth="1"/>
    <col min="15111" max="15355" width="8.85546875" style="4"/>
    <col min="15356" max="15356" width="3.7109375" style="4" customWidth="1"/>
    <col min="15357" max="15357" width="11" style="4" customWidth="1"/>
    <col min="15358" max="15358" width="45.42578125" style="4" customWidth="1"/>
    <col min="15359" max="15359" width="7.85546875" style="4" customWidth="1"/>
    <col min="15360" max="15360" width="7.42578125" style="4" customWidth="1"/>
    <col min="15361" max="15361" width="10.7109375" style="4" customWidth="1"/>
    <col min="15362" max="15362" width="12.140625" style="4" customWidth="1"/>
    <col min="15363" max="15363" width="7.28515625" style="4" customWidth="1"/>
    <col min="15364" max="15364" width="11.7109375" style="4" customWidth="1"/>
    <col min="15365" max="15366" width="9.7109375" style="4" customWidth="1"/>
    <col min="15367" max="15611" width="8.85546875" style="4"/>
    <col min="15612" max="15612" width="3.7109375" style="4" customWidth="1"/>
    <col min="15613" max="15613" width="11" style="4" customWidth="1"/>
    <col min="15614" max="15614" width="45.42578125" style="4" customWidth="1"/>
    <col min="15615" max="15615" width="7.85546875" style="4" customWidth="1"/>
    <col min="15616" max="15616" width="7.42578125" style="4" customWidth="1"/>
    <col min="15617" max="15617" width="10.7109375" style="4" customWidth="1"/>
    <col min="15618" max="15618" width="12.140625" style="4" customWidth="1"/>
    <col min="15619" max="15619" width="7.28515625" style="4" customWidth="1"/>
    <col min="15620" max="15620" width="11.7109375" style="4" customWidth="1"/>
    <col min="15621" max="15622" width="9.7109375" style="4" customWidth="1"/>
    <col min="15623" max="15867" width="8.85546875" style="4"/>
    <col min="15868" max="15868" width="3.7109375" style="4" customWidth="1"/>
    <col min="15869" max="15869" width="11" style="4" customWidth="1"/>
    <col min="15870" max="15870" width="45.42578125" style="4" customWidth="1"/>
    <col min="15871" max="15871" width="7.85546875" style="4" customWidth="1"/>
    <col min="15872" max="15872" width="7.42578125" style="4" customWidth="1"/>
    <col min="15873" max="15873" width="10.7109375" style="4" customWidth="1"/>
    <col min="15874" max="15874" width="12.140625" style="4" customWidth="1"/>
    <col min="15875" max="15875" width="7.28515625" style="4" customWidth="1"/>
    <col min="15876" max="15876" width="11.7109375" style="4" customWidth="1"/>
    <col min="15877" max="15878" width="9.7109375" style="4" customWidth="1"/>
    <col min="15879" max="16123" width="8.85546875" style="4"/>
    <col min="16124" max="16124" width="3.7109375" style="4" customWidth="1"/>
    <col min="16125" max="16125" width="11" style="4" customWidth="1"/>
    <col min="16126" max="16126" width="45.42578125" style="4" customWidth="1"/>
    <col min="16127" max="16127" width="7.85546875" style="4" customWidth="1"/>
    <col min="16128" max="16128" width="7.42578125" style="4" customWidth="1"/>
    <col min="16129" max="16129" width="10.7109375" style="4" customWidth="1"/>
    <col min="16130" max="16130" width="12.140625" style="4" customWidth="1"/>
    <col min="16131" max="16131" width="7.28515625" style="4" customWidth="1"/>
    <col min="16132" max="16132" width="11.7109375" style="4" customWidth="1"/>
    <col min="16133" max="16134" width="9.7109375" style="4" customWidth="1"/>
    <col min="16135" max="16381" width="8.85546875" style="4"/>
    <col min="16382" max="16384" width="9.140625" style="4" customWidth="1"/>
  </cols>
  <sheetData>
    <row r="1" spans="1:9" s="91" customFormat="1" ht="41.25" customHeight="1" thickTop="1" x14ac:dyDescent="0.25">
      <c r="A1" s="455" t="s">
        <v>709</v>
      </c>
      <c r="B1" s="456"/>
      <c r="C1" s="456"/>
      <c r="D1" s="456"/>
      <c r="E1" s="456"/>
      <c r="F1" s="456"/>
      <c r="G1" s="457"/>
    </row>
    <row r="2" spans="1:9" s="64" customFormat="1" ht="9.75" x14ac:dyDescent="0.15">
      <c r="A2" s="385"/>
      <c r="B2" s="65"/>
      <c r="C2" s="65"/>
      <c r="D2" s="65"/>
      <c r="E2" s="331"/>
      <c r="F2" s="331"/>
      <c r="G2" s="332"/>
    </row>
    <row r="3" spans="1:9" s="91" customFormat="1" ht="15.75" x14ac:dyDescent="0.25">
      <c r="A3" s="463" t="s">
        <v>241</v>
      </c>
      <c r="B3" s="464"/>
      <c r="C3" s="464"/>
      <c r="D3" s="464"/>
      <c r="E3" s="464"/>
      <c r="F3" s="464"/>
      <c r="G3" s="465"/>
    </row>
    <row r="4" spans="1:9" s="69" customFormat="1" ht="8.25" x14ac:dyDescent="0.15">
      <c r="A4" s="193"/>
      <c r="B4" s="67"/>
      <c r="C4" s="291"/>
      <c r="D4" s="68"/>
      <c r="E4" s="335"/>
      <c r="F4" s="336"/>
      <c r="G4" s="337"/>
    </row>
    <row r="5" spans="1:9" s="92" customFormat="1" ht="15.75" x14ac:dyDescent="0.2">
      <c r="A5" s="460" t="s">
        <v>398</v>
      </c>
      <c r="B5" s="461"/>
      <c r="C5" s="461"/>
      <c r="D5" s="461"/>
      <c r="E5" s="461"/>
      <c r="F5" s="461"/>
      <c r="G5" s="462"/>
    </row>
    <row r="6" spans="1:9" s="64" customFormat="1" ht="15.75" x14ac:dyDescent="0.15">
      <c r="A6" s="460" t="s">
        <v>765</v>
      </c>
      <c r="B6" s="461"/>
      <c r="C6" s="461"/>
      <c r="D6" s="461"/>
      <c r="E6" s="461"/>
      <c r="F6" s="461"/>
      <c r="G6" s="462"/>
    </row>
    <row r="7" spans="1:9" s="64" customFormat="1" ht="9.75" x14ac:dyDescent="0.15">
      <c r="A7" s="386"/>
      <c r="B7" s="63"/>
      <c r="C7" s="63"/>
      <c r="D7" s="63"/>
      <c r="E7" s="338"/>
      <c r="F7" s="338"/>
      <c r="G7" s="339"/>
    </row>
    <row r="8" spans="1:9" ht="13.5" customHeight="1" thickBot="1" x14ac:dyDescent="0.25">
      <c r="A8" s="386"/>
      <c r="B8" s="63"/>
      <c r="C8" s="63"/>
      <c r="D8" s="63"/>
      <c r="E8" s="338"/>
      <c r="F8" s="338"/>
      <c r="G8" s="339"/>
    </row>
    <row r="9" spans="1:9" s="22" customFormat="1" ht="12.75" customHeight="1" thickTop="1" x14ac:dyDescent="0.2">
      <c r="A9" s="387"/>
      <c r="B9" s="58"/>
      <c r="C9" s="132"/>
      <c r="D9" s="53" t="s">
        <v>39</v>
      </c>
      <c r="E9" s="340"/>
      <c r="F9" s="341" t="s">
        <v>64</v>
      </c>
      <c r="G9" s="458" t="s">
        <v>29</v>
      </c>
    </row>
    <row r="10" spans="1:9" s="22" customFormat="1" ht="12.75" customHeight="1" x14ac:dyDescent="0.2">
      <c r="A10" s="388" t="s">
        <v>40</v>
      </c>
      <c r="B10" s="59"/>
      <c r="C10" s="62" t="s">
        <v>27</v>
      </c>
      <c r="D10" s="62" t="s">
        <v>41</v>
      </c>
      <c r="E10" s="342" t="s">
        <v>28</v>
      </c>
      <c r="F10" s="343" t="s">
        <v>65</v>
      </c>
      <c r="G10" s="459"/>
    </row>
    <row r="11" spans="1:9" s="2" customFormat="1" x14ac:dyDescent="0.2">
      <c r="A11" s="389"/>
      <c r="B11" s="60"/>
      <c r="C11" s="14"/>
      <c r="D11" s="14"/>
      <c r="E11" s="344"/>
      <c r="F11" s="345" t="s">
        <v>83</v>
      </c>
      <c r="G11" s="346" t="s">
        <v>83</v>
      </c>
    </row>
    <row r="12" spans="1:9" s="300" customFormat="1" x14ac:dyDescent="0.2">
      <c r="A12" s="390"/>
      <c r="B12" s="10"/>
      <c r="C12" s="182" t="s">
        <v>710</v>
      </c>
      <c r="D12" s="93" t="s">
        <v>44</v>
      </c>
      <c r="E12" s="353" t="s">
        <v>44</v>
      </c>
      <c r="F12" s="353" t="s">
        <v>44</v>
      </c>
      <c r="G12" s="354" t="s">
        <v>44</v>
      </c>
    </row>
    <row r="13" spans="1:9" s="300" customFormat="1" ht="25.5" x14ac:dyDescent="0.2">
      <c r="A13" s="391"/>
      <c r="B13" s="305"/>
      <c r="C13" s="306" t="s">
        <v>711</v>
      </c>
      <c r="D13" s="417" t="s">
        <v>44</v>
      </c>
      <c r="E13" s="418" t="s">
        <v>44</v>
      </c>
      <c r="F13" s="418" t="s">
        <v>44</v>
      </c>
      <c r="G13" s="419" t="s">
        <v>44</v>
      </c>
    </row>
    <row r="14" spans="1:9" s="300" customFormat="1" ht="51" x14ac:dyDescent="0.2">
      <c r="A14" s="425">
        <v>1</v>
      </c>
      <c r="B14" s="305"/>
      <c r="C14" s="163" t="s">
        <v>712</v>
      </c>
      <c r="D14" s="201" t="s">
        <v>597</v>
      </c>
      <c r="E14" s="357">
        <v>15.375</v>
      </c>
      <c r="F14" s="358"/>
      <c r="G14" s="377">
        <f t="shared" ref="G14:G19" si="0">ROUND(E14*F14,2)</f>
        <v>0</v>
      </c>
      <c r="I14" s="420"/>
    </row>
    <row r="15" spans="1:9" s="300" customFormat="1" ht="51" x14ac:dyDescent="0.2">
      <c r="A15" s="425">
        <f>A14+1</f>
        <v>2</v>
      </c>
      <c r="B15" s="305"/>
      <c r="C15" s="163" t="s">
        <v>771</v>
      </c>
      <c r="D15" s="3" t="s">
        <v>34</v>
      </c>
      <c r="E15" s="429">
        <v>884</v>
      </c>
      <c r="F15" s="363"/>
      <c r="G15" s="377">
        <f t="shared" si="0"/>
        <v>0</v>
      </c>
    </row>
    <row r="16" spans="1:9" s="300" customFormat="1" ht="25.5" x14ac:dyDescent="0.2">
      <c r="A16" s="425">
        <f>A15+1</f>
        <v>3</v>
      </c>
      <c r="B16" s="305"/>
      <c r="C16" s="163" t="s">
        <v>713</v>
      </c>
      <c r="D16" s="3" t="s">
        <v>34</v>
      </c>
      <c r="E16" s="429">
        <v>1768</v>
      </c>
      <c r="F16" s="363"/>
      <c r="G16" s="377">
        <f t="shared" si="0"/>
        <v>0</v>
      </c>
    </row>
    <row r="17" spans="1:8" s="300" customFormat="1" ht="51" x14ac:dyDescent="0.2">
      <c r="A17" s="425">
        <f>A16+1</f>
        <v>4</v>
      </c>
      <c r="B17" s="305"/>
      <c r="C17" s="163" t="s">
        <v>770</v>
      </c>
      <c r="D17" s="3" t="s">
        <v>34</v>
      </c>
      <c r="E17" s="429">
        <v>884</v>
      </c>
      <c r="F17" s="363"/>
      <c r="G17" s="377">
        <f t="shared" si="0"/>
        <v>0</v>
      </c>
    </row>
    <row r="18" spans="1:8" s="300" customFormat="1" ht="25.5" x14ac:dyDescent="0.2">
      <c r="A18" s="425">
        <f>A17+1</f>
        <v>5</v>
      </c>
      <c r="B18" s="305"/>
      <c r="C18" s="163" t="s">
        <v>714</v>
      </c>
      <c r="D18" s="201" t="s">
        <v>597</v>
      </c>
      <c r="E18" s="433">
        <v>80.560000000000016</v>
      </c>
      <c r="F18" s="363"/>
      <c r="G18" s="377">
        <f t="shared" si="0"/>
        <v>0</v>
      </c>
    </row>
    <row r="19" spans="1:8" s="300" customFormat="1" x14ac:dyDescent="0.2">
      <c r="A19" s="425">
        <f>A18+1</f>
        <v>6</v>
      </c>
      <c r="B19" s="305"/>
      <c r="C19" s="163" t="s">
        <v>715</v>
      </c>
      <c r="D19" s="201" t="s">
        <v>597</v>
      </c>
      <c r="E19" s="434">
        <v>5.5349999999999993</v>
      </c>
      <c r="F19" s="363"/>
      <c r="G19" s="377">
        <f t="shared" si="0"/>
        <v>0</v>
      </c>
    </row>
    <row r="20" spans="1:8" s="300" customFormat="1" x14ac:dyDescent="0.2">
      <c r="A20" s="425"/>
      <c r="B20" s="305"/>
      <c r="C20" s="306" t="s">
        <v>716</v>
      </c>
      <c r="D20" s="417" t="s">
        <v>44</v>
      </c>
      <c r="E20" s="418" t="s">
        <v>44</v>
      </c>
      <c r="F20" s="418" t="s">
        <v>44</v>
      </c>
      <c r="G20" s="419" t="s">
        <v>44</v>
      </c>
    </row>
    <row r="21" spans="1:8" s="300" customFormat="1" ht="25.5" x14ac:dyDescent="0.2">
      <c r="A21" s="425">
        <f>A19+1</f>
        <v>7</v>
      </c>
      <c r="B21" s="85"/>
      <c r="C21" s="163" t="s">
        <v>769</v>
      </c>
      <c r="D21" s="201" t="s">
        <v>719</v>
      </c>
      <c r="E21" s="429">
        <v>133</v>
      </c>
      <c r="F21" s="363"/>
      <c r="G21" s="377">
        <f t="shared" ref="G21:G41" si="1">ROUND(E21*F21,2)</f>
        <v>0</v>
      </c>
      <c r="H21" s="432"/>
    </row>
    <row r="22" spans="1:8" s="300" customFormat="1" ht="38.25" x14ac:dyDescent="0.2">
      <c r="A22" s="425">
        <f t="shared" ref="A22:A41" si="2">A21+1</f>
        <v>8</v>
      </c>
      <c r="B22" s="85"/>
      <c r="C22" s="426" t="s">
        <v>768</v>
      </c>
      <c r="D22" s="201" t="s">
        <v>719</v>
      </c>
      <c r="E22" s="429">
        <v>180</v>
      </c>
      <c r="F22" s="363"/>
      <c r="G22" s="377">
        <f t="shared" si="1"/>
        <v>0</v>
      </c>
      <c r="H22" s="432"/>
    </row>
    <row r="23" spans="1:8" s="300" customFormat="1" ht="38.25" x14ac:dyDescent="0.2">
      <c r="A23" s="425">
        <f t="shared" si="2"/>
        <v>9</v>
      </c>
      <c r="B23" s="85"/>
      <c r="C23" s="163" t="s">
        <v>721</v>
      </c>
      <c r="D23" s="201" t="s">
        <v>719</v>
      </c>
      <c r="E23" s="429">
        <v>1156</v>
      </c>
      <c r="F23" s="363"/>
      <c r="G23" s="377">
        <f t="shared" si="1"/>
        <v>0</v>
      </c>
    </row>
    <row r="24" spans="1:8" s="300" customFormat="1" ht="38.25" x14ac:dyDescent="0.2">
      <c r="A24" s="425">
        <f t="shared" si="2"/>
        <v>10</v>
      </c>
      <c r="B24" s="85"/>
      <c r="C24" s="163" t="s">
        <v>723</v>
      </c>
      <c r="D24" s="201" t="s">
        <v>719</v>
      </c>
      <c r="E24" s="429">
        <v>194</v>
      </c>
      <c r="F24" s="363"/>
      <c r="G24" s="377">
        <f t="shared" si="1"/>
        <v>0</v>
      </c>
    </row>
    <row r="25" spans="1:8" s="300" customFormat="1" ht="63.75" x14ac:dyDescent="0.2">
      <c r="A25" s="425">
        <f t="shared" si="2"/>
        <v>11</v>
      </c>
      <c r="B25" s="85"/>
      <c r="C25" s="163" t="s">
        <v>724</v>
      </c>
      <c r="D25" s="201" t="s">
        <v>718</v>
      </c>
      <c r="E25" s="429">
        <v>76</v>
      </c>
      <c r="F25" s="363"/>
      <c r="G25" s="377">
        <f t="shared" si="1"/>
        <v>0</v>
      </c>
    </row>
    <row r="26" spans="1:8" s="300" customFormat="1" ht="38.25" x14ac:dyDescent="0.2">
      <c r="A26" s="425">
        <f t="shared" si="2"/>
        <v>12</v>
      </c>
      <c r="B26" s="85"/>
      <c r="C26" s="163" t="s">
        <v>726</v>
      </c>
      <c r="D26" s="201" t="s">
        <v>718</v>
      </c>
      <c r="E26" s="429">
        <v>41</v>
      </c>
      <c r="F26" s="363"/>
      <c r="G26" s="377">
        <f t="shared" si="1"/>
        <v>0</v>
      </c>
    </row>
    <row r="27" spans="1:8" s="300" customFormat="1" x14ac:dyDescent="0.2">
      <c r="A27" s="425">
        <f t="shared" si="2"/>
        <v>13</v>
      </c>
      <c r="B27" s="85"/>
      <c r="C27" s="163" t="s">
        <v>727</v>
      </c>
      <c r="D27" s="201" t="s">
        <v>718</v>
      </c>
      <c r="E27" s="429">
        <v>41</v>
      </c>
      <c r="F27" s="363"/>
      <c r="G27" s="377">
        <f t="shared" si="1"/>
        <v>0</v>
      </c>
    </row>
    <row r="28" spans="1:8" s="300" customFormat="1" x14ac:dyDescent="0.2">
      <c r="A28" s="425">
        <f t="shared" si="2"/>
        <v>14</v>
      </c>
      <c r="B28" s="85"/>
      <c r="C28" s="163" t="s">
        <v>728</v>
      </c>
      <c r="D28" s="201" t="s">
        <v>729</v>
      </c>
      <c r="E28" s="429">
        <v>1</v>
      </c>
      <c r="F28" s="363"/>
      <c r="G28" s="377">
        <f t="shared" si="1"/>
        <v>0</v>
      </c>
    </row>
    <row r="29" spans="1:8" s="300" customFormat="1" ht="38.25" x14ac:dyDescent="0.2">
      <c r="A29" s="425">
        <f t="shared" si="2"/>
        <v>15</v>
      </c>
      <c r="B29" s="85"/>
      <c r="C29" s="163" t="s">
        <v>730</v>
      </c>
      <c r="D29" s="201" t="s">
        <v>731</v>
      </c>
      <c r="E29" s="429">
        <v>3.4</v>
      </c>
      <c r="F29" s="363"/>
      <c r="G29" s="377">
        <f t="shared" si="1"/>
        <v>0</v>
      </c>
    </row>
    <row r="30" spans="1:8" s="300" customFormat="1" x14ac:dyDescent="0.2">
      <c r="A30" s="425">
        <f t="shared" si="2"/>
        <v>16</v>
      </c>
      <c r="B30" s="85"/>
      <c r="C30" s="163" t="s">
        <v>732</v>
      </c>
      <c r="D30" s="201" t="s">
        <v>718</v>
      </c>
      <c r="E30" s="429">
        <v>41</v>
      </c>
      <c r="F30" s="363"/>
      <c r="G30" s="377">
        <f t="shared" si="1"/>
        <v>0</v>
      </c>
    </row>
    <row r="31" spans="1:8" s="300" customFormat="1" ht="51" x14ac:dyDescent="0.2">
      <c r="A31" s="425">
        <f t="shared" si="2"/>
        <v>17</v>
      </c>
      <c r="B31" s="85"/>
      <c r="C31" s="163" t="s">
        <v>733</v>
      </c>
      <c r="D31" s="201" t="s">
        <v>718</v>
      </c>
      <c r="E31" s="429">
        <v>6</v>
      </c>
      <c r="F31" s="363"/>
      <c r="G31" s="377">
        <f t="shared" si="1"/>
        <v>0</v>
      </c>
    </row>
    <row r="32" spans="1:8" s="300" customFormat="1" ht="51" x14ac:dyDescent="0.2">
      <c r="A32" s="425">
        <f t="shared" si="2"/>
        <v>18</v>
      </c>
      <c r="B32" s="85"/>
      <c r="C32" s="163" t="s">
        <v>734</v>
      </c>
      <c r="D32" s="201" t="s">
        <v>718</v>
      </c>
      <c r="E32" s="429">
        <v>26</v>
      </c>
      <c r="F32" s="363"/>
      <c r="G32" s="377">
        <f t="shared" si="1"/>
        <v>0</v>
      </c>
    </row>
    <row r="33" spans="1:7" s="300" customFormat="1" ht="51" x14ac:dyDescent="0.2">
      <c r="A33" s="425">
        <f t="shared" si="2"/>
        <v>19</v>
      </c>
      <c r="B33" s="85"/>
      <c r="C33" s="163" t="s">
        <v>735</v>
      </c>
      <c r="D33" s="201" t="s">
        <v>718</v>
      </c>
      <c r="E33" s="429">
        <v>9</v>
      </c>
      <c r="F33" s="363"/>
      <c r="G33" s="377">
        <f t="shared" si="1"/>
        <v>0</v>
      </c>
    </row>
    <row r="34" spans="1:7" s="300" customFormat="1" ht="51" x14ac:dyDescent="0.2">
      <c r="A34" s="425">
        <f t="shared" si="2"/>
        <v>20</v>
      </c>
      <c r="B34" s="85"/>
      <c r="C34" s="137" t="s">
        <v>736</v>
      </c>
      <c r="D34" s="201" t="s">
        <v>737</v>
      </c>
      <c r="E34" s="430">
        <v>492</v>
      </c>
      <c r="F34" s="358"/>
      <c r="G34" s="377">
        <f t="shared" si="1"/>
        <v>0</v>
      </c>
    </row>
    <row r="35" spans="1:7" s="300" customFormat="1" ht="38.25" x14ac:dyDescent="0.2">
      <c r="A35" s="425">
        <f t="shared" si="2"/>
        <v>21</v>
      </c>
      <c r="B35" s="85"/>
      <c r="C35" s="137" t="s">
        <v>738</v>
      </c>
      <c r="D35" s="201" t="s">
        <v>719</v>
      </c>
      <c r="E35" s="430">
        <v>1200</v>
      </c>
      <c r="F35" s="358"/>
      <c r="G35" s="377">
        <f t="shared" si="1"/>
        <v>0</v>
      </c>
    </row>
    <row r="36" spans="1:7" s="300" customFormat="1" ht="25.5" x14ac:dyDescent="0.2">
      <c r="A36" s="425">
        <f t="shared" si="2"/>
        <v>22</v>
      </c>
      <c r="B36" s="85"/>
      <c r="C36" s="137" t="s">
        <v>739</v>
      </c>
      <c r="D36" s="201" t="s">
        <v>718</v>
      </c>
      <c r="E36" s="430">
        <v>41</v>
      </c>
      <c r="F36" s="358"/>
      <c r="G36" s="377">
        <f t="shared" si="1"/>
        <v>0</v>
      </c>
    </row>
    <row r="37" spans="1:7" s="300" customFormat="1" x14ac:dyDescent="0.2">
      <c r="A37" s="425">
        <f t="shared" si="2"/>
        <v>23</v>
      </c>
      <c r="B37" s="85"/>
      <c r="C37" s="137" t="s">
        <v>741</v>
      </c>
      <c r="D37" s="201" t="s">
        <v>718</v>
      </c>
      <c r="E37" s="430">
        <v>41</v>
      </c>
      <c r="F37" s="358"/>
      <c r="G37" s="377">
        <f t="shared" si="1"/>
        <v>0</v>
      </c>
    </row>
    <row r="38" spans="1:7" s="300" customFormat="1" x14ac:dyDescent="0.2">
      <c r="A38" s="425">
        <f t="shared" si="2"/>
        <v>24</v>
      </c>
      <c r="B38" s="85"/>
      <c r="C38" s="137" t="s">
        <v>742</v>
      </c>
      <c r="D38" s="201" t="s">
        <v>743</v>
      </c>
      <c r="E38" s="430">
        <v>41</v>
      </c>
      <c r="F38" s="358"/>
      <c r="G38" s="377">
        <f t="shared" si="1"/>
        <v>0</v>
      </c>
    </row>
    <row r="39" spans="1:7" s="300" customFormat="1" ht="25.5" x14ac:dyDescent="0.2">
      <c r="A39" s="425">
        <f t="shared" si="2"/>
        <v>25</v>
      </c>
      <c r="B39" s="85"/>
      <c r="C39" s="137" t="s">
        <v>744</v>
      </c>
      <c r="D39" s="201" t="s">
        <v>743</v>
      </c>
      <c r="E39" s="430">
        <v>1</v>
      </c>
      <c r="F39" s="358"/>
      <c r="G39" s="377">
        <f t="shared" si="1"/>
        <v>0</v>
      </c>
    </row>
    <row r="40" spans="1:7" s="300" customFormat="1" ht="25.5" x14ac:dyDescent="0.2">
      <c r="A40" s="425">
        <f t="shared" si="2"/>
        <v>26</v>
      </c>
      <c r="B40" s="85"/>
      <c r="C40" s="137" t="s">
        <v>745</v>
      </c>
      <c r="D40" s="201" t="s">
        <v>746</v>
      </c>
      <c r="E40" s="430">
        <v>1</v>
      </c>
      <c r="F40" s="358"/>
      <c r="G40" s="377">
        <f t="shared" si="1"/>
        <v>0</v>
      </c>
    </row>
    <row r="41" spans="1:7" s="300" customFormat="1" ht="25.5" x14ac:dyDescent="0.2">
      <c r="A41" s="425">
        <f t="shared" si="2"/>
        <v>27</v>
      </c>
      <c r="B41" s="85"/>
      <c r="C41" s="137" t="s">
        <v>747</v>
      </c>
      <c r="D41" s="201" t="s">
        <v>746</v>
      </c>
      <c r="E41" s="430">
        <v>41</v>
      </c>
      <c r="F41" s="358"/>
      <c r="G41" s="377">
        <f t="shared" si="1"/>
        <v>0</v>
      </c>
    </row>
    <row r="42" spans="1:7" s="300" customFormat="1" x14ac:dyDescent="0.2">
      <c r="A42" s="425"/>
      <c r="B42" s="85"/>
      <c r="C42" s="306" t="s">
        <v>780</v>
      </c>
      <c r="D42" s="431" t="s">
        <v>44</v>
      </c>
      <c r="E42" s="427" t="s">
        <v>44</v>
      </c>
      <c r="F42" s="427" t="s">
        <v>44</v>
      </c>
      <c r="G42" s="428" t="s">
        <v>44</v>
      </c>
    </row>
    <row r="43" spans="1:7" s="300" customFormat="1" ht="25.5" x14ac:dyDescent="0.2">
      <c r="A43" s="425">
        <f>A41+1</f>
        <v>28</v>
      </c>
      <c r="B43" s="85"/>
      <c r="C43" s="137" t="s">
        <v>751</v>
      </c>
      <c r="D43" s="201" t="s">
        <v>750</v>
      </c>
      <c r="E43" s="363">
        <v>1.1599999999999999</v>
      </c>
      <c r="F43" s="358"/>
      <c r="G43" s="377">
        <f>ROUND(E43*F43,2)</f>
        <v>0</v>
      </c>
    </row>
    <row r="44" spans="1:7" s="300" customFormat="1" ht="38.25" x14ac:dyDescent="0.2">
      <c r="A44" s="425">
        <f>A43+1</f>
        <v>29</v>
      </c>
      <c r="B44" s="85"/>
      <c r="C44" s="137" t="s">
        <v>752</v>
      </c>
      <c r="D44" s="201" t="s">
        <v>718</v>
      </c>
      <c r="E44" s="430">
        <v>41</v>
      </c>
      <c r="F44" s="358"/>
      <c r="G44" s="377">
        <f>ROUND(E44*F44,2)</f>
        <v>0</v>
      </c>
    </row>
    <row r="45" spans="1:7" s="300" customFormat="1" ht="38.25" x14ac:dyDescent="0.2">
      <c r="A45" s="425">
        <f>A44+1</f>
        <v>30</v>
      </c>
      <c r="B45" s="85"/>
      <c r="C45" s="137" t="s">
        <v>753</v>
      </c>
      <c r="D45" s="201" t="s">
        <v>718</v>
      </c>
      <c r="E45" s="430">
        <v>41</v>
      </c>
      <c r="F45" s="358"/>
      <c r="G45" s="377">
        <f>ROUND(E45*F45,2)</f>
        <v>0</v>
      </c>
    </row>
    <row r="46" spans="1:7" s="300" customFormat="1" ht="25.5" x14ac:dyDescent="0.2">
      <c r="A46" s="425">
        <f>A45+1</f>
        <v>31</v>
      </c>
      <c r="B46" s="85"/>
      <c r="C46" s="137" t="s">
        <v>754</v>
      </c>
      <c r="D46" s="201" t="s">
        <v>718</v>
      </c>
      <c r="E46" s="430">
        <v>41</v>
      </c>
      <c r="F46" s="358"/>
      <c r="G46" s="377">
        <f>ROUND(E46*F46,2)</f>
        <v>0</v>
      </c>
    </row>
    <row r="47" spans="1:7" s="300" customFormat="1" x14ac:dyDescent="0.2">
      <c r="A47" s="425"/>
      <c r="B47" s="85"/>
      <c r="C47" s="306" t="s">
        <v>779</v>
      </c>
      <c r="D47" s="431" t="s">
        <v>44</v>
      </c>
      <c r="E47" s="427" t="s">
        <v>44</v>
      </c>
      <c r="F47" s="427" t="s">
        <v>44</v>
      </c>
      <c r="G47" s="428" t="s">
        <v>44</v>
      </c>
    </row>
    <row r="48" spans="1:7" s="300" customFormat="1" ht="38.25" x14ac:dyDescent="0.2">
      <c r="A48" s="425">
        <f>A46+1</f>
        <v>32</v>
      </c>
      <c r="B48" s="85"/>
      <c r="C48" s="137" t="s">
        <v>748</v>
      </c>
      <c r="D48" s="201" t="s">
        <v>718</v>
      </c>
      <c r="E48" s="430">
        <v>1</v>
      </c>
      <c r="F48" s="358"/>
      <c r="G48" s="377">
        <f t="shared" ref="G48:G60" si="3">ROUND(E48*F48,2)</f>
        <v>0</v>
      </c>
    </row>
    <row r="49" spans="1:7" s="300" customFormat="1" ht="25.5" x14ac:dyDescent="0.2">
      <c r="A49" s="425">
        <f t="shared" ref="A49:A60" si="4">A48+1</f>
        <v>33</v>
      </c>
      <c r="B49" s="85"/>
      <c r="C49" s="137" t="s">
        <v>778</v>
      </c>
      <c r="D49" s="201" t="s">
        <v>432</v>
      </c>
      <c r="E49" s="430">
        <v>1</v>
      </c>
      <c r="F49" s="358"/>
      <c r="G49" s="377">
        <f t="shared" si="3"/>
        <v>0</v>
      </c>
    </row>
    <row r="50" spans="1:7" s="300" customFormat="1" x14ac:dyDescent="0.2">
      <c r="A50" s="425">
        <f t="shared" si="4"/>
        <v>34</v>
      </c>
      <c r="B50" s="85"/>
      <c r="C50" s="137" t="s">
        <v>755</v>
      </c>
      <c r="D50" s="201" t="s">
        <v>718</v>
      </c>
      <c r="E50" s="430">
        <v>15</v>
      </c>
      <c r="F50" s="358"/>
      <c r="G50" s="377">
        <f t="shared" si="3"/>
        <v>0</v>
      </c>
    </row>
    <row r="51" spans="1:7" s="300" customFormat="1" x14ac:dyDescent="0.2">
      <c r="A51" s="425">
        <f t="shared" si="4"/>
        <v>35</v>
      </c>
      <c r="B51" s="85"/>
      <c r="C51" s="137" t="s">
        <v>756</v>
      </c>
      <c r="D51" s="201" t="s">
        <v>192</v>
      </c>
      <c r="E51" s="430">
        <v>480</v>
      </c>
      <c r="F51" s="358"/>
      <c r="G51" s="377">
        <f t="shared" si="3"/>
        <v>0</v>
      </c>
    </row>
    <row r="52" spans="1:7" s="300" customFormat="1" ht="63.75" x14ac:dyDescent="0.2">
      <c r="A52" s="425">
        <f t="shared" si="4"/>
        <v>36</v>
      </c>
      <c r="B52" s="85"/>
      <c r="C52" s="137" t="s">
        <v>757</v>
      </c>
      <c r="D52" s="201" t="s">
        <v>718</v>
      </c>
      <c r="E52" s="430">
        <v>14</v>
      </c>
      <c r="F52" s="358"/>
      <c r="G52" s="377">
        <f t="shared" si="3"/>
        <v>0</v>
      </c>
    </row>
    <row r="53" spans="1:7" s="300" customFormat="1" ht="63.75" x14ac:dyDescent="0.2">
      <c r="A53" s="425">
        <f t="shared" si="4"/>
        <v>37</v>
      </c>
      <c r="B53" s="85"/>
      <c r="C53" s="137" t="s">
        <v>777</v>
      </c>
      <c r="D53" s="201" t="s">
        <v>718</v>
      </c>
      <c r="E53" s="430">
        <v>2</v>
      </c>
      <c r="F53" s="358"/>
      <c r="G53" s="377">
        <f t="shared" si="3"/>
        <v>0</v>
      </c>
    </row>
    <row r="54" spans="1:7" s="300" customFormat="1" ht="76.5" x14ac:dyDescent="0.2">
      <c r="A54" s="425">
        <f t="shared" si="4"/>
        <v>38</v>
      </c>
      <c r="B54" s="85"/>
      <c r="C54" s="137" t="s">
        <v>758</v>
      </c>
      <c r="D54" s="201" t="s">
        <v>718</v>
      </c>
      <c r="E54" s="430">
        <v>2</v>
      </c>
      <c r="F54" s="358"/>
      <c r="G54" s="377">
        <f t="shared" si="3"/>
        <v>0</v>
      </c>
    </row>
    <row r="55" spans="1:7" s="300" customFormat="1" ht="25.5" x14ac:dyDescent="0.2">
      <c r="A55" s="425">
        <f t="shared" si="4"/>
        <v>39</v>
      </c>
      <c r="B55" s="85"/>
      <c r="C55" s="137" t="s">
        <v>776</v>
      </c>
      <c r="D55" s="201" t="s">
        <v>718</v>
      </c>
      <c r="E55" s="430">
        <v>2</v>
      </c>
      <c r="F55" s="358"/>
      <c r="G55" s="377">
        <f t="shared" si="3"/>
        <v>0</v>
      </c>
    </row>
    <row r="56" spans="1:7" s="300" customFormat="1" ht="51" x14ac:dyDescent="0.2">
      <c r="A56" s="425">
        <f t="shared" si="4"/>
        <v>40</v>
      </c>
      <c r="B56" s="85"/>
      <c r="C56" s="137" t="s">
        <v>775</v>
      </c>
      <c r="D56" s="201" t="s">
        <v>718</v>
      </c>
      <c r="E56" s="430">
        <v>2</v>
      </c>
      <c r="F56" s="358"/>
      <c r="G56" s="377">
        <f t="shared" si="3"/>
        <v>0</v>
      </c>
    </row>
    <row r="57" spans="1:7" s="300" customFormat="1" ht="51" x14ac:dyDescent="0.2">
      <c r="A57" s="425">
        <f t="shared" si="4"/>
        <v>41</v>
      </c>
      <c r="B57" s="85"/>
      <c r="C57" s="137" t="s">
        <v>759</v>
      </c>
      <c r="D57" s="201" t="s">
        <v>718</v>
      </c>
      <c r="E57" s="430">
        <v>22</v>
      </c>
      <c r="F57" s="358"/>
      <c r="G57" s="377">
        <f t="shared" si="3"/>
        <v>0</v>
      </c>
    </row>
    <row r="58" spans="1:7" s="300" customFormat="1" ht="51" x14ac:dyDescent="0.2">
      <c r="A58" s="425">
        <f t="shared" si="4"/>
        <v>42</v>
      </c>
      <c r="B58" s="85"/>
      <c r="C58" s="137" t="s">
        <v>760</v>
      </c>
      <c r="D58" s="201" t="s">
        <v>729</v>
      </c>
      <c r="E58" s="430">
        <v>6</v>
      </c>
      <c r="F58" s="358"/>
      <c r="G58" s="377">
        <f t="shared" si="3"/>
        <v>0</v>
      </c>
    </row>
    <row r="59" spans="1:7" s="300" customFormat="1" ht="51" x14ac:dyDescent="0.2">
      <c r="A59" s="425">
        <f t="shared" si="4"/>
        <v>43</v>
      </c>
      <c r="B59" s="85"/>
      <c r="C59" s="137" t="s">
        <v>774</v>
      </c>
      <c r="D59" s="201" t="s">
        <v>729</v>
      </c>
      <c r="E59" s="430">
        <v>16</v>
      </c>
      <c r="F59" s="358"/>
      <c r="G59" s="377">
        <f t="shared" si="3"/>
        <v>0</v>
      </c>
    </row>
    <row r="60" spans="1:7" s="300" customFormat="1" ht="51" x14ac:dyDescent="0.2">
      <c r="A60" s="425">
        <f t="shared" si="4"/>
        <v>44</v>
      </c>
      <c r="B60" s="85"/>
      <c r="C60" s="137" t="s">
        <v>761</v>
      </c>
      <c r="D60" s="201" t="s">
        <v>718</v>
      </c>
      <c r="E60" s="430">
        <v>70</v>
      </c>
      <c r="F60" s="358"/>
      <c r="G60" s="377">
        <f t="shared" si="3"/>
        <v>0</v>
      </c>
    </row>
    <row r="61" spans="1:7" s="300" customFormat="1" x14ac:dyDescent="0.2">
      <c r="A61" s="425"/>
      <c r="B61" s="421"/>
      <c r="C61" s="306" t="s">
        <v>773</v>
      </c>
      <c r="D61" s="417" t="s">
        <v>44</v>
      </c>
      <c r="E61" s="418" t="s">
        <v>44</v>
      </c>
      <c r="F61" s="418" t="s">
        <v>44</v>
      </c>
      <c r="G61" s="419" t="s">
        <v>44</v>
      </c>
    </row>
    <row r="62" spans="1:7" s="300" customFormat="1" ht="51" x14ac:dyDescent="0.2">
      <c r="A62" s="425">
        <f>A60+1</f>
        <v>45</v>
      </c>
      <c r="B62" s="421"/>
      <c r="C62" s="163" t="s">
        <v>712</v>
      </c>
      <c r="D62" s="201" t="s">
        <v>597</v>
      </c>
      <c r="E62" s="357">
        <v>2.8800000000000008</v>
      </c>
      <c r="F62" s="358"/>
      <c r="G62" s="377">
        <f t="shared" ref="G62:G78" si="5">ROUND(E62*F62,2)</f>
        <v>0</v>
      </c>
    </row>
    <row r="63" spans="1:7" s="300" customFormat="1" ht="51" x14ac:dyDescent="0.2">
      <c r="A63" s="425">
        <f t="shared" ref="A63:A78" si="6">A62+1</f>
        <v>46</v>
      </c>
      <c r="B63" s="421"/>
      <c r="C63" s="163" t="s">
        <v>771</v>
      </c>
      <c r="D63" s="3" t="s">
        <v>34</v>
      </c>
      <c r="E63" s="429">
        <v>59</v>
      </c>
      <c r="F63" s="363"/>
      <c r="G63" s="377">
        <f t="shared" si="5"/>
        <v>0</v>
      </c>
    </row>
    <row r="64" spans="1:7" s="300" customFormat="1" ht="25.5" x14ac:dyDescent="0.2">
      <c r="A64" s="425">
        <f t="shared" si="6"/>
        <v>47</v>
      </c>
      <c r="B64" s="421"/>
      <c r="C64" s="163" t="s">
        <v>713</v>
      </c>
      <c r="D64" s="3" t="s">
        <v>34</v>
      </c>
      <c r="E64" s="429">
        <v>118</v>
      </c>
      <c r="F64" s="363"/>
      <c r="G64" s="377">
        <f t="shared" si="5"/>
        <v>0</v>
      </c>
    </row>
    <row r="65" spans="1:7" s="300" customFormat="1" ht="51" x14ac:dyDescent="0.2">
      <c r="A65" s="425">
        <f t="shared" si="6"/>
        <v>48</v>
      </c>
      <c r="B65" s="421"/>
      <c r="C65" s="163" t="s">
        <v>770</v>
      </c>
      <c r="D65" s="3" t="s">
        <v>34</v>
      </c>
      <c r="E65" s="429">
        <v>59</v>
      </c>
      <c r="F65" s="363"/>
      <c r="G65" s="377">
        <f t="shared" si="5"/>
        <v>0</v>
      </c>
    </row>
    <row r="66" spans="1:7" s="300" customFormat="1" ht="25.5" x14ac:dyDescent="0.2">
      <c r="A66" s="425">
        <f t="shared" si="6"/>
        <v>49</v>
      </c>
      <c r="B66" s="421"/>
      <c r="C66" s="163" t="s">
        <v>714</v>
      </c>
      <c r="D66" s="201" t="s">
        <v>597</v>
      </c>
      <c r="E66" s="429">
        <v>1.2600000000000007</v>
      </c>
      <c r="F66" s="363"/>
      <c r="G66" s="377">
        <f t="shared" si="5"/>
        <v>0</v>
      </c>
    </row>
    <row r="67" spans="1:7" s="300" customFormat="1" ht="38.25" x14ac:dyDescent="0.2">
      <c r="A67" s="425">
        <f t="shared" si="6"/>
        <v>50</v>
      </c>
      <c r="B67" s="421"/>
      <c r="C67" s="163" t="s">
        <v>721</v>
      </c>
      <c r="D67" s="201" t="s">
        <v>719</v>
      </c>
      <c r="E67" s="429">
        <v>97.95</v>
      </c>
      <c r="F67" s="363"/>
      <c r="G67" s="377">
        <f t="shared" si="5"/>
        <v>0</v>
      </c>
    </row>
    <row r="68" spans="1:7" s="300" customFormat="1" ht="63.75" x14ac:dyDescent="0.2">
      <c r="A68" s="425">
        <f t="shared" si="6"/>
        <v>51</v>
      </c>
      <c r="B68" s="421"/>
      <c r="C68" s="163" t="s">
        <v>724</v>
      </c>
      <c r="D68" s="201" t="s">
        <v>718</v>
      </c>
      <c r="E68" s="429">
        <v>24</v>
      </c>
      <c r="F68" s="363"/>
      <c r="G68" s="377">
        <f t="shared" si="5"/>
        <v>0</v>
      </c>
    </row>
    <row r="69" spans="1:7" s="300" customFormat="1" ht="38.25" x14ac:dyDescent="0.2">
      <c r="A69" s="425">
        <f t="shared" si="6"/>
        <v>52</v>
      </c>
      <c r="B69" s="421"/>
      <c r="C69" s="163" t="s">
        <v>762</v>
      </c>
      <c r="D69" s="201" t="s">
        <v>718</v>
      </c>
      <c r="E69" s="429">
        <v>12</v>
      </c>
      <c r="F69" s="363"/>
      <c r="G69" s="377">
        <f t="shared" si="5"/>
        <v>0</v>
      </c>
    </row>
    <row r="70" spans="1:7" s="300" customFormat="1" x14ac:dyDescent="0.2">
      <c r="A70" s="425">
        <f t="shared" si="6"/>
        <v>53</v>
      </c>
      <c r="B70" s="421"/>
      <c r="C70" s="163" t="s">
        <v>727</v>
      </c>
      <c r="D70" s="201" t="s">
        <v>718</v>
      </c>
      <c r="E70" s="429">
        <v>12</v>
      </c>
      <c r="F70" s="363"/>
      <c r="G70" s="377">
        <f t="shared" si="5"/>
        <v>0</v>
      </c>
    </row>
    <row r="71" spans="1:7" s="300" customFormat="1" ht="38.25" x14ac:dyDescent="0.2">
      <c r="A71" s="425">
        <f t="shared" si="6"/>
        <v>54</v>
      </c>
      <c r="B71" s="421"/>
      <c r="C71" s="163" t="s">
        <v>763</v>
      </c>
      <c r="D71" s="201" t="s">
        <v>718</v>
      </c>
      <c r="E71" s="429">
        <v>12</v>
      </c>
      <c r="F71" s="363"/>
      <c r="G71" s="377">
        <f t="shared" si="5"/>
        <v>0</v>
      </c>
    </row>
    <row r="72" spans="1:7" s="300" customFormat="1" ht="51" x14ac:dyDescent="0.2">
      <c r="A72" s="425">
        <f t="shared" si="6"/>
        <v>55</v>
      </c>
      <c r="B72" s="421"/>
      <c r="C72" s="137" t="s">
        <v>736</v>
      </c>
      <c r="D72" s="201" t="s">
        <v>737</v>
      </c>
      <c r="E72" s="430">
        <v>60</v>
      </c>
      <c r="F72" s="358"/>
      <c r="G72" s="377">
        <f t="shared" si="5"/>
        <v>0</v>
      </c>
    </row>
    <row r="73" spans="1:7" s="300" customFormat="1" ht="38.25" x14ac:dyDescent="0.2">
      <c r="A73" s="425">
        <f t="shared" si="6"/>
        <v>56</v>
      </c>
      <c r="B73" s="421"/>
      <c r="C73" s="137" t="s">
        <v>738</v>
      </c>
      <c r="D73" s="201" t="s">
        <v>719</v>
      </c>
      <c r="E73" s="430">
        <v>97.95</v>
      </c>
      <c r="F73" s="358"/>
      <c r="G73" s="377">
        <f t="shared" si="5"/>
        <v>0</v>
      </c>
    </row>
    <row r="74" spans="1:7" s="300" customFormat="1" ht="25.5" x14ac:dyDescent="0.2">
      <c r="A74" s="425">
        <f t="shared" si="6"/>
        <v>57</v>
      </c>
      <c r="B74" s="85"/>
      <c r="C74" s="137" t="s">
        <v>739</v>
      </c>
      <c r="D74" s="201" t="s">
        <v>718</v>
      </c>
      <c r="E74" s="430">
        <v>12</v>
      </c>
      <c r="F74" s="358"/>
      <c r="G74" s="377">
        <f t="shared" si="5"/>
        <v>0</v>
      </c>
    </row>
    <row r="75" spans="1:7" s="300" customFormat="1" x14ac:dyDescent="0.2">
      <c r="A75" s="425">
        <f t="shared" si="6"/>
        <v>58</v>
      </c>
      <c r="B75" s="421"/>
      <c r="C75" s="137" t="s">
        <v>741</v>
      </c>
      <c r="D75" s="201" t="s">
        <v>718</v>
      </c>
      <c r="E75" s="430">
        <v>12</v>
      </c>
      <c r="F75" s="358"/>
      <c r="G75" s="377">
        <f t="shared" si="5"/>
        <v>0</v>
      </c>
    </row>
    <row r="76" spans="1:7" s="300" customFormat="1" x14ac:dyDescent="0.2">
      <c r="A76" s="425">
        <f t="shared" si="6"/>
        <v>59</v>
      </c>
      <c r="B76" s="421"/>
      <c r="C76" s="137" t="s">
        <v>742</v>
      </c>
      <c r="D76" s="201" t="s">
        <v>743</v>
      </c>
      <c r="E76" s="430">
        <v>12</v>
      </c>
      <c r="F76" s="358"/>
      <c r="G76" s="377">
        <f t="shared" si="5"/>
        <v>0</v>
      </c>
    </row>
    <row r="77" spans="1:7" s="300" customFormat="1" ht="25.5" x14ac:dyDescent="0.2">
      <c r="A77" s="425">
        <f t="shared" si="6"/>
        <v>60</v>
      </c>
      <c r="B77" s="421"/>
      <c r="C77" s="137" t="s">
        <v>745</v>
      </c>
      <c r="D77" s="201" t="s">
        <v>746</v>
      </c>
      <c r="E77" s="430">
        <v>1</v>
      </c>
      <c r="F77" s="358"/>
      <c r="G77" s="377">
        <f t="shared" si="5"/>
        <v>0</v>
      </c>
    </row>
    <row r="78" spans="1:7" s="300" customFormat="1" ht="26.25" thickBot="1" x14ac:dyDescent="0.25">
      <c r="A78" s="425">
        <f t="shared" si="6"/>
        <v>61</v>
      </c>
      <c r="B78" s="421"/>
      <c r="C78" s="137" t="s">
        <v>747</v>
      </c>
      <c r="D78" s="201" t="s">
        <v>746</v>
      </c>
      <c r="E78" s="430">
        <v>11</v>
      </c>
      <c r="F78" s="358"/>
      <c r="G78" s="377">
        <f t="shared" si="5"/>
        <v>0</v>
      </c>
    </row>
    <row r="79" spans="1:7" s="27" customFormat="1" ht="13.5" thickBot="1" x14ac:dyDescent="0.25">
      <c r="A79" s="392"/>
      <c r="B79" s="325"/>
      <c r="C79" s="326" t="s">
        <v>59</v>
      </c>
      <c r="D79" s="422" t="s">
        <v>44</v>
      </c>
      <c r="E79" s="423" t="s">
        <v>44</v>
      </c>
      <c r="F79" s="423" t="s">
        <v>44</v>
      </c>
      <c r="G79" s="424">
        <f>SUM(G13:G78)</f>
        <v>0</v>
      </c>
    </row>
    <row r="80" spans="1:7" s="27" customFormat="1" ht="13.5" thickTop="1" x14ac:dyDescent="0.2">
      <c r="A80" s="393"/>
      <c r="B80" s="25"/>
      <c r="C80" s="330"/>
      <c r="D80" s="26"/>
      <c r="E80" s="371"/>
      <c r="F80" s="371"/>
      <c r="G80" s="371"/>
    </row>
    <row r="81" spans="1:7" s="1" customFormat="1" x14ac:dyDescent="0.2">
      <c r="A81" s="394" t="s">
        <v>37</v>
      </c>
      <c r="B81" s="25"/>
      <c r="C81" s="330"/>
      <c r="D81" s="26"/>
      <c r="E81" s="371"/>
      <c r="F81" s="371"/>
      <c r="G81" s="371"/>
    </row>
    <row r="82" spans="1:7" x14ac:dyDescent="0.2">
      <c r="A82" s="30"/>
      <c r="B82" s="21"/>
      <c r="C82" s="31"/>
      <c r="D82" s="21"/>
      <c r="E82" s="372"/>
      <c r="F82" s="373"/>
      <c r="G82" s="374"/>
    </row>
  </sheetData>
  <mergeCells count="5">
    <mergeCell ref="A1:G1"/>
    <mergeCell ref="A3:G3"/>
    <mergeCell ref="A5:G5"/>
    <mergeCell ref="A6:G6"/>
    <mergeCell ref="G9:G10"/>
  </mergeCells>
  <printOptions gridLinesSet="0"/>
  <pageMargins left="0.5" right="0.19" top="0.85" bottom="0.79" header="0.59055118110236204" footer="0.511811023622047"/>
  <pageSetup paperSize="9" scale="96" orientation="portrait" horizontalDpi="4294967294" verticalDpi="300" r:id="rId1"/>
  <headerFooter alignWithMargins="0">
    <oddFooter>&amp;L&amp;A&amp;C- &amp;P -&amp;RWolsztyn - rondo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G39"/>
  <sheetViews>
    <sheetView showGridLines="0" showZeros="0" view="pageBreakPreview" zoomScaleNormal="100" zoomScaleSheetLayoutView="100" workbookViewId="0">
      <selection activeCell="F33" sqref="F33"/>
    </sheetView>
  </sheetViews>
  <sheetFormatPr defaultColWidth="8.85546875" defaultRowHeight="12.75" x14ac:dyDescent="0.2"/>
  <cols>
    <col min="1" max="1" width="3.7109375" style="41" customWidth="1"/>
    <col min="2" max="2" width="1.28515625" style="6" customWidth="1"/>
    <col min="3" max="3" width="45.42578125" style="42" customWidth="1"/>
    <col min="4" max="4" width="7.85546875" style="6" customWidth="1"/>
    <col min="5" max="5" width="6.85546875" style="375" customWidth="1"/>
    <col min="6" max="6" width="10.7109375" style="371" customWidth="1"/>
    <col min="7" max="7" width="12.140625" style="376" customWidth="1"/>
    <col min="8" max="251" width="8.85546875" style="4"/>
    <col min="252" max="252" width="3.7109375" style="4" customWidth="1"/>
    <col min="253" max="253" width="11" style="4" customWidth="1"/>
    <col min="254" max="254" width="45.42578125" style="4" customWidth="1"/>
    <col min="255" max="255" width="7.85546875" style="4" customWidth="1"/>
    <col min="256" max="256" width="7.42578125" style="4" customWidth="1"/>
    <col min="257" max="257" width="10.7109375" style="4" customWidth="1"/>
    <col min="258" max="258" width="12.140625" style="4" customWidth="1"/>
    <col min="259" max="259" width="7.28515625" style="4" customWidth="1"/>
    <col min="260" max="260" width="11.7109375" style="4" customWidth="1"/>
    <col min="261" max="262" width="9.7109375" style="4" customWidth="1"/>
    <col min="263" max="507" width="8.85546875" style="4"/>
    <col min="508" max="508" width="3.7109375" style="4" customWidth="1"/>
    <col min="509" max="509" width="11" style="4" customWidth="1"/>
    <col min="510" max="510" width="45.42578125" style="4" customWidth="1"/>
    <col min="511" max="511" width="7.85546875" style="4" customWidth="1"/>
    <col min="512" max="512" width="7.42578125" style="4" customWidth="1"/>
    <col min="513" max="513" width="10.7109375" style="4" customWidth="1"/>
    <col min="514" max="514" width="12.140625" style="4" customWidth="1"/>
    <col min="515" max="515" width="7.28515625" style="4" customWidth="1"/>
    <col min="516" max="516" width="11.7109375" style="4" customWidth="1"/>
    <col min="517" max="518" width="9.7109375" style="4" customWidth="1"/>
    <col min="519" max="763" width="8.85546875" style="4"/>
    <col min="764" max="764" width="3.7109375" style="4" customWidth="1"/>
    <col min="765" max="765" width="11" style="4" customWidth="1"/>
    <col min="766" max="766" width="45.42578125" style="4" customWidth="1"/>
    <col min="767" max="767" width="7.85546875" style="4" customWidth="1"/>
    <col min="768" max="768" width="7.42578125" style="4" customWidth="1"/>
    <col min="769" max="769" width="10.7109375" style="4" customWidth="1"/>
    <col min="770" max="770" width="12.140625" style="4" customWidth="1"/>
    <col min="771" max="771" width="7.28515625" style="4" customWidth="1"/>
    <col min="772" max="772" width="11.7109375" style="4" customWidth="1"/>
    <col min="773" max="774" width="9.7109375" style="4" customWidth="1"/>
    <col min="775" max="1019" width="8.85546875" style="4"/>
    <col min="1020" max="1020" width="3.7109375" style="4" customWidth="1"/>
    <col min="1021" max="1021" width="11" style="4" customWidth="1"/>
    <col min="1022" max="1022" width="45.42578125" style="4" customWidth="1"/>
    <col min="1023" max="1023" width="7.85546875" style="4" customWidth="1"/>
    <col min="1024" max="1024" width="7.42578125" style="4" customWidth="1"/>
    <col min="1025" max="1025" width="10.7109375" style="4" customWidth="1"/>
    <col min="1026" max="1026" width="12.140625" style="4" customWidth="1"/>
    <col min="1027" max="1027" width="7.28515625" style="4" customWidth="1"/>
    <col min="1028" max="1028" width="11.7109375" style="4" customWidth="1"/>
    <col min="1029" max="1030" width="9.7109375" style="4" customWidth="1"/>
    <col min="1031" max="1275" width="8.85546875" style="4"/>
    <col min="1276" max="1276" width="3.7109375" style="4" customWidth="1"/>
    <col min="1277" max="1277" width="11" style="4" customWidth="1"/>
    <col min="1278" max="1278" width="45.42578125" style="4" customWidth="1"/>
    <col min="1279" max="1279" width="7.85546875" style="4" customWidth="1"/>
    <col min="1280" max="1280" width="7.42578125" style="4" customWidth="1"/>
    <col min="1281" max="1281" width="10.7109375" style="4" customWidth="1"/>
    <col min="1282" max="1282" width="12.140625" style="4" customWidth="1"/>
    <col min="1283" max="1283" width="7.28515625" style="4" customWidth="1"/>
    <col min="1284" max="1284" width="11.7109375" style="4" customWidth="1"/>
    <col min="1285" max="1286" width="9.7109375" style="4" customWidth="1"/>
    <col min="1287" max="1531" width="8.85546875" style="4"/>
    <col min="1532" max="1532" width="3.7109375" style="4" customWidth="1"/>
    <col min="1533" max="1533" width="11" style="4" customWidth="1"/>
    <col min="1534" max="1534" width="45.42578125" style="4" customWidth="1"/>
    <col min="1535" max="1535" width="7.85546875" style="4" customWidth="1"/>
    <col min="1536" max="1536" width="7.42578125" style="4" customWidth="1"/>
    <col min="1537" max="1537" width="10.7109375" style="4" customWidth="1"/>
    <col min="1538" max="1538" width="12.140625" style="4" customWidth="1"/>
    <col min="1539" max="1539" width="7.28515625" style="4" customWidth="1"/>
    <col min="1540" max="1540" width="11.7109375" style="4" customWidth="1"/>
    <col min="1541" max="1542" width="9.7109375" style="4" customWidth="1"/>
    <col min="1543" max="1787" width="8.85546875" style="4"/>
    <col min="1788" max="1788" width="3.7109375" style="4" customWidth="1"/>
    <col min="1789" max="1789" width="11" style="4" customWidth="1"/>
    <col min="1790" max="1790" width="45.42578125" style="4" customWidth="1"/>
    <col min="1791" max="1791" width="7.85546875" style="4" customWidth="1"/>
    <col min="1792" max="1792" width="7.42578125" style="4" customWidth="1"/>
    <col min="1793" max="1793" width="10.7109375" style="4" customWidth="1"/>
    <col min="1794" max="1794" width="12.140625" style="4" customWidth="1"/>
    <col min="1795" max="1795" width="7.28515625" style="4" customWidth="1"/>
    <col min="1796" max="1796" width="11.7109375" style="4" customWidth="1"/>
    <col min="1797" max="1798" width="9.7109375" style="4" customWidth="1"/>
    <col min="1799" max="2043" width="8.85546875" style="4"/>
    <col min="2044" max="2044" width="3.7109375" style="4" customWidth="1"/>
    <col min="2045" max="2045" width="11" style="4" customWidth="1"/>
    <col min="2046" max="2046" width="45.42578125" style="4" customWidth="1"/>
    <col min="2047" max="2047" width="7.85546875" style="4" customWidth="1"/>
    <col min="2048" max="2048" width="7.42578125" style="4" customWidth="1"/>
    <col min="2049" max="2049" width="10.7109375" style="4" customWidth="1"/>
    <col min="2050" max="2050" width="12.140625" style="4" customWidth="1"/>
    <col min="2051" max="2051" width="7.28515625" style="4" customWidth="1"/>
    <col min="2052" max="2052" width="11.7109375" style="4" customWidth="1"/>
    <col min="2053" max="2054" width="9.7109375" style="4" customWidth="1"/>
    <col min="2055" max="2299" width="8.85546875" style="4"/>
    <col min="2300" max="2300" width="3.7109375" style="4" customWidth="1"/>
    <col min="2301" max="2301" width="11" style="4" customWidth="1"/>
    <col min="2302" max="2302" width="45.42578125" style="4" customWidth="1"/>
    <col min="2303" max="2303" width="7.85546875" style="4" customWidth="1"/>
    <col min="2304" max="2304" width="7.42578125" style="4" customWidth="1"/>
    <col min="2305" max="2305" width="10.7109375" style="4" customWidth="1"/>
    <col min="2306" max="2306" width="12.140625" style="4" customWidth="1"/>
    <col min="2307" max="2307" width="7.28515625" style="4" customWidth="1"/>
    <col min="2308" max="2308" width="11.7109375" style="4" customWidth="1"/>
    <col min="2309" max="2310" width="9.7109375" style="4" customWidth="1"/>
    <col min="2311" max="2555" width="8.85546875" style="4"/>
    <col min="2556" max="2556" width="3.7109375" style="4" customWidth="1"/>
    <col min="2557" max="2557" width="11" style="4" customWidth="1"/>
    <col min="2558" max="2558" width="45.42578125" style="4" customWidth="1"/>
    <col min="2559" max="2559" width="7.85546875" style="4" customWidth="1"/>
    <col min="2560" max="2560" width="7.42578125" style="4" customWidth="1"/>
    <col min="2561" max="2561" width="10.7109375" style="4" customWidth="1"/>
    <col min="2562" max="2562" width="12.140625" style="4" customWidth="1"/>
    <col min="2563" max="2563" width="7.28515625" style="4" customWidth="1"/>
    <col min="2564" max="2564" width="11.7109375" style="4" customWidth="1"/>
    <col min="2565" max="2566" width="9.7109375" style="4" customWidth="1"/>
    <col min="2567" max="2811" width="8.85546875" style="4"/>
    <col min="2812" max="2812" width="3.7109375" style="4" customWidth="1"/>
    <col min="2813" max="2813" width="11" style="4" customWidth="1"/>
    <col min="2814" max="2814" width="45.42578125" style="4" customWidth="1"/>
    <col min="2815" max="2815" width="7.85546875" style="4" customWidth="1"/>
    <col min="2816" max="2816" width="7.42578125" style="4" customWidth="1"/>
    <col min="2817" max="2817" width="10.7109375" style="4" customWidth="1"/>
    <col min="2818" max="2818" width="12.140625" style="4" customWidth="1"/>
    <col min="2819" max="2819" width="7.28515625" style="4" customWidth="1"/>
    <col min="2820" max="2820" width="11.7109375" style="4" customWidth="1"/>
    <col min="2821" max="2822" width="9.7109375" style="4" customWidth="1"/>
    <col min="2823" max="3067" width="8.85546875" style="4"/>
    <col min="3068" max="3068" width="3.7109375" style="4" customWidth="1"/>
    <col min="3069" max="3069" width="11" style="4" customWidth="1"/>
    <col min="3070" max="3070" width="45.42578125" style="4" customWidth="1"/>
    <col min="3071" max="3071" width="7.85546875" style="4" customWidth="1"/>
    <col min="3072" max="3072" width="7.42578125" style="4" customWidth="1"/>
    <col min="3073" max="3073" width="10.7109375" style="4" customWidth="1"/>
    <col min="3074" max="3074" width="12.140625" style="4" customWidth="1"/>
    <col min="3075" max="3075" width="7.28515625" style="4" customWidth="1"/>
    <col min="3076" max="3076" width="11.7109375" style="4" customWidth="1"/>
    <col min="3077" max="3078" width="9.7109375" style="4" customWidth="1"/>
    <col min="3079" max="3323" width="8.85546875" style="4"/>
    <col min="3324" max="3324" width="3.7109375" style="4" customWidth="1"/>
    <col min="3325" max="3325" width="11" style="4" customWidth="1"/>
    <col min="3326" max="3326" width="45.42578125" style="4" customWidth="1"/>
    <col min="3327" max="3327" width="7.85546875" style="4" customWidth="1"/>
    <col min="3328" max="3328" width="7.42578125" style="4" customWidth="1"/>
    <col min="3329" max="3329" width="10.7109375" style="4" customWidth="1"/>
    <col min="3330" max="3330" width="12.140625" style="4" customWidth="1"/>
    <col min="3331" max="3331" width="7.28515625" style="4" customWidth="1"/>
    <col min="3332" max="3332" width="11.7109375" style="4" customWidth="1"/>
    <col min="3333" max="3334" width="9.7109375" style="4" customWidth="1"/>
    <col min="3335" max="3579" width="8.85546875" style="4"/>
    <col min="3580" max="3580" width="3.7109375" style="4" customWidth="1"/>
    <col min="3581" max="3581" width="11" style="4" customWidth="1"/>
    <col min="3582" max="3582" width="45.42578125" style="4" customWidth="1"/>
    <col min="3583" max="3583" width="7.85546875" style="4" customWidth="1"/>
    <col min="3584" max="3584" width="7.42578125" style="4" customWidth="1"/>
    <col min="3585" max="3585" width="10.7109375" style="4" customWidth="1"/>
    <col min="3586" max="3586" width="12.140625" style="4" customWidth="1"/>
    <col min="3587" max="3587" width="7.28515625" style="4" customWidth="1"/>
    <col min="3588" max="3588" width="11.7109375" style="4" customWidth="1"/>
    <col min="3589" max="3590" width="9.7109375" style="4" customWidth="1"/>
    <col min="3591" max="3835" width="8.85546875" style="4"/>
    <col min="3836" max="3836" width="3.7109375" style="4" customWidth="1"/>
    <col min="3837" max="3837" width="11" style="4" customWidth="1"/>
    <col min="3838" max="3838" width="45.42578125" style="4" customWidth="1"/>
    <col min="3839" max="3839" width="7.85546875" style="4" customWidth="1"/>
    <col min="3840" max="3840" width="7.42578125" style="4" customWidth="1"/>
    <col min="3841" max="3841" width="10.7109375" style="4" customWidth="1"/>
    <col min="3842" max="3842" width="12.140625" style="4" customWidth="1"/>
    <col min="3843" max="3843" width="7.28515625" style="4" customWidth="1"/>
    <col min="3844" max="3844" width="11.7109375" style="4" customWidth="1"/>
    <col min="3845" max="3846" width="9.7109375" style="4" customWidth="1"/>
    <col min="3847" max="4091" width="8.85546875" style="4"/>
    <col min="4092" max="4092" width="3.7109375" style="4" customWidth="1"/>
    <col min="4093" max="4093" width="11" style="4" customWidth="1"/>
    <col min="4094" max="4094" width="45.42578125" style="4" customWidth="1"/>
    <col min="4095" max="4095" width="7.85546875" style="4" customWidth="1"/>
    <col min="4096" max="4096" width="7.42578125" style="4" customWidth="1"/>
    <col min="4097" max="4097" width="10.7109375" style="4" customWidth="1"/>
    <col min="4098" max="4098" width="12.140625" style="4" customWidth="1"/>
    <col min="4099" max="4099" width="7.28515625" style="4" customWidth="1"/>
    <col min="4100" max="4100" width="11.7109375" style="4" customWidth="1"/>
    <col min="4101" max="4102" width="9.7109375" style="4" customWidth="1"/>
    <col min="4103" max="4347" width="8.85546875" style="4"/>
    <col min="4348" max="4348" width="3.7109375" style="4" customWidth="1"/>
    <col min="4349" max="4349" width="11" style="4" customWidth="1"/>
    <col min="4350" max="4350" width="45.42578125" style="4" customWidth="1"/>
    <col min="4351" max="4351" width="7.85546875" style="4" customWidth="1"/>
    <col min="4352" max="4352" width="7.42578125" style="4" customWidth="1"/>
    <col min="4353" max="4353" width="10.7109375" style="4" customWidth="1"/>
    <col min="4354" max="4354" width="12.140625" style="4" customWidth="1"/>
    <col min="4355" max="4355" width="7.28515625" style="4" customWidth="1"/>
    <col min="4356" max="4356" width="11.7109375" style="4" customWidth="1"/>
    <col min="4357" max="4358" width="9.7109375" style="4" customWidth="1"/>
    <col min="4359" max="4603" width="8.85546875" style="4"/>
    <col min="4604" max="4604" width="3.7109375" style="4" customWidth="1"/>
    <col min="4605" max="4605" width="11" style="4" customWidth="1"/>
    <col min="4606" max="4606" width="45.42578125" style="4" customWidth="1"/>
    <col min="4607" max="4607" width="7.85546875" style="4" customWidth="1"/>
    <col min="4608" max="4608" width="7.42578125" style="4" customWidth="1"/>
    <col min="4609" max="4609" width="10.7109375" style="4" customWidth="1"/>
    <col min="4610" max="4610" width="12.140625" style="4" customWidth="1"/>
    <col min="4611" max="4611" width="7.28515625" style="4" customWidth="1"/>
    <col min="4612" max="4612" width="11.7109375" style="4" customWidth="1"/>
    <col min="4613" max="4614" width="9.7109375" style="4" customWidth="1"/>
    <col min="4615" max="4859" width="8.85546875" style="4"/>
    <col min="4860" max="4860" width="3.7109375" style="4" customWidth="1"/>
    <col min="4861" max="4861" width="11" style="4" customWidth="1"/>
    <col min="4862" max="4862" width="45.42578125" style="4" customWidth="1"/>
    <col min="4863" max="4863" width="7.85546875" style="4" customWidth="1"/>
    <col min="4864" max="4864" width="7.42578125" style="4" customWidth="1"/>
    <col min="4865" max="4865" width="10.7109375" style="4" customWidth="1"/>
    <col min="4866" max="4866" width="12.140625" style="4" customWidth="1"/>
    <col min="4867" max="4867" width="7.28515625" style="4" customWidth="1"/>
    <col min="4868" max="4868" width="11.7109375" style="4" customWidth="1"/>
    <col min="4869" max="4870" width="9.7109375" style="4" customWidth="1"/>
    <col min="4871" max="5115" width="8.85546875" style="4"/>
    <col min="5116" max="5116" width="3.7109375" style="4" customWidth="1"/>
    <col min="5117" max="5117" width="11" style="4" customWidth="1"/>
    <col min="5118" max="5118" width="45.42578125" style="4" customWidth="1"/>
    <col min="5119" max="5119" width="7.85546875" style="4" customWidth="1"/>
    <col min="5120" max="5120" width="7.42578125" style="4" customWidth="1"/>
    <col min="5121" max="5121" width="10.7109375" style="4" customWidth="1"/>
    <col min="5122" max="5122" width="12.140625" style="4" customWidth="1"/>
    <col min="5123" max="5123" width="7.28515625" style="4" customWidth="1"/>
    <col min="5124" max="5124" width="11.7109375" style="4" customWidth="1"/>
    <col min="5125" max="5126" width="9.7109375" style="4" customWidth="1"/>
    <col min="5127" max="5371" width="8.85546875" style="4"/>
    <col min="5372" max="5372" width="3.7109375" style="4" customWidth="1"/>
    <col min="5373" max="5373" width="11" style="4" customWidth="1"/>
    <col min="5374" max="5374" width="45.42578125" style="4" customWidth="1"/>
    <col min="5375" max="5375" width="7.85546875" style="4" customWidth="1"/>
    <col min="5376" max="5376" width="7.42578125" style="4" customWidth="1"/>
    <col min="5377" max="5377" width="10.7109375" style="4" customWidth="1"/>
    <col min="5378" max="5378" width="12.140625" style="4" customWidth="1"/>
    <col min="5379" max="5379" width="7.28515625" style="4" customWidth="1"/>
    <col min="5380" max="5380" width="11.7109375" style="4" customWidth="1"/>
    <col min="5381" max="5382" width="9.7109375" style="4" customWidth="1"/>
    <col min="5383" max="5627" width="8.85546875" style="4"/>
    <col min="5628" max="5628" width="3.7109375" style="4" customWidth="1"/>
    <col min="5629" max="5629" width="11" style="4" customWidth="1"/>
    <col min="5630" max="5630" width="45.42578125" style="4" customWidth="1"/>
    <col min="5631" max="5631" width="7.85546875" style="4" customWidth="1"/>
    <col min="5632" max="5632" width="7.42578125" style="4" customWidth="1"/>
    <col min="5633" max="5633" width="10.7109375" style="4" customWidth="1"/>
    <col min="5634" max="5634" width="12.140625" style="4" customWidth="1"/>
    <col min="5635" max="5635" width="7.28515625" style="4" customWidth="1"/>
    <col min="5636" max="5636" width="11.7109375" style="4" customWidth="1"/>
    <col min="5637" max="5638" width="9.7109375" style="4" customWidth="1"/>
    <col min="5639" max="5883" width="8.85546875" style="4"/>
    <col min="5884" max="5884" width="3.7109375" style="4" customWidth="1"/>
    <col min="5885" max="5885" width="11" style="4" customWidth="1"/>
    <col min="5886" max="5886" width="45.42578125" style="4" customWidth="1"/>
    <col min="5887" max="5887" width="7.85546875" style="4" customWidth="1"/>
    <col min="5888" max="5888" width="7.42578125" style="4" customWidth="1"/>
    <col min="5889" max="5889" width="10.7109375" style="4" customWidth="1"/>
    <col min="5890" max="5890" width="12.140625" style="4" customWidth="1"/>
    <col min="5891" max="5891" width="7.28515625" style="4" customWidth="1"/>
    <col min="5892" max="5892" width="11.7109375" style="4" customWidth="1"/>
    <col min="5893" max="5894" width="9.7109375" style="4" customWidth="1"/>
    <col min="5895" max="6139" width="8.85546875" style="4"/>
    <col min="6140" max="6140" width="3.7109375" style="4" customWidth="1"/>
    <col min="6141" max="6141" width="11" style="4" customWidth="1"/>
    <col min="6142" max="6142" width="45.42578125" style="4" customWidth="1"/>
    <col min="6143" max="6143" width="7.85546875" style="4" customWidth="1"/>
    <col min="6144" max="6144" width="7.42578125" style="4" customWidth="1"/>
    <col min="6145" max="6145" width="10.7109375" style="4" customWidth="1"/>
    <col min="6146" max="6146" width="12.140625" style="4" customWidth="1"/>
    <col min="6147" max="6147" width="7.28515625" style="4" customWidth="1"/>
    <col min="6148" max="6148" width="11.7109375" style="4" customWidth="1"/>
    <col min="6149" max="6150" width="9.7109375" style="4" customWidth="1"/>
    <col min="6151" max="6395" width="8.85546875" style="4"/>
    <col min="6396" max="6396" width="3.7109375" style="4" customWidth="1"/>
    <col min="6397" max="6397" width="11" style="4" customWidth="1"/>
    <col min="6398" max="6398" width="45.42578125" style="4" customWidth="1"/>
    <col min="6399" max="6399" width="7.85546875" style="4" customWidth="1"/>
    <col min="6400" max="6400" width="7.42578125" style="4" customWidth="1"/>
    <col min="6401" max="6401" width="10.7109375" style="4" customWidth="1"/>
    <col min="6402" max="6402" width="12.140625" style="4" customWidth="1"/>
    <col min="6403" max="6403" width="7.28515625" style="4" customWidth="1"/>
    <col min="6404" max="6404" width="11.7109375" style="4" customWidth="1"/>
    <col min="6405" max="6406" width="9.7109375" style="4" customWidth="1"/>
    <col min="6407" max="6651" width="8.85546875" style="4"/>
    <col min="6652" max="6652" width="3.7109375" style="4" customWidth="1"/>
    <col min="6653" max="6653" width="11" style="4" customWidth="1"/>
    <col min="6654" max="6654" width="45.42578125" style="4" customWidth="1"/>
    <col min="6655" max="6655" width="7.85546875" style="4" customWidth="1"/>
    <col min="6656" max="6656" width="7.42578125" style="4" customWidth="1"/>
    <col min="6657" max="6657" width="10.7109375" style="4" customWidth="1"/>
    <col min="6658" max="6658" width="12.140625" style="4" customWidth="1"/>
    <col min="6659" max="6659" width="7.28515625" style="4" customWidth="1"/>
    <col min="6660" max="6660" width="11.7109375" style="4" customWidth="1"/>
    <col min="6661" max="6662" width="9.7109375" style="4" customWidth="1"/>
    <col min="6663" max="6907" width="8.85546875" style="4"/>
    <col min="6908" max="6908" width="3.7109375" style="4" customWidth="1"/>
    <col min="6909" max="6909" width="11" style="4" customWidth="1"/>
    <col min="6910" max="6910" width="45.42578125" style="4" customWidth="1"/>
    <col min="6911" max="6911" width="7.85546875" style="4" customWidth="1"/>
    <col min="6912" max="6912" width="7.42578125" style="4" customWidth="1"/>
    <col min="6913" max="6913" width="10.7109375" style="4" customWidth="1"/>
    <col min="6914" max="6914" width="12.140625" style="4" customWidth="1"/>
    <col min="6915" max="6915" width="7.28515625" style="4" customWidth="1"/>
    <col min="6916" max="6916" width="11.7109375" style="4" customWidth="1"/>
    <col min="6917" max="6918" width="9.7109375" style="4" customWidth="1"/>
    <col min="6919" max="7163" width="8.85546875" style="4"/>
    <col min="7164" max="7164" width="3.7109375" style="4" customWidth="1"/>
    <col min="7165" max="7165" width="11" style="4" customWidth="1"/>
    <col min="7166" max="7166" width="45.42578125" style="4" customWidth="1"/>
    <col min="7167" max="7167" width="7.85546875" style="4" customWidth="1"/>
    <col min="7168" max="7168" width="7.42578125" style="4" customWidth="1"/>
    <col min="7169" max="7169" width="10.7109375" style="4" customWidth="1"/>
    <col min="7170" max="7170" width="12.140625" style="4" customWidth="1"/>
    <col min="7171" max="7171" width="7.28515625" style="4" customWidth="1"/>
    <col min="7172" max="7172" width="11.7109375" style="4" customWidth="1"/>
    <col min="7173" max="7174" width="9.7109375" style="4" customWidth="1"/>
    <col min="7175" max="7419" width="8.85546875" style="4"/>
    <col min="7420" max="7420" width="3.7109375" style="4" customWidth="1"/>
    <col min="7421" max="7421" width="11" style="4" customWidth="1"/>
    <col min="7422" max="7422" width="45.42578125" style="4" customWidth="1"/>
    <col min="7423" max="7423" width="7.85546875" style="4" customWidth="1"/>
    <col min="7424" max="7424" width="7.42578125" style="4" customWidth="1"/>
    <col min="7425" max="7425" width="10.7109375" style="4" customWidth="1"/>
    <col min="7426" max="7426" width="12.140625" style="4" customWidth="1"/>
    <col min="7427" max="7427" width="7.28515625" style="4" customWidth="1"/>
    <col min="7428" max="7428" width="11.7109375" style="4" customWidth="1"/>
    <col min="7429" max="7430" width="9.7109375" style="4" customWidth="1"/>
    <col min="7431" max="7675" width="8.85546875" style="4"/>
    <col min="7676" max="7676" width="3.7109375" style="4" customWidth="1"/>
    <col min="7677" max="7677" width="11" style="4" customWidth="1"/>
    <col min="7678" max="7678" width="45.42578125" style="4" customWidth="1"/>
    <col min="7679" max="7679" width="7.85546875" style="4" customWidth="1"/>
    <col min="7680" max="7680" width="7.42578125" style="4" customWidth="1"/>
    <col min="7681" max="7681" width="10.7109375" style="4" customWidth="1"/>
    <col min="7682" max="7682" width="12.140625" style="4" customWidth="1"/>
    <col min="7683" max="7683" width="7.28515625" style="4" customWidth="1"/>
    <col min="7684" max="7684" width="11.7109375" style="4" customWidth="1"/>
    <col min="7685" max="7686" width="9.7109375" style="4" customWidth="1"/>
    <col min="7687" max="7931" width="8.85546875" style="4"/>
    <col min="7932" max="7932" width="3.7109375" style="4" customWidth="1"/>
    <col min="7933" max="7933" width="11" style="4" customWidth="1"/>
    <col min="7934" max="7934" width="45.42578125" style="4" customWidth="1"/>
    <col min="7935" max="7935" width="7.85546875" style="4" customWidth="1"/>
    <col min="7936" max="7936" width="7.42578125" style="4" customWidth="1"/>
    <col min="7937" max="7937" width="10.7109375" style="4" customWidth="1"/>
    <col min="7938" max="7938" width="12.140625" style="4" customWidth="1"/>
    <col min="7939" max="7939" width="7.28515625" style="4" customWidth="1"/>
    <col min="7940" max="7940" width="11.7109375" style="4" customWidth="1"/>
    <col min="7941" max="7942" width="9.7109375" style="4" customWidth="1"/>
    <col min="7943" max="8187" width="8.85546875" style="4"/>
    <col min="8188" max="8188" width="3.7109375" style="4" customWidth="1"/>
    <col min="8189" max="8189" width="11" style="4" customWidth="1"/>
    <col min="8190" max="8190" width="45.42578125" style="4" customWidth="1"/>
    <col min="8191" max="8191" width="7.85546875" style="4" customWidth="1"/>
    <col min="8192" max="8192" width="7.42578125" style="4" customWidth="1"/>
    <col min="8193" max="8193" width="10.7109375" style="4" customWidth="1"/>
    <col min="8194" max="8194" width="12.140625" style="4" customWidth="1"/>
    <col min="8195" max="8195" width="7.28515625" style="4" customWidth="1"/>
    <col min="8196" max="8196" width="11.7109375" style="4" customWidth="1"/>
    <col min="8197" max="8198" width="9.7109375" style="4" customWidth="1"/>
    <col min="8199" max="8443" width="8.85546875" style="4"/>
    <col min="8444" max="8444" width="3.7109375" style="4" customWidth="1"/>
    <col min="8445" max="8445" width="11" style="4" customWidth="1"/>
    <col min="8446" max="8446" width="45.42578125" style="4" customWidth="1"/>
    <col min="8447" max="8447" width="7.85546875" style="4" customWidth="1"/>
    <col min="8448" max="8448" width="7.42578125" style="4" customWidth="1"/>
    <col min="8449" max="8449" width="10.7109375" style="4" customWidth="1"/>
    <col min="8450" max="8450" width="12.140625" style="4" customWidth="1"/>
    <col min="8451" max="8451" width="7.28515625" style="4" customWidth="1"/>
    <col min="8452" max="8452" width="11.7109375" style="4" customWidth="1"/>
    <col min="8453" max="8454" width="9.7109375" style="4" customWidth="1"/>
    <col min="8455" max="8699" width="8.85546875" style="4"/>
    <col min="8700" max="8700" width="3.7109375" style="4" customWidth="1"/>
    <col min="8701" max="8701" width="11" style="4" customWidth="1"/>
    <col min="8702" max="8702" width="45.42578125" style="4" customWidth="1"/>
    <col min="8703" max="8703" width="7.85546875" style="4" customWidth="1"/>
    <col min="8704" max="8704" width="7.42578125" style="4" customWidth="1"/>
    <col min="8705" max="8705" width="10.7109375" style="4" customWidth="1"/>
    <col min="8706" max="8706" width="12.140625" style="4" customWidth="1"/>
    <col min="8707" max="8707" width="7.28515625" style="4" customWidth="1"/>
    <col min="8708" max="8708" width="11.7109375" style="4" customWidth="1"/>
    <col min="8709" max="8710" width="9.7109375" style="4" customWidth="1"/>
    <col min="8711" max="8955" width="8.85546875" style="4"/>
    <col min="8956" max="8956" width="3.7109375" style="4" customWidth="1"/>
    <col min="8957" max="8957" width="11" style="4" customWidth="1"/>
    <col min="8958" max="8958" width="45.42578125" style="4" customWidth="1"/>
    <col min="8959" max="8959" width="7.85546875" style="4" customWidth="1"/>
    <col min="8960" max="8960" width="7.42578125" style="4" customWidth="1"/>
    <col min="8961" max="8961" width="10.7109375" style="4" customWidth="1"/>
    <col min="8962" max="8962" width="12.140625" style="4" customWidth="1"/>
    <col min="8963" max="8963" width="7.28515625" style="4" customWidth="1"/>
    <col min="8964" max="8964" width="11.7109375" style="4" customWidth="1"/>
    <col min="8965" max="8966" width="9.7109375" style="4" customWidth="1"/>
    <col min="8967" max="9211" width="8.85546875" style="4"/>
    <col min="9212" max="9212" width="3.7109375" style="4" customWidth="1"/>
    <col min="9213" max="9213" width="11" style="4" customWidth="1"/>
    <col min="9214" max="9214" width="45.42578125" style="4" customWidth="1"/>
    <col min="9215" max="9215" width="7.85546875" style="4" customWidth="1"/>
    <col min="9216" max="9216" width="7.42578125" style="4" customWidth="1"/>
    <col min="9217" max="9217" width="10.7109375" style="4" customWidth="1"/>
    <col min="9218" max="9218" width="12.140625" style="4" customWidth="1"/>
    <col min="9219" max="9219" width="7.28515625" style="4" customWidth="1"/>
    <col min="9220" max="9220" width="11.7109375" style="4" customWidth="1"/>
    <col min="9221" max="9222" width="9.7109375" style="4" customWidth="1"/>
    <col min="9223" max="9467" width="8.85546875" style="4"/>
    <col min="9468" max="9468" width="3.7109375" style="4" customWidth="1"/>
    <col min="9469" max="9469" width="11" style="4" customWidth="1"/>
    <col min="9470" max="9470" width="45.42578125" style="4" customWidth="1"/>
    <col min="9471" max="9471" width="7.85546875" style="4" customWidth="1"/>
    <col min="9472" max="9472" width="7.42578125" style="4" customWidth="1"/>
    <col min="9473" max="9473" width="10.7109375" style="4" customWidth="1"/>
    <col min="9474" max="9474" width="12.140625" style="4" customWidth="1"/>
    <col min="9475" max="9475" width="7.28515625" style="4" customWidth="1"/>
    <col min="9476" max="9476" width="11.7109375" style="4" customWidth="1"/>
    <col min="9477" max="9478" width="9.7109375" style="4" customWidth="1"/>
    <col min="9479" max="9723" width="8.85546875" style="4"/>
    <col min="9724" max="9724" width="3.7109375" style="4" customWidth="1"/>
    <col min="9725" max="9725" width="11" style="4" customWidth="1"/>
    <col min="9726" max="9726" width="45.42578125" style="4" customWidth="1"/>
    <col min="9727" max="9727" width="7.85546875" style="4" customWidth="1"/>
    <col min="9728" max="9728" width="7.42578125" style="4" customWidth="1"/>
    <col min="9729" max="9729" width="10.7109375" style="4" customWidth="1"/>
    <col min="9730" max="9730" width="12.140625" style="4" customWidth="1"/>
    <col min="9731" max="9731" width="7.28515625" style="4" customWidth="1"/>
    <col min="9732" max="9732" width="11.7109375" style="4" customWidth="1"/>
    <col min="9733" max="9734" width="9.7109375" style="4" customWidth="1"/>
    <col min="9735" max="9979" width="8.85546875" style="4"/>
    <col min="9980" max="9980" width="3.7109375" style="4" customWidth="1"/>
    <col min="9981" max="9981" width="11" style="4" customWidth="1"/>
    <col min="9982" max="9982" width="45.42578125" style="4" customWidth="1"/>
    <col min="9983" max="9983" width="7.85546875" style="4" customWidth="1"/>
    <col min="9984" max="9984" width="7.42578125" style="4" customWidth="1"/>
    <col min="9985" max="9985" width="10.7109375" style="4" customWidth="1"/>
    <col min="9986" max="9986" width="12.140625" style="4" customWidth="1"/>
    <col min="9987" max="9987" width="7.28515625" style="4" customWidth="1"/>
    <col min="9988" max="9988" width="11.7109375" style="4" customWidth="1"/>
    <col min="9989" max="9990" width="9.7109375" style="4" customWidth="1"/>
    <col min="9991" max="10235" width="8.85546875" style="4"/>
    <col min="10236" max="10236" width="3.7109375" style="4" customWidth="1"/>
    <col min="10237" max="10237" width="11" style="4" customWidth="1"/>
    <col min="10238" max="10238" width="45.42578125" style="4" customWidth="1"/>
    <col min="10239" max="10239" width="7.85546875" style="4" customWidth="1"/>
    <col min="10240" max="10240" width="7.42578125" style="4" customWidth="1"/>
    <col min="10241" max="10241" width="10.7109375" style="4" customWidth="1"/>
    <col min="10242" max="10242" width="12.140625" style="4" customWidth="1"/>
    <col min="10243" max="10243" width="7.28515625" style="4" customWidth="1"/>
    <col min="10244" max="10244" width="11.7109375" style="4" customWidth="1"/>
    <col min="10245" max="10246" width="9.7109375" style="4" customWidth="1"/>
    <col min="10247" max="10491" width="8.85546875" style="4"/>
    <col min="10492" max="10492" width="3.7109375" style="4" customWidth="1"/>
    <col min="10493" max="10493" width="11" style="4" customWidth="1"/>
    <col min="10494" max="10494" width="45.42578125" style="4" customWidth="1"/>
    <col min="10495" max="10495" width="7.85546875" style="4" customWidth="1"/>
    <col min="10496" max="10496" width="7.42578125" style="4" customWidth="1"/>
    <col min="10497" max="10497" width="10.7109375" style="4" customWidth="1"/>
    <col min="10498" max="10498" width="12.140625" style="4" customWidth="1"/>
    <col min="10499" max="10499" width="7.28515625" style="4" customWidth="1"/>
    <col min="10500" max="10500" width="11.7109375" style="4" customWidth="1"/>
    <col min="10501" max="10502" width="9.7109375" style="4" customWidth="1"/>
    <col min="10503" max="10747" width="8.85546875" style="4"/>
    <col min="10748" max="10748" width="3.7109375" style="4" customWidth="1"/>
    <col min="10749" max="10749" width="11" style="4" customWidth="1"/>
    <col min="10750" max="10750" width="45.42578125" style="4" customWidth="1"/>
    <col min="10751" max="10751" width="7.85546875" style="4" customWidth="1"/>
    <col min="10752" max="10752" width="7.42578125" style="4" customWidth="1"/>
    <col min="10753" max="10753" width="10.7109375" style="4" customWidth="1"/>
    <col min="10754" max="10754" width="12.140625" style="4" customWidth="1"/>
    <col min="10755" max="10755" width="7.28515625" style="4" customWidth="1"/>
    <col min="10756" max="10756" width="11.7109375" style="4" customWidth="1"/>
    <col min="10757" max="10758" width="9.7109375" style="4" customWidth="1"/>
    <col min="10759" max="11003" width="8.85546875" style="4"/>
    <col min="11004" max="11004" width="3.7109375" style="4" customWidth="1"/>
    <col min="11005" max="11005" width="11" style="4" customWidth="1"/>
    <col min="11006" max="11006" width="45.42578125" style="4" customWidth="1"/>
    <col min="11007" max="11007" width="7.85546875" style="4" customWidth="1"/>
    <col min="11008" max="11008" width="7.42578125" style="4" customWidth="1"/>
    <col min="11009" max="11009" width="10.7109375" style="4" customWidth="1"/>
    <col min="11010" max="11010" width="12.140625" style="4" customWidth="1"/>
    <col min="11011" max="11011" width="7.28515625" style="4" customWidth="1"/>
    <col min="11012" max="11012" width="11.7109375" style="4" customWidth="1"/>
    <col min="11013" max="11014" width="9.7109375" style="4" customWidth="1"/>
    <col min="11015" max="11259" width="8.85546875" style="4"/>
    <col min="11260" max="11260" width="3.7109375" style="4" customWidth="1"/>
    <col min="11261" max="11261" width="11" style="4" customWidth="1"/>
    <col min="11262" max="11262" width="45.42578125" style="4" customWidth="1"/>
    <col min="11263" max="11263" width="7.85546875" style="4" customWidth="1"/>
    <col min="11264" max="11264" width="7.42578125" style="4" customWidth="1"/>
    <col min="11265" max="11265" width="10.7109375" style="4" customWidth="1"/>
    <col min="11266" max="11266" width="12.140625" style="4" customWidth="1"/>
    <col min="11267" max="11267" width="7.28515625" style="4" customWidth="1"/>
    <col min="11268" max="11268" width="11.7109375" style="4" customWidth="1"/>
    <col min="11269" max="11270" width="9.7109375" style="4" customWidth="1"/>
    <col min="11271" max="11515" width="8.85546875" style="4"/>
    <col min="11516" max="11516" width="3.7109375" style="4" customWidth="1"/>
    <col min="11517" max="11517" width="11" style="4" customWidth="1"/>
    <col min="11518" max="11518" width="45.42578125" style="4" customWidth="1"/>
    <col min="11519" max="11519" width="7.85546875" style="4" customWidth="1"/>
    <col min="11520" max="11520" width="7.42578125" style="4" customWidth="1"/>
    <col min="11521" max="11521" width="10.7109375" style="4" customWidth="1"/>
    <col min="11522" max="11522" width="12.140625" style="4" customWidth="1"/>
    <col min="11523" max="11523" width="7.28515625" style="4" customWidth="1"/>
    <col min="11524" max="11524" width="11.7109375" style="4" customWidth="1"/>
    <col min="11525" max="11526" width="9.7109375" style="4" customWidth="1"/>
    <col min="11527" max="11771" width="8.85546875" style="4"/>
    <col min="11772" max="11772" width="3.7109375" style="4" customWidth="1"/>
    <col min="11773" max="11773" width="11" style="4" customWidth="1"/>
    <col min="11774" max="11774" width="45.42578125" style="4" customWidth="1"/>
    <col min="11775" max="11775" width="7.85546875" style="4" customWidth="1"/>
    <col min="11776" max="11776" width="7.42578125" style="4" customWidth="1"/>
    <col min="11777" max="11777" width="10.7109375" style="4" customWidth="1"/>
    <col min="11778" max="11778" width="12.140625" style="4" customWidth="1"/>
    <col min="11779" max="11779" width="7.28515625" style="4" customWidth="1"/>
    <col min="11780" max="11780" width="11.7109375" style="4" customWidth="1"/>
    <col min="11781" max="11782" width="9.7109375" style="4" customWidth="1"/>
    <col min="11783" max="12027" width="8.85546875" style="4"/>
    <col min="12028" max="12028" width="3.7109375" style="4" customWidth="1"/>
    <col min="12029" max="12029" width="11" style="4" customWidth="1"/>
    <col min="12030" max="12030" width="45.42578125" style="4" customWidth="1"/>
    <col min="12031" max="12031" width="7.85546875" style="4" customWidth="1"/>
    <col min="12032" max="12032" width="7.42578125" style="4" customWidth="1"/>
    <col min="12033" max="12033" width="10.7109375" style="4" customWidth="1"/>
    <col min="12034" max="12034" width="12.140625" style="4" customWidth="1"/>
    <col min="12035" max="12035" width="7.28515625" style="4" customWidth="1"/>
    <col min="12036" max="12036" width="11.7109375" style="4" customWidth="1"/>
    <col min="12037" max="12038" width="9.7109375" style="4" customWidth="1"/>
    <col min="12039" max="12283" width="8.85546875" style="4"/>
    <col min="12284" max="12284" width="3.7109375" style="4" customWidth="1"/>
    <col min="12285" max="12285" width="11" style="4" customWidth="1"/>
    <col min="12286" max="12286" width="45.42578125" style="4" customWidth="1"/>
    <col min="12287" max="12287" width="7.85546875" style="4" customWidth="1"/>
    <col min="12288" max="12288" width="7.42578125" style="4" customWidth="1"/>
    <col min="12289" max="12289" width="10.7109375" style="4" customWidth="1"/>
    <col min="12290" max="12290" width="12.140625" style="4" customWidth="1"/>
    <col min="12291" max="12291" width="7.28515625" style="4" customWidth="1"/>
    <col min="12292" max="12292" width="11.7109375" style="4" customWidth="1"/>
    <col min="12293" max="12294" width="9.7109375" style="4" customWidth="1"/>
    <col min="12295" max="12539" width="8.85546875" style="4"/>
    <col min="12540" max="12540" width="3.7109375" style="4" customWidth="1"/>
    <col min="12541" max="12541" width="11" style="4" customWidth="1"/>
    <col min="12542" max="12542" width="45.42578125" style="4" customWidth="1"/>
    <col min="12543" max="12543" width="7.85546875" style="4" customWidth="1"/>
    <col min="12544" max="12544" width="7.42578125" style="4" customWidth="1"/>
    <col min="12545" max="12545" width="10.7109375" style="4" customWidth="1"/>
    <col min="12546" max="12546" width="12.140625" style="4" customWidth="1"/>
    <col min="12547" max="12547" width="7.28515625" style="4" customWidth="1"/>
    <col min="12548" max="12548" width="11.7109375" style="4" customWidth="1"/>
    <col min="12549" max="12550" width="9.7109375" style="4" customWidth="1"/>
    <col min="12551" max="12795" width="8.85546875" style="4"/>
    <col min="12796" max="12796" width="3.7109375" style="4" customWidth="1"/>
    <col min="12797" max="12797" width="11" style="4" customWidth="1"/>
    <col min="12798" max="12798" width="45.42578125" style="4" customWidth="1"/>
    <col min="12799" max="12799" width="7.85546875" style="4" customWidth="1"/>
    <col min="12800" max="12800" width="7.42578125" style="4" customWidth="1"/>
    <col min="12801" max="12801" width="10.7109375" style="4" customWidth="1"/>
    <col min="12802" max="12802" width="12.140625" style="4" customWidth="1"/>
    <col min="12803" max="12803" width="7.28515625" style="4" customWidth="1"/>
    <col min="12804" max="12804" width="11.7109375" style="4" customWidth="1"/>
    <col min="12805" max="12806" width="9.7109375" style="4" customWidth="1"/>
    <col min="12807" max="13051" width="8.85546875" style="4"/>
    <col min="13052" max="13052" width="3.7109375" style="4" customWidth="1"/>
    <col min="13053" max="13053" width="11" style="4" customWidth="1"/>
    <col min="13054" max="13054" width="45.42578125" style="4" customWidth="1"/>
    <col min="13055" max="13055" width="7.85546875" style="4" customWidth="1"/>
    <col min="13056" max="13056" width="7.42578125" style="4" customWidth="1"/>
    <col min="13057" max="13057" width="10.7109375" style="4" customWidth="1"/>
    <col min="13058" max="13058" width="12.140625" style="4" customWidth="1"/>
    <col min="13059" max="13059" width="7.28515625" style="4" customWidth="1"/>
    <col min="13060" max="13060" width="11.7109375" style="4" customWidth="1"/>
    <col min="13061" max="13062" width="9.7109375" style="4" customWidth="1"/>
    <col min="13063" max="13307" width="8.85546875" style="4"/>
    <col min="13308" max="13308" width="3.7109375" style="4" customWidth="1"/>
    <col min="13309" max="13309" width="11" style="4" customWidth="1"/>
    <col min="13310" max="13310" width="45.42578125" style="4" customWidth="1"/>
    <col min="13311" max="13311" width="7.85546875" style="4" customWidth="1"/>
    <col min="13312" max="13312" width="7.42578125" style="4" customWidth="1"/>
    <col min="13313" max="13313" width="10.7109375" style="4" customWidth="1"/>
    <col min="13314" max="13314" width="12.140625" style="4" customWidth="1"/>
    <col min="13315" max="13315" width="7.28515625" style="4" customWidth="1"/>
    <col min="13316" max="13316" width="11.7109375" style="4" customWidth="1"/>
    <col min="13317" max="13318" width="9.7109375" style="4" customWidth="1"/>
    <col min="13319" max="13563" width="8.85546875" style="4"/>
    <col min="13564" max="13564" width="3.7109375" style="4" customWidth="1"/>
    <col min="13565" max="13565" width="11" style="4" customWidth="1"/>
    <col min="13566" max="13566" width="45.42578125" style="4" customWidth="1"/>
    <col min="13567" max="13567" width="7.85546875" style="4" customWidth="1"/>
    <col min="13568" max="13568" width="7.42578125" style="4" customWidth="1"/>
    <col min="13569" max="13569" width="10.7109375" style="4" customWidth="1"/>
    <col min="13570" max="13570" width="12.140625" style="4" customWidth="1"/>
    <col min="13571" max="13571" width="7.28515625" style="4" customWidth="1"/>
    <col min="13572" max="13572" width="11.7109375" style="4" customWidth="1"/>
    <col min="13573" max="13574" width="9.7109375" style="4" customWidth="1"/>
    <col min="13575" max="13819" width="8.85546875" style="4"/>
    <col min="13820" max="13820" width="3.7109375" style="4" customWidth="1"/>
    <col min="13821" max="13821" width="11" style="4" customWidth="1"/>
    <col min="13822" max="13822" width="45.42578125" style="4" customWidth="1"/>
    <col min="13823" max="13823" width="7.85546875" style="4" customWidth="1"/>
    <col min="13824" max="13824" width="7.42578125" style="4" customWidth="1"/>
    <col min="13825" max="13825" width="10.7109375" style="4" customWidth="1"/>
    <col min="13826" max="13826" width="12.140625" style="4" customWidth="1"/>
    <col min="13827" max="13827" width="7.28515625" style="4" customWidth="1"/>
    <col min="13828" max="13828" width="11.7109375" style="4" customWidth="1"/>
    <col min="13829" max="13830" width="9.7109375" style="4" customWidth="1"/>
    <col min="13831" max="14075" width="8.85546875" style="4"/>
    <col min="14076" max="14076" width="3.7109375" style="4" customWidth="1"/>
    <col min="14077" max="14077" width="11" style="4" customWidth="1"/>
    <col min="14078" max="14078" width="45.42578125" style="4" customWidth="1"/>
    <col min="14079" max="14079" width="7.85546875" style="4" customWidth="1"/>
    <col min="14080" max="14080" width="7.42578125" style="4" customWidth="1"/>
    <col min="14081" max="14081" width="10.7109375" style="4" customWidth="1"/>
    <col min="14082" max="14082" width="12.140625" style="4" customWidth="1"/>
    <col min="14083" max="14083" width="7.28515625" style="4" customWidth="1"/>
    <col min="14084" max="14084" width="11.7109375" style="4" customWidth="1"/>
    <col min="14085" max="14086" width="9.7109375" style="4" customWidth="1"/>
    <col min="14087" max="14331" width="8.85546875" style="4"/>
    <col min="14332" max="14332" width="3.7109375" style="4" customWidth="1"/>
    <col min="14333" max="14333" width="11" style="4" customWidth="1"/>
    <col min="14334" max="14334" width="45.42578125" style="4" customWidth="1"/>
    <col min="14335" max="14335" width="7.85546875" style="4" customWidth="1"/>
    <col min="14336" max="14336" width="7.42578125" style="4" customWidth="1"/>
    <col min="14337" max="14337" width="10.7109375" style="4" customWidth="1"/>
    <col min="14338" max="14338" width="12.140625" style="4" customWidth="1"/>
    <col min="14339" max="14339" width="7.28515625" style="4" customWidth="1"/>
    <col min="14340" max="14340" width="11.7109375" style="4" customWidth="1"/>
    <col min="14341" max="14342" width="9.7109375" style="4" customWidth="1"/>
    <col min="14343" max="14587" width="8.85546875" style="4"/>
    <col min="14588" max="14588" width="3.7109375" style="4" customWidth="1"/>
    <col min="14589" max="14589" width="11" style="4" customWidth="1"/>
    <col min="14590" max="14590" width="45.42578125" style="4" customWidth="1"/>
    <col min="14591" max="14591" width="7.85546875" style="4" customWidth="1"/>
    <col min="14592" max="14592" width="7.42578125" style="4" customWidth="1"/>
    <col min="14593" max="14593" width="10.7109375" style="4" customWidth="1"/>
    <col min="14594" max="14594" width="12.140625" style="4" customWidth="1"/>
    <col min="14595" max="14595" width="7.28515625" style="4" customWidth="1"/>
    <col min="14596" max="14596" width="11.7109375" style="4" customWidth="1"/>
    <col min="14597" max="14598" width="9.7109375" style="4" customWidth="1"/>
    <col min="14599" max="14843" width="8.85546875" style="4"/>
    <col min="14844" max="14844" width="3.7109375" style="4" customWidth="1"/>
    <col min="14845" max="14845" width="11" style="4" customWidth="1"/>
    <col min="14846" max="14846" width="45.42578125" style="4" customWidth="1"/>
    <col min="14847" max="14847" width="7.85546875" style="4" customWidth="1"/>
    <col min="14848" max="14848" width="7.42578125" style="4" customWidth="1"/>
    <col min="14849" max="14849" width="10.7109375" style="4" customWidth="1"/>
    <col min="14850" max="14850" width="12.140625" style="4" customWidth="1"/>
    <col min="14851" max="14851" width="7.28515625" style="4" customWidth="1"/>
    <col min="14852" max="14852" width="11.7109375" style="4" customWidth="1"/>
    <col min="14853" max="14854" width="9.7109375" style="4" customWidth="1"/>
    <col min="14855" max="15099" width="8.85546875" style="4"/>
    <col min="15100" max="15100" width="3.7109375" style="4" customWidth="1"/>
    <col min="15101" max="15101" width="11" style="4" customWidth="1"/>
    <col min="15102" max="15102" width="45.42578125" style="4" customWidth="1"/>
    <col min="15103" max="15103" width="7.85546875" style="4" customWidth="1"/>
    <col min="15104" max="15104" width="7.42578125" style="4" customWidth="1"/>
    <col min="15105" max="15105" width="10.7109375" style="4" customWidth="1"/>
    <col min="15106" max="15106" width="12.140625" style="4" customWidth="1"/>
    <col min="15107" max="15107" width="7.28515625" style="4" customWidth="1"/>
    <col min="15108" max="15108" width="11.7109375" style="4" customWidth="1"/>
    <col min="15109" max="15110" width="9.7109375" style="4" customWidth="1"/>
    <col min="15111" max="15355" width="8.85546875" style="4"/>
    <col min="15356" max="15356" width="3.7109375" style="4" customWidth="1"/>
    <col min="15357" max="15357" width="11" style="4" customWidth="1"/>
    <col min="15358" max="15358" width="45.42578125" style="4" customWidth="1"/>
    <col min="15359" max="15359" width="7.85546875" style="4" customWidth="1"/>
    <col min="15360" max="15360" width="7.42578125" style="4" customWidth="1"/>
    <col min="15361" max="15361" width="10.7109375" style="4" customWidth="1"/>
    <col min="15362" max="15362" width="12.140625" style="4" customWidth="1"/>
    <col min="15363" max="15363" width="7.28515625" style="4" customWidth="1"/>
    <col min="15364" max="15364" width="11.7109375" style="4" customWidth="1"/>
    <col min="15365" max="15366" width="9.7109375" style="4" customWidth="1"/>
    <col min="15367" max="15611" width="8.85546875" style="4"/>
    <col min="15612" max="15612" width="3.7109375" style="4" customWidth="1"/>
    <col min="15613" max="15613" width="11" style="4" customWidth="1"/>
    <col min="15614" max="15614" width="45.42578125" style="4" customWidth="1"/>
    <col min="15615" max="15615" width="7.85546875" style="4" customWidth="1"/>
    <col min="15616" max="15616" width="7.42578125" style="4" customWidth="1"/>
    <col min="15617" max="15617" width="10.7109375" style="4" customWidth="1"/>
    <col min="15618" max="15618" width="12.140625" style="4" customWidth="1"/>
    <col min="15619" max="15619" width="7.28515625" style="4" customWidth="1"/>
    <col min="15620" max="15620" width="11.7109375" style="4" customWidth="1"/>
    <col min="15621" max="15622" width="9.7109375" style="4" customWidth="1"/>
    <col min="15623" max="15867" width="8.85546875" style="4"/>
    <col min="15868" max="15868" width="3.7109375" style="4" customWidth="1"/>
    <col min="15869" max="15869" width="11" style="4" customWidth="1"/>
    <col min="15870" max="15870" width="45.42578125" style="4" customWidth="1"/>
    <col min="15871" max="15871" width="7.85546875" style="4" customWidth="1"/>
    <col min="15872" max="15872" width="7.42578125" style="4" customWidth="1"/>
    <col min="15873" max="15873" width="10.7109375" style="4" customWidth="1"/>
    <col min="15874" max="15874" width="12.140625" style="4" customWidth="1"/>
    <col min="15875" max="15875" width="7.28515625" style="4" customWidth="1"/>
    <col min="15876" max="15876" width="11.7109375" style="4" customWidth="1"/>
    <col min="15877" max="15878" width="9.7109375" style="4" customWidth="1"/>
    <col min="15879" max="16123" width="8.85546875" style="4"/>
    <col min="16124" max="16124" width="3.7109375" style="4" customWidth="1"/>
    <col min="16125" max="16125" width="11" style="4" customWidth="1"/>
    <col min="16126" max="16126" width="45.42578125" style="4" customWidth="1"/>
    <col min="16127" max="16127" width="7.85546875" style="4" customWidth="1"/>
    <col min="16128" max="16128" width="7.42578125" style="4" customWidth="1"/>
    <col min="16129" max="16129" width="10.7109375" style="4" customWidth="1"/>
    <col min="16130" max="16130" width="12.140625" style="4" customWidth="1"/>
    <col min="16131" max="16131" width="7.28515625" style="4" customWidth="1"/>
    <col min="16132" max="16132" width="11.7109375" style="4" customWidth="1"/>
    <col min="16133" max="16134" width="9.7109375" style="4" customWidth="1"/>
    <col min="16135" max="16381" width="8.85546875" style="4"/>
    <col min="16382" max="16384" width="9.140625" style="4" customWidth="1"/>
  </cols>
  <sheetData>
    <row r="1" spans="1:7" s="91" customFormat="1" ht="41.25" customHeight="1" thickTop="1" x14ac:dyDescent="0.25">
      <c r="A1" s="455" t="s">
        <v>709</v>
      </c>
      <c r="B1" s="456"/>
      <c r="C1" s="456"/>
      <c r="D1" s="456"/>
      <c r="E1" s="456"/>
      <c r="F1" s="456"/>
      <c r="G1" s="457"/>
    </row>
    <row r="2" spans="1:7" s="64" customFormat="1" ht="9.75" x14ac:dyDescent="0.15">
      <c r="A2" s="385"/>
      <c r="B2" s="65"/>
      <c r="C2" s="65"/>
      <c r="D2" s="65"/>
      <c r="E2" s="331"/>
      <c r="F2" s="331"/>
      <c r="G2" s="332"/>
    </row>
    <row r="3" spans="1:7" s="91" customFormat="1" ht="15.75" x14ac:dyDescent="0.25">
      <c r="A3" s="463" t="s">
        <v>241</v>
      </c>
      <c r="B3" s="464"/>
      <c r="C3" s="464"/>
      <c r="D3" s="464"/>
      <c r="E3" s="464"/>
      <c r="F3" s="464"/>
      <c r="G3" s="465"/>
    </row>
    <row r="4" spans="1:7" s="69" customFormat="1" ht="8.25" x14ac:dyDescent="0.15">
      <c r="A4" s="193"/>
      <c r="B4" s="67"/>
      <c r="C4" s="291"/>
      <c r="D4" s="68"/>
      <c r="E4" s="335"/>
      <c r="F4" s="336"/>
      <c r="G4" s="337"/>
    </row>
    <row r="5" spans="1:7" s="92" customFormat="1" ht="15.75" x14ac:dyDescent="0.2">
      <c r="A5" s="460" t="s">
        <v>398</v>
      </c>
      <c r="B5" s="461"/>
      <c r="C5" s="461"/>
      <c r="D5" s="461"/>
      <c r="E5" s="461"/>
      <c r="F5" s="461"/>
      <c r="G5" s="462"/>
    </row>
    <row r="6" spans="1:7" s="64" customFormat="1" ht="15.75" x14ac:dyDescent="0.15">
      <c r="A6" s="460" t="s">
        <v>772</v>
      </c>
      <c r="B6" s="461"/>
      <c r="C6" s="461"/>
      <c r="D6" s="461"/>
      <c r="E6" s="461"/>
      <c r="F6" s="461"/>
      <c r="G6" s="462"/>
    </row>
    <row r="7" spans="1:7" s="64" customFormat="1" ht="9.75" x14ac:dyDescent="0.15">
      <c r="A7" s="386"/>
      <c r="B7" s="63"/>
      <c r="C7" s="63"/>
      <c r="D7" s="63"/>
      <c r="E7" s="338"/>
      <c r="F7" s="338"/>
      <c r="G7" s="339"/>
    </row>
    <row r="8" spans="1:7" ht="13.5" customHeight="1" thickBot="1" x14ac:dyDescent="0.25">
      <c r="A8" s="386"/>
      <c r="B8" s="63"/>
      <c r="C8" s="63"/>
      <c r="D8" s="63"/>
      <c r="E8" s="338"/>
      <c r="F8" s="338"/>
      <c r="G8" s="339"/>
    </row>
    <row r="9" spans="1:7" s="22" customFormat="1" ht="12.75" customHeight="1" thickTop="1" x14ac:dyDescent="0.2">
      <c r="A9" s="387"/>
      <c r="B9" s="58"/>
      <c r="C9" s="132"/>
      <c r="D9" s="53" t="s">
        <v>39</v>
      </c>
      <c r="E9" s="340"/>
      <c r="F9" s="341" t="s">
        <v>64</v>
      </c>
      <c r="G9" s="458" t="s">
        <v>29</v>
      </c>
    </row>
    <row r="10" spans="1:7" s="22" customFormat="1" ht="12.75" customHeight="1" x14ac:dyDescent="0.2">
      <c r="A10" s="388" t="s">
        <v>40</v>
      </c>
      <c r="B10" s="59"/>
      <c r="C10" s="62" t="s">
        <v>27</v>
      </c>
      <c r="D10" s="62" t="s">
        <v>41</v>
      </c>
      <c r="E10" s="342" t="s">
        <v>28</v>
      </c>
      <c r="F10" s="343" t="s">
        <v>65</v>
      </c>
      <c r="G10" s="459"/>
    </row>
    <row r="11" spans="1:7" s="2" customFormat="1" x14ac:dyDescent="0.2">
      <c r="A11" s="389"/>
      <c r="B11" s="60"/>
      <c r="C11" s="14"/>
      <c r="D11" s="14"/>
      <c r="E11" s="344"/>
      <c r="F11" s="345" t="s">
        <v>83</v>
      </c>
      <c r="G11" s="346" t="s">
        <v>83</v>
      </c>
    </row>
    <row r="12" spans="1:7" s="300" customFormat="1" x14ac:dyDescent="0.2">
      <c r="A12" s="390"/>
      <c r="B12" s="10"/>
      <c r="C12" s="182" t="s">
        <v>710</v>
      </c>
      <c r="D12" s="93" t="s">
        <v>44</v>
      </c>
      <c r="E12" s="353" t="s">
        <v>44</v>
      </c>
      <c r="F12" s="353" t="s">
        <v>44</v>
      </c>
      <c r="G12" s="354" t="s">
        <v>44</v>
      </c>
    </row>
    <row r="13" spans="1:7" s="300" customFormat="1" ht="25.5" x14ac:dyDescent="0.2">
      <c r="A13" s="391"/>
      <c r="B13" s="305"/>
      <c r="C13" s="306" t="s">
        <v>711</v>
      </c>
      <c r="D13" s="431" t="s">
        <v>44</v>
      </c>
      <c r="E13" s="427" t="s">
        <v>44</v>
      </c>
      <c r="F13" s="427" t="s">
        <v>44</v>
      </c>
      <c r="G13" s="428" t="s">
        <v>44</v>
      </c>
    </row>
    <row r="14" spans="1:7" s="300" customFormat="1" ht="51" x14ac:dyDescent="0.2">
      <c r="A14" s="425">
        <v>1</v>
      </c>
      <c r="B14" s="305"/>
      <c r="C14" s="163" t="s">
        <v>771</v>
      </c>
      <c r="D14" s="3" t="s">
        <v>34</v>
      </c>
      <c r="E14" s="429">
        <v>108</v>
      </c>
      <c r="F14" s="363"/>
      <c r="G14" s="377">
        <f>ROUND(E14*F14,2)</f>
        <v>0</v>
      </c>
    </row>
    <row r="15" spans="1:7" s="300" customFormat="1" ht="25.5" x14ac:dyDescent="0.2">
      <c r="A15" s="425">
        <f>A14+1</f>
        <v>2</v>
      </c>
      <c r="B15" s="305"/>
      <c r="C15" s="163" t="s">
        <v>713</v>
      </c>
      <c r="D15" s="3" t="s">
        <v>34</v>
      </c>
      <c r="E15" s="429">
        <v>216</v>
      </c>
      <c r="F15" s="363"/>
      <c r="G15" s="377">
        <f>ROUND(E15*F15,2)</f>
        <v>0</v>
      </c>
    </row>
    <row r="16" spans="1:7" s="300" customFormat="1" ht="51" x14ac:dyDescent="0.2">
      <c r="A16" s="425">
        <f>A15+1</f>
        <v>3</v>
      </c>
      <c r="B16" s="305"/>
      <c r="C16" s="163" t="s">
        <v>770</v>
      </c>
      <c r="D16" s="3" t="s">
        <v>34</v>
      </c>
      <c r="E16" s="429">
        <v>108</v>
      </c>
      <c r="F16" s="363"/>
      <c r="G16" s="377">
        <f>ROUND(E16*F16,2)</f>
        <v>0</v>
      </c>
    </row>
    <row r="17" spans="1:7" s="300" customFormat="1" ht="25.5" x14ac:dyDescent="0.2">
      <c r="A17" s="425">
        <f>A16+1</f>
        <v>4</v>
      </c>
      <c r="B17" s="305"/>
      <c r="C17" s="163" t="s">
        <v>714</v>
      </c>
      <c r="D17" s="201" t="s">
        <v>597</v>
      </c>
      <c r="E17" s="429">
        <v>8.64</v>
      </c>
      <c r="F17" s="363"/>
      <c r="G17" s="377">
        <f>ROUND(E17*F17,2)</f>
        <v>0</v>
      </c>
    </row>
    <row r="18" spans="1:7" s="300" customFormat="1" x14ac:dyDescent="0.2">
      <c r="A18" s="425"/>
      <c r="B18" s="305"/>
      <c r="C18" s="306" t="s">
        <v>716</v>
      </c>
      <c r="D18" s="431" t="s">
        <v>44</v>
      </c>
      <c r="E18" s="427" t="s">
        <v>44</v>
      </c>
      <c r="F18" s="427" t="s">
        <v>44</v>
      </c>
      <c r="G18" s="428" t="s">
        <v>44</v>
      </c>
    </row>
    <row r="19" spans="1:7" s="300" customFormat="1" ht="25.5" x14ac:dyDescent="0.2">
      <c r="A19" s="425">
        <f>A17+1</f>
        <v>5</v>
      </c>
      <c r="B19" s="85"/>
      <c r="C19" s="163" t="s">
        <v>717</v>
      </c>
      <c r="D19" s="201" t="s">
        <v>718</v>
      </c>
      <c r="E19" s="429">
        <v>2</v>
      </c>
      <c r="F19" s="363"/>
      <c r="G19" s="377">
        <f t="shared" ref="G19:G30" si="0">ROUND(E19*F19,2)</f>
        <v>0</v>
      </c>
    </row>
    <row r="20" spans="1:7" s="300" customFormat="1" ht="25.5" x14ac:dyDescent="0.2">
      <c r="A20" s="425">
        <f t="shared" ref="A20:A30" si="1">A19+1</f>
        <v>6</v>
      </c>
      <c r="B20" s="85"/>
      <c r="C20" s="426" t="s">
        <v>769</v>
      </c>
      <c r="D20" s="201" t="s">
        <v>719</v>
      </c>
      <c r="E20" s="429">
        <v>38</v>
      </c>
      <c r="F20" s="363"/>
      <c r="G20" s="377">
        <f t="shared" si="0"/>
        <v>0</v>
      </c>
    </row>
    <row r="21" spans="1:7" s="300" customFormat="1" ht="38.25" x14ac:dyDescent="0.2">
      <c r="A21" s="425">
        <f t="shared" si="1"/>
        <v>7</v>
      </c>
      <c r="B21" s="85"/>
      <c r="C21" s="163" t="s">
        <v>768</v>
      </c>
      <c r="D21" s="201" t="s">
        <v>719</v>
      </c>
      <c r="E21" s="429">
        <v>15</v>
      </c>
      <c r="F21" s="363"/>
      <c r="G21" s="377">
        <f t="shared" si="0"/>
        <v>0</v>
      </c>
    </row>
    <row r="22" spans="1:7" s="300" customFormat="1" ht="38.25" x14ac:dyDescent="0.2">
      <c r="A22" s="425">
        <f t="shared" si="1"/>
        <v>8</v>
      </c>
      <c r="B22" s="85"/>
      <c r="C22" s="163" t="s">
        <v>720</v>
      </c>
      <c r="D22" s="201" t="s">
        <v>719</v>
      </c>
      <c r="E22" s="429">
        <v>127</v>
      </c>
      <c r="F22" s="363"/>
      <c r="G22" s="377">
        <f t="shared" si="0"/>
        <v>0</v>
      </c>
    </row>
    <row r="23" spans="1:7" s="300" customFormat="1" ht="38.25" x14ac:dyDescent="0.2">
      <c r="A23" s="425">
        <f t="shared" si="1"/>
        <v>9</v>
      </c>
      <c r="B23" s="85"/>
      <c r="C23" s="163" t="s">
        <v>722</v>
      </c>
      <c r="D23" s="201" t="s">
        <v>719</v>
      </c>
      <c r="E23" s="429">
        <v>53</v>
      </c>
      <c r="F23" s="363"/>
      <c r="G23" s="377">
        <f t="shared" si="0"/>
        <v>0</v>
      </c>
    </row>
    <row r="24" spans="1:7" s="300" customFormat="1" ht="76.5" x14ac:dyDescent="0.2">
      <c r="A24" s="425">
        <f t="shared" si="1"/>
        <v>10</v>
      </c>
      <c r="B24" s="85"/>
      <c r="C24" s="163" t="s">
        <v>725</v>
      </c>
      <c r="D24" s="201" t="s">
        <v>718</v>
      </c>
      <c r="E24" s="429">
        <v>6</v>
      </c>
      <c r="F24" s="363"/>
      <c r="G24" s="377">
        <f t="shared" si="0"/>
        <v>0</v>
      </c>
    </row>
    <row r="25" spans="1:7" s="300" customFormat="1" ht="38.25" x14ac:dyDescent="0.2">
      <c r="A25" s="425">
        <f t="shared" si="1"/>
        <v>11</v>
      </c>
      <c r="B25" s="85"/>
      <c r="C25" s="137" t="s">
        <v>738</v>
      </c>
      <c r="D25" s="201" t="s">
        <v>719</v>
      </c>
      <c r="E25" s="430">
        <v>40</v>
      </c>
      <c r="F25" s="358"/>
      <c r="G25" s="377">
        <f t="shared" si="0"/>
        <v>0</v>
      </c>
    </row>
    <row r="26" spans="1:7" s="300" customFormat="1" ht="25.5" x14ac:dyDescent="0.2">
      <c r="A26" s="425">
        <f t="shared" si="1"/>
        <v>12</v>
      </c>
      <c r="B26" s="85"/>
      <c r="C26" s="137" t="s">
        <v>739</v>
      </c>
      <c r="D26" s="201" t="s">
        <v>718</v>
      </c>
      <c r="E26" s="430">
        <v>2</v>
      </c>
      <c r="F26" s="358"/>
      <c r="G26" s="377">
        <f t="shared" si="0"/>
        <v>0</v>
      </c>
    </row>
    <row r="27" spans="1:7" s="300" customFormat="1" x14ac:dyDescent="0.2">
      <c r="A27" s="425">
        <f t="shared" si="1"/>
        <v>13</v>
      </c>
      <c r="B27" s="85"/>
      <c r="C27" s="137" t="s">
        <v>740</v>
      </c>
      <c r="D27" s="201" t="s">
        <v>718</v>
      </c>
      <c r="E27" s="430">
        <v>4</v>
      </c>
      <c r="F27" s="358"/>
      <c r="G27" s="377">
        <f t="shared" si="0"/>
        <v>0</v>
      </c>
    </row>
    <row r="28" spans="1:7" s="300" customFormat="1" ht="25.5" x14ac:dyDescent="0.2">
      <c r="A28" s="425">
        <f t="shared" si="1"/>
        <v>14</v>
      </c>
      <c r="B28" s="85"/>
      <c r="C28" s="137" t="s">
        <v>744</v>
      </c>
      <c r="D28" s="201" t="s">
        <v>743</v>
      </c>
      <c r="E28" s="430">
        <v>3</v>
      </c>
      <c r="F28" s="358"/>
      <c r="G28" s="377">
        <f t="shared" si="0"/>
        <v>0</v>
      </c>
    </row>
    <row r="29" spans="1:7" s="300" customFormat="1" ht="25.5" x14ac:dyDescent="0.2">
      <c r="A29" s="425">
        <f t="shared" si="1"/>
        <v>15</v>
      </c>
      <c r="B29" s="85"/>
      <c r="C29" s="137" t="s">
        <v>745</v>
      </c>
      <c r="D29" s="201" t="s">
        <v>746</v>
      </c>
      <c r="E29" s="430">
        <v>1</v>
      </c>
      <c r="F29" s="358"/>
      <c r="G29" s="377">
        <f t="shared" si="0"/>
        <v>0</v>
      </c>
    </row>
    <row r="30" spans="1:7" s="300" customFormat="1" ht="25.5" x14ac:dyDescent="0.2">
      <c r="A30" s="425">
        <f t="shared" si="1"/>
        <v>16</v>
      </c>
      <c r="B30" s="85"/>
      <c r="C30" s="137" t="s">
        <v>747</v>
      </c>
      <c r="D30" s="201" t="s">
        <v>746</v>
      </c>
      <c r="E30" s="430">
        <v>1</v>
      </c>
      <c r="F30" s="358"/>
      <c r="G30" s="377">
        <f t="shared" si="0"/>
        <v>0</v>
      </c>
    </row>
    <row r="31" spans="1:7" s="300" customFormat="1" x14ac:dyDescent="0.2">
      <c r="A31" s="425"/>
      <c r="B31" s="85"/>
      <c r="C31" s="306" t="s">
        <v>767</v>
      </c>
      <c r="D31" s="431" t="s">
        <v>44</v>
      </c>
      <c r="E31" s="427" t="s">
        <v>44</v>
      </c>
      <c r="F31" s="427" t="s">
        <v>44</v>
      </c>
      <c r="G31" s="428" t="s">
        <v>44</v>
      </c>
    </row>
    <row r="32" spans="1:7" s="300" customFormat="1" ht="25.5" x14ac:dyDescent="0.2">
      <c r="A32" s="425">
        <f>A30+1</f>
        <v>17</v>
      </c>
      <c r="B32" s="85"/>
      <c r="C32" s="137" t="s">
        <v>766</v>
      </c>
      <c r="D32" s="201" t="s">
        <v>718</v>
      </c>
      <c r="E32" s="430">
        <v>2</v>
      </c>
      <c r="F32" s="358"/>
      <c r="G32" s="377">
        <f>ROUND(E32*F32,2)</f>
        <v>0</v>
      </c>
    </row>
    <row r="33" spans="1:7" s="300" customFormat="1" ht="39" thickBot="1" x14ac:dyDescent="0.25">
      <c r="A33" s="425">
        <f>A32+1</f>
        <v>18</v>
      </c>
      <c r="B33" s="85"/>
      <c r="C33" s="137" t="s">
        <v>749</v>
      </c>
      <c r="D33" s="201" t="s">
        <v>750</v>
      </c>
      <c r="E33" s="363">
        <v>0.18</v>
      </c>
      <c r="F33" s="358"/>
      <c r="G33" s="377">
        <f>ROUND(E33*F33,2)</f>
        <v>0</v>
      </c>
    </row>
    <row r="34" spans="1:7" s="27" customFormat="1" ht="13.5" thickBot="1" x14ac:dyDescent="0.25">
      <c r="A34" s="392"/>
      <c r="B34" s="325"/>
      <c r="C34" s="326" t="s">
        <v>59</v>
      </c>
      <c r="D34" s="422" t="s">
        <v>44</v>
      </c>
      <c r="E34" s="423" t="s">
        <v>44</v>
      </c>
      <c r="F34" s="423" t="s">
        <v>44</v>
      </c>
      <c r="G34" s="424">
        <f>SUM(G13:G33)</f>
        <v>0</v>
      </c>
    </row>
    <row r="35" spans="1:7" s="27" customFormat="1" ht="13.5" thickTop="1" x14ac:dyDescent="0.2">
      <c r="A35" s="393"/>
      <c r="B35" s="25"/>
      <c r="C35" s="330"/>
      <c r="D35" s="26"/>
      <c r="E35" s="371"/>
      <c r="F35" s="371"/>
      <c r="G35" s="371"/>
    </row>
    <row r="36" spans="1:7" s="1" customFormat="1" x14ac:dyDescent="0.2">
      <c r="A36" s="394" t="s">
        <v>37</v>
      </c>
      <c r="B36" s="25"/>
      <c r="C36" s="330"/>
      <c r="D36" s="26"/>
      <c r="E36" s="371"/>
      <c r="F36" s="371"/>
      <c r="G36" s="371"/>
    </row>
    <row r="37" spans="1:7" x14ac:dyDescent="0.2">
      <c r="A37" s="30"/>
      <c r="B37" s="21"/>
      <c r="C37" s="31"/>
      <c r="D37" s="21"/>
      <c r="E37" s="372"/>
      <c r="F37" s="373"/>
      <c r="G37" s="374"/>
    </row>
    <row r="39" spans="1:7" x14ac:dyDescent="0.2">
      <c r="E39" s="469"/>
      <c r="F39" s="469"/>
    </row>
  </sheetData>
  <mergeCells count="6">
    <mergeCell ref="E39:F39"/>
    <mergeCell ref="A1:G1"/>
    <mergeCell ref="A3:G3"/>
    <mergeCell ref="A5:G5"/>
    <mergeCell ref="A6:G6"/>
    <mergeCell ref="G9:G10"/>
  </mergeCells>
  <printOptions gridLinesSet="0"/>
  <pageMargins left="0.5" right="0.19" top="0.85" bottom="0.79" header="0.59055118110236204" footer="0.511811023622047"/>
  <pageSetup paperSize="9" scale="96" orientation="portrait" horizontalDpi="4294967294" verticalDpi="300" r:id="rId1"/>
  <headerFooter alignWithMargins="0">
    <oddFooter>&amp;L&amp;A&amp;C- &amp;P -&amp;RWolsztyn - rondo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12"/>
  <sheetViews>
    <sheetView showGridLines="0" showZeros="0" view="pageBreakPreview" zoomScaleNormal="100" zoomScaleSheetLayoutView="100" workbookViewId="0">
      <selection activeCell="F11" sqref="F11"/>
    </sheetView>
  </sheetViews>
  <sheetFormatPr defaultRowHeight="12.75" x14ac:dyDescent="0.2"/>
  <cols>
    <col min="1" max="1" width="3.7109375" style="41" customWidth="1"/>
    <col min="2" max="2" width="11" style="6" customWidth="1"/>
    <col min="3" max="3" width="45.42578125" style="42" customWidth="1"/>
    <col min="4" max="4" width="7.85546875" style="6" customWidth="1"/>
    <col min="5" max="5" width="7.5703125" style="375" customWidth="1"/>
    <col min="6" max="6" width="10.7109375" style="371" customWidth="1"/>
    <col min="7" max="7" width="12.140625" style="376" customWidth="1"/>
    <col min="8" max="8" width="7.28515625" style="52" customWidth="1"/>
    <col min="9" max="9" width="9.7109375" style="4" customWidth="1"/>
    <col min="10" max="254" width="9.140625" style="4"/>
    <col min="255" max="255" width="3.7109375" style="4" customWidth="1"/>
    <col min="256" max="256" width="11" style="4" customWidth="1"/>
    <col min="257" max="257" width="45.42578125" style="4" customWidth="1"/>
    <col min="258" max="258" width="7.85546875" style="4" customWidth="1"/>
    <col min="259" max="259" width="7.5703125" style="4" customWidth="1"/>
    <col min="260" max="260" width="10.7109375" style="4" customWidth="1"/>
    <col min="261" max="261" width="12.140625" style="4" customWidth="1"/>
    <col min="262" max="262" width="7.28515625" style="4" customWidth="1"/>
    <col min="263" max="263" width="11.7109375" style="4" customWidth="1"/>
    <col min="264" max="265" width="9.7109375" style="4" customWidth="1"/>
    <col min="266" max="510" width="9.140625" style="4"/>
    <col min="511" max="511" width="3.7109375" style="4" customWidth="1"/>
    <col min="512" max="512" width="11" style="4" customWidth="1"/>
    <col min="513" max="513" width="45.42578125" style="4" customWidth="1"/>
    <col min="514" max="514" width="7.85546875" style="4" customWidth="1"/>
    <col min="515" max="515" width="7.5703125" style="4" customWidth="1"/>
    <col min="516" max="516" width="10.7109375" style="4" customWidth="1"/>
    <col min="517" max="517" width="12.140625" style="4" customWidth="1"/>
    <col min="518" max="518" width="7.28515625" style="4" customWidth="1"/>
    <col min="519" max="519" width="11.7109375" style="4" customWidth="1"/>
    <col min="520" max="521" width="9.7109375" style="4" customWidth="1"/>
    <col min="522" max="766" width="9.140625" style="4"/>
    <col min="767" max="767" width="3.7109375" style="4" customWidth="1"/>
    <col min="768" max="768" width="11" style="4" customWidth="1"/>
    <col min="769" max="769" width="45.42578125" style="4" customWidth="1"/>
    <col min="770" max="770" width="7.85546875" style="4" customWidth="1"/>
    <col min="771" max="771" width="7.5703125" style="4" customWidth="1"/>
    <col min="772" max="772" width="10.7109375" style="4" customWidth="1"/>
    <col min="773" max="773" width="12.140625" style="4" customWidth="1"/>
    <col min="774" max="774" width="7.28515625" style="4" customWidth="1"/>
    <col min="775" max="775" width="11.7109375" style="4" customWidth="1"/>
    <col min="776" max="777" width="9.7109375" style="4" customWidth="1"/>
    <col min="778" max="1022" width="9.140625" style="4"/>
    <col min="1023" max="1023" width="3.7109375" style="4" customWidth="1"/>
    <col min="1024" max="1024" width="11" style="4" customWidth="1"/>
    <col min="1025" max="1025" width="45.42578125" style="4" customWidth="1"/>
    <col min="1026" max="1026" width="7.85546875" style="4" customWidth="1"/>
    <col min="1027" max="1027" width="7.5703125" style="4" customWidth="1"/>
    <col min="1028" max="1028" width="10.7109375" style="4" customWidth="1"/>
    <col min="1029" max="1029" width="12.140625" style="4" customWidth="1"/>
    <col min="1030" max="1030" width="7.28515625" style="4" customWidth="1"/>
    <col min="1031" max="1031" width="11.7109375" style="4" customWidth="1"/>
    <col min="1032" max="1033" width="9.7109375" style="4" customWidth="1"/>
    <col min="1034" max="1278" width="9.140625" style="4"/>
    <col min="1279" max="1279" width="3.7109375" style="4" customWidth="1"/>
    <col min="1280" max="1280" width="11" style="4" customWidth="1"/>
    <col min="1281" max="1281" width="45.42578125" style="4" customWidth="1"/>
    <col min="1282" max="1282" width="7.85546875" style="4" customWidth="1"/>
    <col min="1283" max="1283" width="7.5703125" style="4" customWidth="1"/>
    <col min="1284" max="1284" width="10.7109375" style="4" customWidth="1"/>
    <col min="1285" max="1285" width="12.140625" style="4" customWidth="1"/>
    <col min="1286" max="1286" width="7.28515625" style="4" customWidth="1"/>
    <col min="1287" max="1287" width="11.7109375" style="4" customWidth="1"/>
    <col min="1288" max="1289" width="9.7109375" style="4" customWidth="1"/>
    <col min="1290" max="1534" width="9.140625" style="4"/>
    <col min="1535" max="1535" width="3.7109375" style="4" customWidth="1"/>
    <col min="1536" max="1536" width="11" style="4" customWidth="1"/>
    <col min="1537" max="1537" width="45.42578125" style="4" customWidth="1"/>
    <col min="1538" max="1538" width="7.85546875" style="4" customWidth="1"/>
    <col min="1539" max="1539" width="7.5703125" style="4" customWidth="1"/>
    <col min="1540" max="1540" width="10.7109375" style="4" customWidth="1"/>
    <col min="1541" max="1541" width="12.140625" style="4" customWidth="1"/>
    <col min="1542" max="1542" width="7.28515625" style="4" customWidth="1"/>
    <col min="1543" max="1543" width="11.7109375" style="4" customWidth="1"/>
    <col min="1544" max="1545" width="9.7109375" style="4" customWidth="1"/>
    <col min="1546" max="1790" width="9.140625" style="4"/>
    <col min="1791" max="1791" width="3.7109375" style="4" customWidth="1"/>
    <col min="1792" max="1792" width="11" style="4" customWidth="1"/>
    <col min="1793" max="1793" width="45.42578125" style="4" customWidth="1"/>
    <col min="1794" max="1794" width="7.85546875" style="4" customWidth="1"/>
    <col min="1795" max="1795" width="7.5703125" style="4" customWidth="1"/>
    <col min="1796" max="1796" width="10.7109375" style="4" customWidth="1"/>
    <col min="1797" max="1797" width="12.140625" style="4" customWidth="1"/>
    <col min="1798" max="1798" width="7.28515625" style="4" customWidth="1"/>
    <col min="1799" max="1799" width="11.7109375" style="4" customWidth="1"/>
    <col min="1800" max="1801" width="9.7109375" style="4" customWidth="1"/>
    <col min="1802" max="2046" width="9.140625" style="4"/>
    <col min="2047" max="2047" width="3.7109375" style="4" customWidth="1"/>
    <col min="2048" max="2048" width="11" style="4" customWidth="1"/>
    <col min="2049" max="2049" width="45.42578125" style="4" customWidth="1"/>
    <col min="2050" max="2050" width="7.85546875" style="4" customWidth="1"/>
    <col min="2051" max="2051" width="7.5703125" style="4" customWidth="1"/>
    <col min="2052" max="2052" width="10.7109375" style="4" customWidth="1"/>
    <col min="2053" max="2053" width="12.140625" style="4" customWidth="1"/>
    <col min="2054" max="2054" width="7.28515625" style="4" customWidth="1"/>
    <col min="2055" max="2055" width="11.7109375" style="4" customWidth="1"/>
    <col min="2056" max="2057" width="9.7109375" style="4" customWidth="1"/>
    <col min="2058" max="2302" width="9.140625" style="4"/>
    <col min="2303" max="2303" width="3.7109375" style="4" customWidth="1"/>
    <col min="2304" max="2304" width="11" style="4" customWidth="1"/>
    <col min="2305" max="2305" width="45.42578125" style="4" customWidth="1"/>
    <col min="2306" max="2306" width="7.85546875" style="4" customWidth="1"/>
    <col min="2307" max="2307" width="7.5703125" style="4" customWidth="1"/>
    <col min="2308" max="2308" width="10.7109375" style="4" customWidth="1"/>
    <col min="2309" max="2309" width="12.140625" style="4" customWidth="1"/>
    <col min="2310" max="2310" width="7.28515625" style="4" customWidth="1"/>
    <col min="2311" max="2311" width="11.7109375" style="4" customWidth="1"/>
    <col min="2312" max="2313" width="9.7109375" style="4" customWidth="1"/>
    <col min="2314" max="2558" width="9.140625" style="4"/>
    <col min="2559" max="2559" width="3.7109375" style="4" customWidth="1"/>
    <col min="2560" max="2560" width="11" style="4" customWidth="1"/>
    <col min="2561" max="2561" width="45.42578125" style="4" customWidth="1"/>
    <col min="2562" max="2562" width="7.85546875" style="4" customWidth="1"/>
    <col min="2563" max="2563" width="7.5703125" style="4" customWidth="1"/>
    <col min="2564" max="2564" width="10.7109375" style="4" customWidth="1"/>
    <col min="2565" max="2565" width="12.140625" style="4" customWidth="1"/>
    <col min="2566" max="2566" width="7.28515625" style="4" customWidth="1"/>
    <col min="2567" max="2567" width="11.7109375" style="4" customWidth="1"/>
    <col min="2568" max="2569" width="9.7109375" style="4" customWidth="1"/>
    <col min="2570" max="2814" width="9.140625" style="4"/>
    <col min="2815" max="2815" width="3.7109375" style="4" customWidth="1"/>
    <col min="2816" max="2816" width="11" style="4" customWidth="1"/>
    <col min="2817" max="2817" width="45.42578125" style="4" customWidth="1"/>
    <col min="2818" max="2818" width="7.85546875" style="4" customWidth="1"/>
    <col min="2819" max="2819" width="7.5703125" style="4" customWidth="1"/>
    <col min="2820" max="2820" width="10.7109375" style="4" customWidth="1"/>
    <col min="2821" max="2821" width="12.140625" style="4" customWidth="1"/>
    <col min="2822" max="2822" width="7.28515625" style="4" customWidth="1"/>
    <col min="2823" max="2823" width="11.7109375" style="4" customWidth="1"/>
    <col min="2824" max="2825" width="9.7109375" style="4" customWidth="1"/>
    <col min="2826" max="3070" width="9.140625" style="4"/>
    <col min="3071" max="3071" width="3.7109375" style="4" customWidth="1"/>
    <col min="3072" max="3072" width="11" style="4" customWidth="1"/>
    <col min="3073" max="3073" width="45.42578125" style="4" customWidth="1"/>
    <col min="3074" max="3074" width="7.85546875" style="4" customWidth="1"/>
    <col min="3075" max="3075" width="7.5703125" style="4" customWidth="1"/>
    <col min="3076" max="3076" width="10.7109375" style="4" customWidth="1"/>
    <col min="3077" max="3077" width="12.140625" style="4" customWidth="1"/>
    <col min="3078" max="3078" width="7.28515625" style="4" customWidth="1"/>
    <col min="3079" max="3079" width="11.7109375" style="4" customWidth="1"/>
    <col min="3080" max="3081" width="9.7109375" style="4" customWidth="1"/>
    <col min="3082" max="3326" width="9.140625" style="4"/>
    <col min="3327" max="3327" width="3.7109375" style="4" customWidth="1"/>
    <col min="3328" max="3328" width="11" style="4" customWidth="1"/>
    <col min="3329" max="3329" width="45.42578125" style="4" customWidth="1"/>
    <col min="3330" max="3330" width="7.85546875" style="4" customWidth="1"/>
    <col min="3331" max="3331" width="7.5703125" style="4" customWidth="1"/>
    <col min="3332" max="3332" width="10.7109375" style="4" customWidth="1"/>
    <col min="3333" max="3333" width="12.140625" style="4" customWidth="1"/>
    <col min="3334" max="3334" width="7.28515625" style="4" customWidth="1"/>
    <col min="3335" max="3335" width="11.7109375" style="4" customWidth="1"/>
    <col min="3336" max="3337" width="9.7109375" style="4" customWidth="1"/>
    <col min="3338" max="3582" width="9.140625" style="4"/>
    <col min="3583" max="3583" width="3.7109375" style="4" customWidth="1"/>
    <col min="3584" max="3584" width="11" style="4" customWidth="1"/>
    <col min="3585" max="3585" width="45.42578125" style="4" customWidth="1"/>
    <col min="3586" max="3586" width="7.85546875" style="4" customWidth="1"/>
    <col min="3587" max="3587" width="7.5703125" style="4" customWidth="1"/>
    <col min="3588" max="3588" width="10.7109375" style="4" customWidth="1"/>
    <col min="3589" max="3589" width="12.140625" style="4" customWidth="1"/>
    <col min="3590" max="3590" width="7.28515625" style="4" customWidth="1"/>
    <col min="3591" max="3591" width="11.7109375" style="4" customWidth="1"/>
    <col min="3592" max="3593" width="9.7109375" style="4" customWidth="1"/>
    <col min="3594" max="3838" width="9.140625" style="4"/>
    <col min="3839" max="3839" width="3.7109375" style="4" customWidth="1"/>
    <col min="3840" max="3840" width="11" style="4" customWidth="1"/>
    <col min="3841" max="3841" width="45.42578125" style="4" customWidth="1"/>
    <col min="3842" max="3842" width="7.85546875" style="4" customWidth="1"/>
    <col min="3843" max="3843" width="7.5703125" style="4" customWidth="1"/>
    <col min="3844" max="3844" width="10.7109375" style="4" customWidth="1"/>
    <col min="3845" max="3845" width="12.140625" style="4" customWidth="1"/>
    <col min="3846" max="3846" width="7.28515625" style="4" customWidth="1"/>
    <col min="3847" max="3847" width="11.7109375" style="4" customWidth="1"/>
    <col min="3848" max="3849" width="9.7109375" style="4" customWidth="1"/>
    <col min="3850" max="4094" width="9.140625" style="4"/>
    <col min="4095" max="4095" width="3.7109375" style="4" customWidth="1"/>
    <col min="4096" max="4096" width="11" style="4" customWidth="1"/>
    <col min="4097" max="4097" width="45.42578125" style="4" customWidth="1"/>
    <col min="4098" max="4098" width="7.85546875" style="4" customWidth="1"/>
    <col min="4099" max="4099" width="7.5703125" style="4" customWidth="1"/>
    <col min="4100" max="4100" width="10.7109375" style="4" customWidth="1"/>
    <col min="4101" max="4101" width="12.140625" style="4" customWidth="1"/>
    <col min="4102" max="4102" width="7.28515625" style="4" customWidth="1"/>
    <col min="4103" max="4103" width="11.7109375" style="4" customWidth="1"/>
    <col min="4104" max="4105" width="9.7109375" style="4" customWidth="1"/>
    <col min="4106" max="4350" width="9.140625" style="4"/>
    <col min="4351" max="4351" width="3.7109375" style="4" customWidth="1"/>
    <col min="4352" max="4352" width="11" style="4" customWidth="1"/>
    <col min="4353" max="4353" width="45.42578125" style="4" customWidth="1"/>
    <col min="4354" max="4354" width="7.85546875" style="4" customWidth="1"/>
    <col min="4355" max="4355" width="7.5703125" style="4" customWidth="1"/>
    <col min="4356" max="4356" width="10.7109375" style="4" customWidth="1"/>
    <col min="4357" max="4357" width="12.140625" style="4" customWidth="1"/>
    <col min="4358" max="4358" width="7.28515625" style="4" customWidth="1"/>
    <col min="4359" max="4359" width="11.7109375" style="4" customWidth="1"/>
    <col min="4360" max="4361" width="9.7109375" style="4" customWidth="1"/>
    <col min="4362" max="4606" width="9.140625" style="4"/>
    <col min="4607" max="4607" width="3.7109375" style="4" customWidth="1"/>
    <col min="4608" max="4608" width="11" style="4" customWidth="1"/>
    <col min="4609" max="4609" width="45.42578125" style="4" customWidth="1"/>
    <col min="4610" max="4610" width="7.85546875" style="4" customWidth="1"/>
    <col min="4611" max="4611" width="7.5703125" style="4" customWidth="1"/>
    <col min="4612" max="4612" width="10.7109375" style="4" customWidth="1"/>
    <col min="4613" max="4613" width="12.140625" style="4" customWidth="1"/>
    <col min="4614" max="4614" width="7.28515625" style="4" customWidth="1"/>
    <col min="4615" max="4615" width="11.7109375" style="4" customWidth="1"/>
    <col min="4616" max="4617" width="9.7109375" style="4" customWidth="1"/>
    <col min="4618" max="4862" width="9.140625" style="4"/>
    <col min="4863" max="4863" width="3.7109375" style="4" customWidth="1"/>
    <col min="4864" max="4864" width="11" style="4" customWidth="1"/>
    <col min="4865" max="4865" width="45.42578125" style="4" customWidth="1"/>
    <col min="4866" max="4866" width="7.85546875" style="4" customWidth="1"/>
    <col min="4867" max="4867" width="7.5703125" style="4" customWidth="1"/>
    <col min="4868" max="4868" width="10.7109375" style="4" customWidth="1"/>
    <col min="4869" max="4869" width="12.140625" style="4" customWidth="1"/>
    <col min="4870" max="4870" width="7.28515625" style="4" customWidth="1"/>
    <col min="4871" max="4871" width="11.7109375" style="4" customWidth="1"/>
    <col min="4872" max="4873" width="9.7109375" style="4" customWidth="1"/>
    <col min="4874" max="5118" width="9.140625" style="4"/>
    <col min="5119" max="5119" width="3.7109375" style="4" customWidth="1"/>
    <col min="5120" max="5120" width="11" style="4" customWidth="1"/>
    <col min="5121" max="5121" width="45.42578125" style="4" customWidth="1"/>
    <col min="5122" max="5122" width="7.85546875" style="4" customWidth="1"/>
    <col min="5123" max="5123" width="7.5703125" style="4" customWidth="1"/>
    <col min="5124" max="5124" width="10.7109375" style="4" customWidth="1"/>
    <col min="5125" max="5125" width="12.140625" style="4" customWidth="1"/>
    <col min="5126" max="5126" width="7.28515625" style="4" customWidth="1"/>
    <col min="5127" max="5127" width="11.7109375" style="4" customWidth="1"/>
    <col min="5128" max="5129" width="9.7109375" style="4" customWidth="1"/>
    <col min="5130" max="5374" width="9.140625" style="4"/>
    <col min="5375" max="5375" width="3.7109375" style="4" customWidth="1"/>
    <col min="5376" max="5376" width="11" style="4" customWidth="1"/>
    <col min="5377" max="5377" width="45.42578125" style="4" customWidth="1"/>
    <col min="5378" max="5378" width="7.85546875" style="4" customWidth="1"/>
    <col min="5379" max="5379" width="7.5703125" style="4" customWidth="1"/>
    <col min="5380" max="5380" width="10.7109375" style="4" customWidth="1"/>
    <col min="5381" max="5381" width="12.140625" style="4" customWidth="1"/>
    <col min="5382" max="5382" width="7.28515625" style="4" customWidth="1"/>
    <col min="5383" max="5383" width="11.7109375" style="4" customWidth="1"/>
    <col min="5384" max="5385" width="9.7109375" style="4" customWidth="1"/>
    <col min="5386" max="5630" width="9.140625" style="4"/>
    <col min="5631" max="5631" width="3.7109375" style="4" customWidth="1"/>
    <col min="5632" max="5632" width="11" style="4" customWidth="1"/>
    <col min="5633" max="5633" width="45.42578125" style="4" customWidth="1"/>
    <col min="5634" max="5634" width="7.85546875" style="4" customWidth="1"/>
    <col min="5635" max="5635" width="7.5703125" style="4" customWidth="1"/>
    <col min="5636" max="5636" width="10.7109375" style="4" customWidth="1"/>
    <col min="5637" max="5637" width="12.140625" style="4" customWidth="1"/>
    <col min="5638" max="5638" width="7.28515625" style="4" customWidth="1"/>
    <col min="5639" max="5639" width="11.7109375" style="4" customWidth="1"/>
    <col min="5640" max="5641" width="9.7109375" style="4" customWidth="1"/>
    <col min="5642" max="5886" width="9.140625" style="4"/>
    <col min="5887" max="5887" width="3.7109375" style="4" customWidth="1"/>
    <col min="5888" max="5888" width="11" style="4" customWidth="1"/>
    <col min="5889" max="5889" width="45.42578125" style="4" customWidth="1"/>
    <col min="5890" max="5890" width="7.85546875" style="4" customWidth="1"/>
    <col min="5891" max="5891" width="7.5703125" style="4" customWidth="1"/>
    <col min="5892" max="5892" width="10.7109375" style="4" customWidth="1"/>
    <col min="5893" max="5893" width="12.140625" style="4" customWidth="1"/>
    <col min="5894" max="5894" width="7.28515625" style="4" customWidth="1"/>
    <col min="5895" max="5895" width="11.7109375" style="4" customWidth="1"/>
    <col min="5896" max="5897" width="9.7109375" style="4" customWidth="1"/>
    <col min="5898" max="6142" width="9.140625" style="4"/>
    <col min="6143" max="6143" width="3.7109375" style="4" customWidth="1"/>
    <col min="6144" max="6144" width="11" style="4" customWidth="1"/>
    <col min="6145" max="6145" width="45.42578125" style="4" customWidth="1"/>
    <col min="6146" max="6146" width="7.85546875" style="4" customWidth="1"/>
    <col min="6147" max="6147" width="7.5703125" style="4" customWidth="1"/>
    <col min="6148" max="6148" width="10.7109375" style="4" customWidth="1"/>
    <col min="6149" max="6149" width="12.140625" style="4" customWidth="1"/>
    <col min="6150" max="6150" width="7.28515625" style="4" customWidth="1"/>
    <col min="6151" max="6151" width="11.7109375" style="4" customWidth="1"/>
    <col min="6152" max="6153" width="9.7109375" style="4" customWidth="1"/>
    <col min="6154" max="6398" width="9.140625" style="4"/>
    <col min="6399" max="6399" width="3.7109375" style="4" customWidth="1"/>
    <col min="6400" max="6400" width="11" style="4" customWidth="1"/>
    <col min="6401" max="6401" width="45.42578125" style="4" customWidth="1"/>
    <col min="6402" max="6402" width="7.85546875" style="4" customWidth="1"/>
    <col min="6403" max="6403" width="7.5703125" style="4" customWidth="1"/>
    <col min="6404" max="6404" width="10.7109375" style="4" customWidth="1"/>
    <col min="6405" max="6405" width="12.140625" style="4" customWidth="1"/>
    <col min="6406" max="6406" width="7.28515625" style="4" customWidth="1"/>
    <col min="6407" max="6407" width="11.7109375" style="4" customWidth="1"/>
    <col min="6408" max="6409" width="9.7109375" style="4" customWidth="1"/>
    <col min="6410" max="6654" width="9.140625" style="4"/>
    <col min="6655" max="6655" width="3.7109375" style="4" customWidth="1"/>
    <col min="6656" max="6656" width="11" style="4" customWidth="1"/>
    <col min="6657" max="6657" width="45.42578125" style="4" customWidth="1"/>
    <col min="6658" max="6658" width="7.85546875" style="4" customWidth="1"/>
    <col min="6659" max="6659" width="7.5703125" style="4" customWidth="1"/>
    <col min="6660" max="6660" width="10.7109375" style="4" customWidth="1"/>
    <col min="6661" max="6661" width="12.140625" style="4" customWidth="1"/>
    <col min="6662" max="6662" width="7.28515625" style="4" customWidth="1"/>
    <col min="6663" max="6663" width="11.7109375" style="4" customWidth="1"/>
    <col min="6664" max="6665" width="9.7109375" style="4" customWidth="1"/>
    <col min="6666" max="6910" width="9.140625" style="4"/>
    <col min="6911" max="6911" width="3.7109375" style="4" customWidth="1"/>
    <col min="6912" max="6912" width="11" style="4" customWidth="1"/>
    <col min="6913" max="6913" width="45.42578125" style="4" customWidth="1"/>
    <col min="6914" max="6914" width="7.85546875" style="4" customWidth="1"/>
    <col min="6915" max="6915" width="7.5703125" style="4" customWidth="1"/>
    <col min="6916" max="6916" width="10.7109375" style="4" customWidth="1"/>
    <col min="6917" max="6917" width="12.140625" style="4" customWidth="1"/>
    <col min="6918" max="6918" width="7.28515625" style="4" customWidth="1"/>
    <col min="6919" max="6919" width="11.7109375" style="4" customWidth="1"/>
    <col min="6920" max="6921" width="9.7109375" style="4" customWidth="1"/>
    <col min="6922" max="7166" width="9.140625" style="4"/>
    <col min="7167" max="7167" width="3.7109375" style="4" customWidth="1"/>
    <col min="7168" max="7168" width="11" style="4" customWidth="1"/>
    <col min="7169" max="7169" width="45.42578125" style="4" customWidth="1"/>
    <col min="7170" max="7170" width="7.85546875" style="4" customWidth="1"/>
    <col min="7171" max="7171" width="7.5703125" style="4" customWidth="1"/>
    <col min="7172" max="7172" width="10.7109375" style="4" customWidth="1"/>
    <col min="7173" max="7173" width="12.140625" style="4" customWidth="1"/>
    <col min="7174" max="7174" width="7.28515625" style="4" customWidth="1"/>
    <col min="7175" max="7175" width="11.7109375" style="4" customWidth="1"/>
    <col min="7176" max="7177" width="9.7109375" style="4" customWidth="1"/>
    <col min="7178" max="7422" width="9.140625" style="4"/>
    <col min="7423" max="7423" width="3.7109375" style="4" customWidth="1"/>
    <col min="7424" max="7424" width="11" style="4" customWidth="1"/>
    <col min="7425" max="7425" width="45.42578125" style="4" customWidth="1"/>
    <col min="7426" max="7426" width="7.85546875" style="4" customWidth="1"/>
    <col min="7427" max="7427" width="7.5703125" style="4" customWidth="1"/>
    <col min="7428" max="7428" width="10.7109375" style="4" customWidth="1"/>
    <col min="7429" max="7429" width="12.140625" style="4" customWidth="1"/>
    <col min="7430" max="7430" width="7.28515625" style="4" customWidth="1"/>
    <col min="7431" max="7431" width="11.7109375" style="4" customWidth="1"/>
    <col min="7432" max="7433" width="9.7109375" style="4" customWidth="1"/>
    <col min="7434" max="7678" width="9.140625" style="4"/>
    <col min="7679" max="7679" width="3.7109375" style="4" customWidth="1"/>
    <col min="7680" max="7680" width="11" style="4" customWidth="1"/>
    <col min="7681" max="7681" width="45.42578125" style="4" customWidth="1"/>
    <col min="7682" max="7682" width="7.85546875" style="4" customWidth="1"/>
    <col min="7683" max="7683" width="7.5703125" style="4" customWidth="1"/>
    <col min="7684" max="7684" width="10.7109375" style="4" customWidth="1"/>
    <col min="7685" max="7685" width="12.140625" style="4" customWidth="1"/>
    <col min="7686" max="7686" width="7.28515625" style="4" customWidth="1"/>
    <col min="7687" max="7687" width="11.7109375" style="4" customWidth="1"/>
    <col min="7688" max="7689" width="9.7109375" style="4" customWidth="1"/>
    <col min="7690" max="7934" width="9.140625" style="4"/>
    <col min="7935" max="7935" width="3.7109375" style="4" customWidth="1"/>
    <col min="7936" max="7936" width="11" style="4" customWidth="1"/>
    <col min="7937" max="7937" width="45.42578125" style="4" customWidth="1"/>
    <col min="7938" max="7938" width="7.85546875" style="4" customWidth="1"/>
    <col min="7939" max="7939" width="7.5703125" style="4" customWidth="1"/>
    <col min="7940" max="7940" width="10.7109375" style="4" customWidth="1"/>
    <col min="7941" max="7941" width="12.140625" style="4" customWidth="1"/>
    <col min="7942" max="7942" width="7.28515625" style="4" customWidth="1"/>
    <col min="7943" max="7943" width="11.7109375" style="4" customWidth="1"/>
    <col min="7944" max="7945" width="9.7109375" style="4" customWidth="1"/>
    <col min="7946" max="8190" width="9.140625" style="4"/>
    <col min="8191" max="8191" width="3.7109375" style="4" customWidth="1"/>
    <col min="8192" max="8192" width="11" style="4" customWidth="1"/>
    <col min="8193" max="8193" width="45.42578125" style="4" customWidth="1"/>
    <col min="8194" max="8194" width="7.85546875" style="4" customWidth="1"/>
    <col min="8195" max="8195" width="7.5703125" style="4" customWidth="1"/>
    <col min="8196" max="8196" width="10.7109375" style="4" customWidth="1"/>
    <col min="8197" max="8197" width="12.140625" style="4" customWidth="1"/>
    <col min="8198" max="8198" width="7.28515625" style="4" customWidth="1"/>
    <col min="8199" max="8199" width="11.7109375" style="4" customWidth="1"/>
    <col min="8200" max="8201" width="9.7109375" style="4" customWidth="1"/>
    <col min="8202" max="8446" width="9.140625" style="4"/>
    <col min="8447" max="8447" width="3.7109375" style="4" customWidth="1"/>
    <col min="8448" max="8448" width="11" style="4" customWidth="1"/>
    <col min="8449" max="8449" width="45.42578125" style="4" customWidth="1"/>
    <col min="8450" max="8450" width="7.85546875" style="4" customWidth="1"/>
    <col min="8451" max="8451" width="7.5703125" style="4" customWidth="1"/>
    <col min="8452" max="8452" width="10.7109375" style="4" customWidth="1"/>
    <col min="8453" max="8453" width="12.140625" style="4" customWidth="1"/>
    <col min="8454" max="8454" width="7.28515625" style="4" customWidth="1"/>
    <col min="8455" max="8455" width="11.7109375" style="4" customWidth="1"/>
    <col min="8456" max="8457" width="9.7109375" style="4" customWidth="1"/>
    <col min="8458" max="8702" width="9.140625" style="4"/>
    <col min="8703" max="8703" width="3.7109375" style="4" customWidth="1"/>
    <col min="8704" max="8704" width="11" style="4" customWidth="1"/>
    <col min="8705" max="8705" width="45.42578125" style="4" customWidth="1"/>
    <col min="8706" max="8706" width="7.85546875" style="4" customWidth="1"/>
    <col min="8707" max="8707" width="7.5703125" style="4" customWidth="1"/>
    <col min="8708" max="8708" width="10.7109375" style="4" customWidth="1"/>
    <col min="8709" max="8709" width="12.140625" style="4" customWidth="1"/>
    <col min="8710" max="8710" width="7.28515625" style="4" customWidth="1"/>
    <col min="8711" max="8711" width="11.7109375" style="4" customWidth="1"/>
    <col min="8712" max="8713" width="9.7109375" style="4" customWidth="1"/>
    <col min="8714" max="8958" width="9.140625" style="4"/>
    <col min="8959" max="8959" width="3.7109375" style="4" customWidth="1"/>
    <col min="8960" max="8960" width="11" style="4" customWidth="1"/>
    <col min="8961" max="8961" width="45.42578125" style="4" customWidth="1"/>
    <col min="8962" max="8962" width="7.85546875" style="4" customWidth="1"/>
    <col min="8963" max="8963" width="7.5703125" style="4" customWidth="1"/>
    <col min="8964" max="8964" width="10.7109375" style="4" customWidth="1"/>
    <col min="8965" max="8965" width="12.140625" style="4" customWidth="1"/>
    <col min="8966" max="8966" width="7.28515625" style="4" customWidth="1"/>
    <col min="8967" max="8967" width="11.7109375" style="4" customWidth="1"/>
    <col min="8968" max="8969" width="9.7109375" style="4" customWidth="1"/>
    <col min="8970" max="9214" width="9.140625" style="4"/>
    <col min="9215" max="9215" width="3.7109375" style="4" customWidth="1"/>
    <col min="9216" max="9216" width="11" style="4" customWidth="1"/>
    <col min="9217" max="9217" width="45.42578125" style="4" customWidth="1"/>
    <col min="9218" max="9218" width="7.85546875" style="4" customWidth="1"/>
    <col min="9219" max="9219" width="7.5703125" style="4" customWidth="1"/>
    <col min="9220" max="9220" width="10.7109375" style="4" customWidth="1"/>
    <col min="9221" max="9221" width="12.140625" style="4" customWidth="1"/>
    <col min="9222" max="9222" width="7.28515625" style="4" customWidth="1"/>
    <col min="9223" max="9223" width="11.7109375" style="4" customWidth="1"/>
    <col min="9224" max="9225" width="9.7109375" style="4" customWidth="1"/>
    <col min="9226" max="9470" width="9.140625" style="4"/>
    <col min="9471" max="9471" width="3.7109375" style="4" customWidth="1"/>
    <col min="9472" max="9472" width="11" style="4" customWidth="1"/>
    <col min="9473" max="9473" width="45.42578125" style="4" customWidth="1"/>
    <col min="9474" max="9474" width="7.85546875" style="4" customWidth="1"/>
    <col min="9475" max="9475" width="7.5703125" style="4" customWidth="1"/>
    <col min="9476" max="9476" width="10.7109375" style="4" customWidth="1"/>
    <col min="9477" max="9477" width="12.140625" style="4" customWidth="1"/>
    <col min="9478" max="9478" width="7.28515625" style="4" customWidth="1"/>
    <col min="9479" max="9479" width="11.7109375" style="4" customWidth="1"/>
    <col min="9480" max="9481" width="9.7109375" style="4" customWidth="1"/>
    <col min="9482" max="9726" width="9.140625" style="4"/>
    <col min="9727" max="9727" width="3.7109375" style="4" customWidth="1"/>
    <col min="9728" max="9728" width="11" style="4" customWidth="1"/>
    <col min="9729" max="9729" width="45.42578125" style="4" customWidth="1"/>
    <col min="9730" max="9730" width="7.85546875" style="4" customWidth="1"/>
    <col min="9731" max="9731" width="7.5703125" style="4" customWidth="1"/>
    <col min="9732" max="9732" width="10.7109375" style="4" customWidth="1"/>
    <col min="9733" max="9733" width="12.140625" style="4" customWidth="1"/>
    <col min="9734" max="9734" width="7.28515625" style="4" customWidth="1"/>
    <col min="9735" max="9735" width="11.7109375" style="4" customWidth="1"/>
    <col min="9736" max="9737" width="9.7109375" style="4" customWidth="1"/>
    <col min="9738" max="9982" width="9.140625" style="4"/>
    <col min="9983" max="9983" width="3.7109375" style="4" customWidth="1"/>
    <col min="9984" max="9984" width="11" style="4" customWidth="1"/>
    <col min="9985" max="9985" width="45.42578125" style="4" customWidth="1"/>
    <col min="9986" max="9986" width="7.85546875" style="4" customWidth="1"/>
    <col min="9987" max="9987" width="7.5703125" style="4" customWidth="1"/>
    <col min="9988" max="9988" width="10.7109375" style="4" customWidth="1"/>
    <col min="9989" max="9989" width="12.140625" style="4" customWidth="1"/>
    <col min="9990" max="9990" width="7.28515625" style="4" customWidth="1"/>
    <col min="9991" max="9991" width="11.7109375" style="4" customWidth="1"/>
    <col min="9992" max="9993" width="9.7109375" style="4" customWidth="1"/>
    <col min="9994" max="10238" width="9.140625" style="4"/>
    <col min="10239" max="10239" width="3.7109375" style="4" customWidth="1"/>
    <col min="10240" max="10240" width="11" style="4" customWidth="1"/>
    <col min="10241" max="10241" width="45.42578125" style="4" customWidth="1"/>
    <col min="10242" max="10242" width="7.85546875" style="4" customWidth="1"/>
    <col min="10243" max="10243" width="7.5703125" style="4" customWidth="1"/>
    <col min="10244" max="10244" width="10.7109375" style="4" customWidth="1"/>
    <col min="10245" max="10245" width="12.140625" style="4" customWidth="1"/>
    <col min="10246" max="10246" width="7.28515625" style="4" customWidth="1"/>
    <col min="10247" max="10247" width="11.7109375" style="4" customWidth="1"/>
    <col min="10248" max="10249" width="9.7109375" style="4" customWidth="1"/>
    <col min="10250" max="10494" width="9.140625" style="4"/>
    <col min="10495" max="10495" width="3.7109375" style="4" customWidth="1"/>
    <col min="10496" max="10496" width="11" style="4" customWidth="1"/>
    <col min="10497" max="10497" width="45.42578125" style="4" customWidth="1"/>
    <col min="10498" max="10498" width="7.85546875" style="4" customWidth="1"/>
    <col min="10499" max="10499" width="7.5703125" style="4" customWidth="1"/>
    <col min="10500" max="10500" width="10.7109375" style="4" customWidth="1"/>
    <col min="10501" max="10501" width="12.140625" style="4" customWidth="1"/>
    <col min="10502" max="10502" width="7.28515625" style="4" customWidth="1"/>
    <col min="10503" max="10503" width="11.7109375" style="4" customWidth="1"/>
    <col min="10504" max="10505" width="9.7109375" style="4" customWidth="1"/>
    <col min="10506" max="10750" width="9.140625" style="4"/>
    <col min="10751" max="10751" width="3.7109375" style="4" customWidth="1"/>
    <col min="10752" max="10752" width="11" style="4" customWidth="1"/>
    <col min="10753" max="10753" width="45.42578125" style="4" customWidth="1"/>
    <col min="10754" max="10754" width="7.85546875" style="4" customWidth="1"/>
    <col min="10755" max="10755" width="7.5703125" style="4" customWidth="1"/>
    <col min="10756" max="10756" width="10.7109375" style="4" customWidth="1"/>
    <col min="10757" max="10757" width="12.140625" style="4" customWidth="1"/>
    <col min="10758" max="10758" width="7.28515625" style="4" customWidth="1"/>
    <col min="10759" max="10759" width="11.7109375" style="4" customWidth="1"/>
    <col min="10760" max="10761" width="9.7109375" style="4" customWidth="1"/>
    <col min="10762" max="11006" width="9.140625" style="4"/>
    <col min="11007" max="11007" width="3.7109375" style="4" customWidth="1"/>
    <col min="11008" max="11008" width="11" style="4" customWidth="1"/>
    <col min="11009" max="11009" width="45.42578125" style="4" customWidth="1"/>
    <col min="11010" max="11010" width="7.85546875" style="4" customWidth="1"/>
    <col min="11011" max="11011" width="7.5703125" style="4" customWidth="1"/>
    <col min="11012" max="11012" width="10.7109375" style="4" customWidth="1"/>
    <col min="11013" max="11013" width="12.140625" style="4" customWidth="1"/>
    <col min="11014" max="11014" width="7.28515625" style="4" customWidth="1"/>
    <col min="11015" max="11015" width="11.7109375" style="4" customWidth="1"/>
    <col min="11016" max="11017" width="9.7109375" style="4" customWidth="1"/>
    <col min="11018" max="11262" width="9.140625" style="4"/>
    <col min="11263" max="11263" width="3.7109375" style="4" customWidth="1"/>
    <col min="11264" max="11264" width="11" style="4" customWidth="1"/>
    <col min="11265" max="11265" width="45.42578125" style="4" customWidth="1"/>
    <col min="11266" max="11266" width="7.85546875" style="4" customWidth="1"/>
    <col min="11267" max="11267" width="7.5703125" style="4" customWidth="1"/>
    <col min="11268" max="11268" width="10.7109375" style="4" customWidth="1"/>
    <col min="11269" max="11269" width="12.140625" style="4" customWidth="1"/>
    <col min="11270" max="11270" width="7.28515625" style="4" customWidth="1"/>
    <col min="11271" max="11271" width="11.7109375" style="4" customWidth="1"/>
    <col min="11272" max="11273" width="9.7109375" style="4" customWidth="1"/>
    <col min="11274" max="11518" width="9.140625" style="4"/>
    <col min="11519" max="11519" width="3.7109375" style="4" customWidth="1"/>
    <col min="11520" max="11520" width="11" style="4" customWidth="1"/>
    <col min="11521" max="11521" width="45.42578125" style="4" customWidth="1"/>
    <col min="11522" max="11522" width="7.85546875" style="4" customWidth="1"/>
    <col min="11523" max="11523" width="7.5703125" style="4" customWidth="1"/>
    <col min="11524" max="11524" width="10.7109375" style="4" customWidth="1"/>
    <col min="11525" max="11525" width="12.140625" style="4" customWidth="1"/>
    <col min="11526" max="11526" width="7.28515625" style="4" customWidth="1"/>
    <col min="11527" max="11527" width="11.7109375" style="4" customWidth="1"/>
    <col min="11528" max="11529" width="9.7109375" style="4" customWidth="1"/>
    <col min="11530" max="11774" width="9.140625" style="4"/>
    <col min="11775" max="11775" width="3.7109375" style="4" customWidth="1"/>
    <col min="11776" max="11776" width="11" style="4" customWidth="1"/>
    <col min="11777" max="11777" width="45.42578125" style="4" customWidth="1"/>
    <col min="11778" max="11778" width="7.85546875" style="4" customWidth="1"/>
    <col min="11779" max="11779" width="7.5703125" style="4" customWidth="1"/>
    <col min="11780" max="11780" width="10.7109375" style="4" customWidth="1"/>
    <col min="11781" max="11781" width="12.140625" style="4" customWidth="1"/>
    <col min="11782" max="11782" width="7.28515625" style="4" customWidth="1"/>
    <col min="11783" max="11783" width="11.7109375" style="4" customWidth="1"/>
    <col min="11784" max="11785" width="9.7109375" style="4" customWidth="1"/>
    <col min="11786" max="12030" width="9.140625" style="4"/>
    <col min="12031" max="12031" width="3.7109375" style="4" customWidth="1"/>
    <col min="12032" max="12032" width="11" style="4" customWidth="1"/>
    <col min="12033" max="12033" width="45.42578125" style="4" customWidth="1"/>
    <col min="12034" max="12034" width="7.85546875" style="4" customWidth="1"/>
    <col min="12035" max="12035" width="7.5703125" style="4" customWidth="1"/>
    <col min="12036" max="12036" width="10.7109375" style="4" customWidth="1"/>
    <col min="12037" max="12037" width="12.140625" style="4" customWidth="1"/>
    <col min="12038" max="12038" width="7.28515625" style="4" customWidth="1"/>
    <col min="12039" max="12039" width="11.7109375" style="4" customWidth="1"/>
    <col min="12040" max="12041" width="9.7109375" style="4" customWidth="1"/>
    <col min="12042" max="12286" width="9.140625" style="4"/>
    <col min="12287" max="12287" width="3.7109375" style="4" customWidth="1"/>
    <col min="12288" max="12288" width="11" style="4" customWidth="1"/>
    <col min="12289" max="12289" width="45.42578125" style="4" customWidth="1"/>
    <col min="12290" max="12290" width="7.85546875" style="4" customWidth="1"/>
    <col min="12291" max="12291" width="7.5703125" style="4" customWidth="1"/>
    <col min="12292" max="12292" width="10.7109375" style="4" customWidth="1"/>
    <col min="12293" max="12293" width="12.140625" style="4" customWidth="1"/>
    <col min="12294" max="12294" width="7.28515625" style="4" customWidth="1"/>
    <col min="12295" max="12295" width="11.7109375" style="4" customWidth="1"/>
    <col min="12296" max="12297" width="9.7109375" style="4" customWidth="1"/>
    <col min="12298" max="12542" width="9.140625" style="4"/>
    <col min="12543" max="12543" width="3.7109375" style="4" customWidth="1"/>
    <col min="12544" max="12544" width="11" style="4" customWidth="1"/>
    <col min="12545" max="12545" width="45.42578125" style="4" customWidth="1"/>
    <col min="12546" max="12546" width="7.85546875" style="4" customWidth="1"/>
    <col min="12547" max="12547" width="7.5703125" style="4" customWidth="1"/>
    <col min="12548" max="12548" width="10.7109375" style="4" customWidth="1"/>
    <col min="12549" max="12549" width="12.140625" style="4" customWidth="1"/>
    <col min="12550" max="12550" width="7.28515625" style="4" customWidth="1"/>
    <col min="12551" max="12551" width="11.7109375" style="4" customWidth="1"/>
    <col min="12552" max="12553" width="9.7109375" style="4" customWidth="1"/>
    <col min="12554" max="12798" width="9.140625" style="4"/>
    <col min="12799" max="12799" width="3.7109375" style="4" customWidth="1"/>
    <col min="12800" max="12800" width="11" style="4" customWidth="1"/>
    <col min="12801" max="12801" width="45.42578125" style="4" customWidth="1"/>
    <col min="12802" max="12802" width="7.85546875" style="4" customWidth="1"/>
    <col min="12803" max="12803" width="7.5703125" style="4" customWidth="1"/>
    <col min="12804" max="12804" width="10.7109375" style="4" customWidth="1"/>
    <col min="12805" max="12805" width="12.140625" style="4" customWidth="1"/>
    <col min="12806" max="12806" width="7.28515625" style="4" customWidth="1"/>
    <col min="12807" max="12807" width="11.7109375" style="4" customWidth="1"/>
    <col min="12808" max="12809" width="9.7109375" style="4" customWidth="1"/>
    <col min="12810" max="13054" width="9.140625" style="4"/>
    <col min="13055" max="13055" width="3.7109375" style="4" customWidth="1"/>
    <col min="13056" max="13056" width="11" style="4" customWidth="1"/>
    <col min="13057" max="13057" width="45.42578125" style="4" customWidth="1"/>
    <col min="13058" max="13058" width="7.85546875" style="4" customWidth="1"/>
    <col min="13059" max="13059" width="7.5703125" style="4" customWidth="1"/>
    <col min="13060" max="13060" width="10.7109375" style="4" customWidth="1"/>
    <col min="13061" max="13061" width="12.140625" style="4" customWidth="1"/>
    <col min="13062" max="13062" width="7.28515625" style="4" customWidth="1"/>
    <col min="13063" max="13063" width="11.7109375" style="4" customWidth="1"/>
    <col min="13064" max="13065" width="9.7109375" style="4" customWidth="1"/>
    <col min="13066" max="13310" width="9.140625" style="4"/>
    <col min="13311" max="13311" width="3.7109375" style="4" customWidth="1"/>
    <col min="13312" max="13312" width="11" style="4" customWidth="1"/>
    <col min="13313" max="13313" width="45.42578125" style="4" customWidth="1"/>
    <col min="13314" max="13314" width="7.85546875" style="4" customWidth="1"/>
    <col min="13315" max="13315" width="7.5703125" style="4" customWidth="1"/>
    <col min="13316" max="13316" width="10.7109375" style="4" customWidth="1"/>
    <col min="13317" max="13317" width="12.140625" style="4" customWidth="1"/>
    <col min="13318" max="13318" width="7.28515625" style="4" customWidth="1"/>
    <col min="13319" max="13319" width="11.7109375" style="4" customWidth="1"/>
    <col min="13320" max="13321" width="9.7109375" style="4" customWidth="1"/>
    <col min="13322" max="13566" width="9.140625" style="4"/>
    <col min="13567" max="13567" width="3.7109375" style="4" customWidth="1"/>
    <col min="13568" max="13568" width="11" style="4" customWidth="1"/>
    <col min="13569" max="13569" width="45.42578125" style="4" customWidth="1"/>
    <col min="13570" max="13570" width="7.85546875" style="4" customWidth="1"/>
    <col min="13571" max="13571" width="7.5703125" style="4" customWidth="1"/>
    <col min="13572" max="13572" width="10.7109375" style="4" customWidth="1"/>
    <col min="13573" max="13573" width="12.140625" style="4" customWidth="1"/>
    <col min="13574" max="13574" width="7.28515625" style="4" customWidth="1"/>
    <col min="13575" max="13575" width="11.7109375" style="4" customWidth="1"/>
    <col min="13576" max="13577" width="9.7109375" style="4" customWidth="1"/>
    <col min="13578" max="13822" width="9.140625" style="4"/>
    <col min="13823" max="13823" width="3.7109375" style="4" customWidth="1"/>
    <col min="13824" max="13824" width="11" style="4" customWidth="1"/>
    <col min="13825" max="13825" width="45.42578125" style="4" customWidth="1"/>
    <col min="13826" max="13826" width="7.85546875" style="4" customWidth="1"/>
    <col min="13827" max="13827" width="7.5703125" style="4" customWidth="1"/>
    <col min="13828" max="13828" width="10.7109375" style="4" customWidth="1"/>
    <col min="13829" max="13829" width="12.140625" style="4" customWidth="1"/>
    <col min="13830" max="13830" width="7.28515625" style="4" customWidth="1"/>
    <col min="13831" max="13831" width="11.7109375" style="4" customWidth="1"/>
    <col min="13832" max="13833" width="9.7109375" style="4" customWidth="1"/>
    <col min="13834" max="14078" width="9.140625" style="4"/>
    <col min="14079" max="14079" width="3.7109375" style="4" customWidth="1"/>
    <col min="14080" max="14080" width="11" style="4" customWidth="1"/>
    <col min="14081" max="14081" width="45.42578125" style="4" customWidth="1"/>
    <col min="14082" max="14082" width="7.85546875" style="4" customWidth="1"/>
    <col min="14083" max="14083" width="7.5703125" style="4" customWidth="1"/>
    <col min="14084" max="14084" width="10.7109375" style="4" customWidth="1"/>
    <col min="14085" max="14085" width="12.140625" style="4" customWidth="1"/>
    <col min="14086" max="14086" width="7.28515625" style="4" customWidth="1"/>
    <col min="14087" max="14087" width="11.7109375" style="4" customWidth="1"/>
    <col min="14088" max="14089" width="9.7109375" style="4" customWidth="1"/>
    <col min="14090" max="14334" width="9.140625" style="4"/>
    <col min="14335" max="14335" width="3.7109375" style="4" customWidth="1"/>
    <col min="14336" max="14336" width="11" style="4" customWidth="1"/>
    <col min="14337" max="14337" width="45.42578125" style="4" customWidth="1"/>
    <col min="14338" max="14338" width="7.85546875" style="4" customWidth="1"/>
    <col min="14339" max="14339" width="7.5703125" style="4" customWidth="1"/>
    <col min="14340" max="14340" width="10.7109375" style="4" customWidth="1"/>
    <col min="14341" max="14341" width="12.140625" style="4" customWidth="1"/>
    <col min="14342" max="14342" width="7.28515625" style="4" customWidth="1"/>
    <col min="14343" max="14343" width="11.7109375" style="4" customWidth="1"/>
    <col min="14344" max="14345" width="9.7109375" style="4" customWidth="1"/>
    <col min="14346" max="14590" width="9.140625" style="4"/>
    <col min="14591" max="14591" width="3.7109375" style="4" customWidth="1"/>
    <col min="14592" max="14592" width="11" style="4" customWidth="1"/>
    <col min="14593" max="14593" width="45.42578125" style="4" customWidth="1"/>
    <col min="14594" max="14594" width="7.85546875" style="4" customWidth="1"/>
    <col min="14595" max="14595" width="7.5703125" style="4" customWidth="1"/>
    <col min="14596" max="14596" width="10.7109375" style="4" customWidth="1"/>
    <col min="14597" max="14597" width="12.140625" style="4" customWidth="1"/>
    <col min="14598" max="14598" width="7.28515625" style="4" customWidth="1"/>
    <col min="14599" max="14599" width="11.7109375" style="4" customWidth="1"/>
    <col min="14600" max="14601" width="9.7109375" style="4" customWidth="1"/>
    <col min="14602" max="14846" width="9.140625" style="4"/>
    <col min="14847" max="14847" width="3.7109375" style="4" customWidth="1"/>
    <col min="14848" max="14848" width="11" style="4" customWidth="1"/>
    <col min="14849" max="14849" width="45.42578125" style="4" customWidth="1"/>
    <col min="14850" max="14850" width="7.85546875" style="4" customWidth="1"/>
    <col min="14851" max="14851" width="7.5703125" style="4" customWidth="1"/>
    <col min="14852" max="14852" width="10.7109375" style="4" customWidth="1"/>
    <col min="14853" max="14853" width="12.140625" style="4" customWidth="1"/>
    <col min="14854" max="14854" width="7.28515625" style="4" customWidth="1"/>
    <col min="14855" max="14855" width="11.7109375" style="4" customWidth="1"/>
    <col min="14856" max="14857" width="9.7109375" style="4" customWidth="1"/>
    <col min="14858" max="15102" width="9.140625" style="4"/>
    <col min="15103" max="15103" width="3.7109375" style="4" customWidth="1"/>
    <col min="15104" max="15104" width="11" style="4" customWidth="1"/>
    <col min="15105" max="15105" width="45.42578125" style="4" customWidth="1"/>
    <col min="15106" max="15106" width="7.85546875" style="4" customWidth="1"/>
    <col min="15107" max="15107" width="7.5703125" style="4" customWidth="1"/>
    <col min="15108" max="15108" width="10.7109375" style="4" customWidth="1"/>
    <col min="15109" max="15109" width="12.140625" style="4" customWidth="1"/>
    <col min="15110" max="15110" width="7.28515625" style="4" customWidth="1"/>
    <col min="15111" max="15111" width="11.7109375" style="4" customWidth="1"/>
    <col min="15112" max="15113" width="9.7109375" style="4" customWidth="1"/>
    <col min="15114" max="15358" width="9.140625" style="4"/>
    <col min="15359" max="15359" width="3.7109375" style="4" customWidth="1"/>
    <col min="15360" max="15360" width="11" style="4" customWidth="1"/>
    <col min="15361" max="15361" width="45.42578125" style="4" customWidth="1"/>
    <col min="15362" max="15362" width="7.85546875" style="4" customWidth="1"/>
    <col min="15363" max="15363" width="7.5703125" style="4" customWidth="1"/>
    <col min="15364" max="15364" width="10.7109375" style="4" customWidth="1"/>
    <col min="15365" max="15365" width="12.140625" style="4" customWidth="1"/>
    <col min="15366" max="15366" width="7.28515625" style="4" customWidth="1"/>
    <col min="15367" max="15367" width="11.7109375" style="4" customWidth="1"/>
    <col min="15368" max="15369" width="9.7109375" style="4" customWidth="1"/>
    <col min="15370" max="15614" width="9.140625" style="4"/>
    <col min="15615" max="15615" width="3.7109375" style="4" customWidth="1"/>
    <col min="15616" max="15616" width="11" style="4" customWidth="1"/>
    <col min="15617" max="15617" width="45.42578125" style="4" customWidth="1"/>
    <col min="15618" max="15618" width="7.85546875" style="4" customWidth="1"/>
    <col min="15619" max="15619" width="7.5703125" style="4" customWidth="1"/>
    <col min="15620" max="15620" width="10.7109375" style="4" customWidth="1"/>
    <col min="15621" max="15621" width="12.140625" style="4" customWidth="1"/>
    <col min="15622" max="15622" width="7.28515625" style="4" customWidth="1"/>
    <col min="15623" max="15623" width="11.7109375" style="4" customWidth="1"/>
    <col min="15624" max="15625" width="9.7109375" style="4" customWidth="1"/>
    <col min="15626" max="15870" width="9.140625" style="4"/>
    <col min="15871" max="15871" width="3.7109375" style="4" customWidth="1"/>
    <col min="15872" max="15872" width="11" style="4" customWidth="1"/>
    <col min="15873" max="15873" width="45.42578125" style="4" customWidth="1"/>
    <col min="15874" max="15874" width="7.85546875" style="4" customWidth="1"/>
    <col min="15875" max="15875" width="7.5703125" style="4" customWidth="1"/>
    <col min="15876" max="15876" width="10.7109375" style="4" customWidth="1"/>
    <col min="15877" max="15877" width="12.140625" style="4" customWidth="1"/>
    <col min="15878" max="15878" width="7.28515625" style="4" customWidth="1"/>
    <col min="15879" max="15879" width="11.7109375" style="4" customWidth="1"/>
    <col min="15880" max="15881" width="9.7109375" style="4" customWidth="1"/>
    <col min="15882" max="16126" width="9.140625" style="4"/>
    <col min="16127" max="16127" width="3.7109375" style="4" customWidth="1"/>
    <col min="16128" max="16128" width="11" style="4" customWidth="1"/>
    <col min="16129" max="16129" width="45.42578125" style="4" customWidth="1"/>
    <col min="16130" max="16130" width="7.85546875" style="4" customWidth="1"/>
    <col min="16131" max="16131" width="7.5703125" style="4" customWidth="1"/>
    <col min="16132" max="16132" width="10.7109375" style="4" customWidth="1"/>
    <col min="16133" max="16133" width="12.140625" style="4" customWidth="1"/>
    <col min="16134" max="16134" width="7.28515625" style="4" customWidth="1"/>
    <col min="16135" max="16135" width="11.7109375" style="4" customWidth="1"/>
    <col min="16136" max="16137" width="9.7109375" style="4" customWidth="1"/>
    <col min="16138" max="16384" width="9.140625" style="4"/>
  </cols>
  <sheetData>
    <row r="1" spans="1:8" s="91" customFormat="1" ht="41.25" customHeight="1" thickTop="1" x14ac:dyDescent="0.25">
      <c r="A1" s="455" t="s">
        <v>335</v>
      </c>
      <c r="B1" s="456"/>
      <c r="C1" s="456"/>
      <c r="D1" s="456"/>
      <c r="E1" s="456"/>
      <c r="F1" s="456"/>
      <c r="G1" s="457"/>
      <c r="H1" s="52"/>
    </row>
    <row r="2" spans="1:8" s="64" customFormat="1" ht="9.75" x14ac:dyDescent="0.15">
      <c r="A2" s="385"/>
      <c r="B2" s="65"/>
      <c r="C2" s="65"/>
      <c r="D2" s="65"/>
      <c r="E2" s="331"/>
      <c r="F2" s="331"/>
      <c r="G2" s="332"/>
      <c r="H2" s="66"/>
    </row>
    <row r="3" spans="1:8" s="91" customFormat="1" ht="15.75" x14ac:dyDescent="0.25">
      <c r="A3" s="463" t="s">
        <v>241</v>
      </c>
      <c r="B3" s="464"/>
      <c r="C3" s="464"/>
      <c r="D3" s="464"/>
      <c r="E3" s="464"/>
      <c r="F3" s="464"/>
      <c r="G3" s="465"/>
      <c r="H3" s="52"/>
    </row>
    <row r="4" spans="1:8" s="69" customFormat="1" ht="8.25" x14ac:dyDescent="0.15">
      <c r="A4" s="193"/>
      <c r="B4" s="67"/>
      <c r="C4" s="291"/>
      <c r="D4" s="68"/>
      <c r="E4" s="335"/>
      <c r="F4" s="336"/>
      <c r="G4" s="337"/>
      <c r="H4" s="66"/>
    </row>
    <row r="5" spans="1:8" s="92" customFormat="1" ht="15.75" x14ac:dyDescent="0.2">
      <c r="A5" s="460" t="s">
        <v>398</v>
      </c>
      <c r="B5" s="461"/>
      <c r="C5" s="461"/>
      <c r="D5" s="461"/>
      <c r="E5" s="461"/>
      <c r="F5" s="461"/>
      <c r="G5" s="462"/>
      <c r="H5" s="52"/>
    </row>
    <row r="6" spans="1:8" s="64" customFormat="1" ht="15.75" x14ac:dyDescent="0.15">
      <c r="A6" s="460" t="s">
        <v>439</v>
      </c>
      <c r="B6" s="461"/>
      <c r="C6" s="461"/>
      <c r="D6" s="461"/>
      <c r="E6" s="461"/>
      <c r="F6" s="461"/>
      <c r="G6" s="462"/>
      <c r="H6" s="66"/>
    </row>
    <row r="7" spans="1:8" s="64" customFormat="1" ht="9.75" x14ac:dyDescent="0.15">
      <c r="A7" s="386"/>
      <c r="B7" s="63"/>
      <c r="C7" s="63"/>
      <c r="D7" s="63"/>
      <c r="E7" s="338"/>
      <c r="F7" s="338"/>
      <c r="G7" s="339"/>
      <c r="H7" s="66"/>
    </row>
    <row r="8" spans="1:8" ht="13.5" customHeight="1" thickBot="1" x14ac:dyDescent="0.25">
      <c r="A8" s="386"/>
      <c r="B8" s="63"/>
      <c r="C8" s="63"/>
      <c r="D8" s="63"/>
      <c r="E8" s="338"/>
      <c r="F8" s="338"/>
      <c r="G8" s="339"/>
    </row>
    <row r="9" spans="1:8" s="22" customFormat="1" ht="12.75" customHeight="1" thickTop="1" x14ac:dyDescent="0.2">
      <c r="A9" s="387"/>
      <c r="B9" s="58" t="s">
        <v>38</v>
      </c>
      <c r="C9" s="132"/>
      <c r="D9" s="53" t="s">
        <v>39</v>
      </c>
      <c r="E9" s="340"/>
      <c r="F9" s="341" t="s">
        <v>64</v>
      </c>
      <c r="G9" s="458" t="s">
        <v>29</v>
      </c>
      <c r="H9" s="52"/>
    </row>
    <row r="10" spans="1:8" s="22" customFormat="1" ht="12.75" customHeight="1" x14ac:dyDescent="0.2">
      <c r="A10" s="388" t="s">
        <v>40</v>
      </c>
      <c r="B10" s="59" t="s">
        <v>66</v>
      </c>
      <c r="C10" s="62" t="s">
        <v>27</v>
      </c>
      <c r="D10" s="62" t="s">
        <v>41</v>
      </c>
      <c r="E10" s="342" t="s">
        <v>28</v>
      </c>
      <c r="F10" s="343" t="s">
        <v>65</v>
      </c>
      <c r="G10" s="459"/>
      <c r="H10" s="52"/>
    </row>
    <row r="11" spans="1:8" s="2" customFormat="1" x14ac:dyDescent="0.2">
      <c r="A11" s="389"/>
      <c r="B11" s="60" t="s">
        <v>67</v>
      </c>
      <c r="C11" s="14"/>
      <c r="D11" s="14"/>
      <c r="E11" s="344"/>
      <c r="F11" s="345" t="s">
        <v>83</v>
      </c>
      <c r="G11" s="346" t="s">
        <v>83</v>
      </c>
      <c r="H11" s="52"/>
    </row>
    <row r="12" spans="1:8" s="300" customFormat="1" x14ac:dyDescent="0.2">
      <c r="A12" s="390"/>
      <c r="B12" s="10" t="s">
        <v>708</v>
      </c>
      <c r="C12" s="182" t="s">
        <v>439</v>
      </c>
      <c r="D12" s="44" t="s">
        <v>44</v>
      </c>
      <c r="E12" s="347" t="s">
        <v>44</v>
      </c>
      <c r="F12" s="347" t="s">
        <v>44</v>
      </c>
      <c r="G12" s="354" t="s">
        <v>44</v>
      </c>
      <c r="H12" s="52"/>
    </row>
    <row r="13" spans="1:8" s="300" customFormat="1" x14ac:dyDescent="0.2">
      <c r="A13" s="391"/>
      <c r="B13" s="305"/>
      <c r="C13" s="306" t="s">
        <v>440</v>
      </c>
      <c r="D13" s="3"/>
      <c r="E13" s="378"/>
      <c r="F13" s="378"/>
      <c r="G13" s="377"/>
      <c r="H13" s="52"/>
    </row>
    <row r="14" spans="1:8" s="300" customFormat="1" ht="25.5" x14ac:dyDescent="0.2">
      <c r="A14" s="391">
        <v>1</v>
      </c>
      <c r="B14" s="305"/>
      <c r="C14" s="163" t="s">
        <v>441</v>
      </c>
      <c r="D14" s="201" t="s">
        <v>431</v>
      </c>
      <c r="E14" s="357">
        <v>4</v>
      </c>
      <c r="F14" s="358"/>
      <c r="G14" s="377">
        <f>ROUND(E14*F14,2)</f>
        <v>0</v>
      </c>
      <c r="H14" s="52"/>
    </row>
    <row r="15" spans="1:8" s="300" customFormat="1" ht="25.5" x14ac:dyDescent="0.2">
      <c r="A15" s="391">
        <f>A14+1</f>
        <v>2</v>
      </c>
      <c r="B15" s="305"/>
      <c r="C15" s="163" t="s">
        <v>442</v>
      </c>
      <c r="D15" s="3" t="s">
        <v>431</v>
      </c>
      <c r="E15" s="357">
        <v>2</v>
      </c>
      <c r="F15" s="351"/>
      <c r="G15" s="377">
        <f t="shared" ref="G15:G77" si="0">ROUND(E15*F15,2)</f>
        <v>0</v>
      </c>
      <c r="H15" s="52"/>
    </row>
    <row r="16" spans="1:8" s="300" customFormat="1" ht="25.5" x14ac:dyDescent="0.2">
      <c r="A16" s="391">
        <f t="shared" ref="A16:A25" si="1">A15+1</f>
        <v>3</v>
      </c>
      <c r="B16" s="305"/>
      <c r="C16" s="163" t="s">
        <v>443</v>
      </c>
      <c r="D16" s="3" t="s">
        <v>431</v>
      </c>
      <c r="E16" s="357">
        <v>5</v>
      </c>
      <c r="F16" s="351"/>
      <c r="G16" s="377">
        <f t="shared" si="0"/>
        <v>0</v>
      </c>
      <c r="H16" s="52"/>
    </row>
    <row r="17" spans="1:8" s="300" customFormat="1" x14ac:dyDescent="0.2">
      <c r="A17" s="391">
        <f t="shared" si="1"/>
        <v>4</v>
      </c>
      <c r="B17" s="305"/>
      <c r="C17" s="163" t="s">
        <v>444</v>
      </c>
      <c r="D17" s="3" t="s">
        <v>431</v>
      </c>
      <c r="E17" s="357">
        <v>9</v>
      </c>
      <c r="F17" s="351"/>
      <c r="G17" s="377">
        <f t="shared" si="0"/>
        <v>0</v>
      </c>
      <c r="H17" s="52"/>
    </row>
    <row r="18" spans="1:8" s="300" customFormat="1" ht="51" x14ac:dyDescent="0.2">
      <c r="A18" s="391">
        <f t="shared" si="1"/>
        <v>5</v>
      </c>
      <c r="B18" s="305"/>
      <c r="C18" s="163" t="s">
        <v>445</v>
      </c>
      <c r="D18" s="3" t="s">
        <v>408</v>
      </c>
      <c r="E18" s="357">
        <v>240</v>
      </c>
      <c r="F18" s="351"/>
      <c r="G18" s="377">
        <f t="shared" si="0"/>
        <v>0</v>
      </c>
      <c r="H18" s="52"/>
    </row>
    <row r="19" spans="1:8" s="300" customFormat="1" ht="51" x14ac:dyDescent="0.2">
      <c r="A19" s="391">
        <f t="shared" si="1"/>
        <v>6</v>
      </c>
      <c r="B19" s="305"/>
      <c r="C19" s="163" t="s">
        <v>446</v>
      </c>
      <c r="D19" s="3" t="s">
        <v>408</v>
      </c>
      <c r="E19" s="357">
        <v>264</v>
      </c>
      <c r="F19" s="351"/>
      <c r="G19" s="377">
        <f t="shared" si="0"/>
        <v>0</v>
      </c>
      <c r="H19" s="52"/>
    </row>
    <row r="20" spans="1:8" s="300" customFormat="1" ht="51" x14ac:dyDescent="0.2">
      <c r="A20" s="391">
        <f t="shared" si="1"/>
        <v>7</v>
      </c>
      <c r="B20" s="305"/>
      <c r="C20" s="163" t="s">
        <v>447</v>
      </c>
      <c r="D20" s="3" t="s">
        <v>408</v>
      </c>
      <c r="E20" s="357">
        <v>37.5</v>
      </c>
      <c r="F20" s="351"/>
      <c r="G20" s="377">
        <f t="shared" si="0"/>
        <v>0</v>
      </c>
      <c r="H20" s="52"/>
    </row>
    <row r="21" spans="1:8" s="300" customFormat="1" ht="51" x14ac:dyDescent="0.2">
      <c r="A21" s="391">
        <f t="shared" si="1"/>
        <v>8</v>
      </c>
      <c r="B21" s="305"/>
      <c r="C21" s="163" t="s">
        <v>448</v>
      </c>
      <c r="D21" s="3" t="s">
        <v>408</v>
      </c>
      <c r="E21" s="357">
        <v>191.5</v>
      </c>
      <c r="F21" s="351"/>
      <c r="G21" s="377">
        <f t="shared" si="0"/>
        <v>0</v>
      </c>
      <c r="H21" s="52"/>
    </row>
    <row r="22" spans="1:8" s="300" customFormat="1" ht="51" x14ac:dyDescent="0.2">
      <c r="A22" s="391">
        <f t="shared" si="1"/>
        <v>9</v>
      </c>
      <c r="B22" s="305"/>
      <c r="C22" s="163" t="s">
        <v>449</v>
      </c>
      <c r="D22" s="3" t="s">
        <v>408</v>
      </c>
      <c r="E22" s="357">
        <v>123</v>
      </c>
      <c r="F22" s="351"/>
      <c r="G22" s="377">
        <f t="shared" si="0"/>
        <v>0</v>
      </c>
      <c r="H22" s="52"/>
    </row>
    <row r="23" spans="1:8" s="300" customFormat="1" ht="51" x14ac:dyDescent="0.2">
      <c r="A23" s="391">
        <f t="shared" si="1"/>
        <v>10</v>
      </c>
      <c r="B23" s="305"/>
      <c r="C23" s="163" t="s">
        <v>450</v>
      </c>
      <c r="D23" s="3" t="s">
        <v>408</v>
      </c>
      <c r="E23" s="357">
        <v>21</v>
      </c>
      <c r="F23" s="351"/>
      <c r="G23" s="377">
        <f t="shared" si="0"/>
        <v>0</v>
      </c>
      <c r="H23" s="52"/>
    </row>
    <row r="24" spans="1:8" s="300" customFormat="1" ht="38.25" x14ac:dyDescent="0.2">
      <c r="A24" s="391">
        <f t="shared" si="1"/>
        <v>11</v>
      </c>
      <c r="B24" s="305"/>
      <c r="C24" s="163" t="s">
        <v>451</v>
      </c>
      <c r="D24" s="3" t="s">
        <v>431</v>
      </c>
      <c r="E24" s="357">
        <v>1</v>
      </c>
      <c r="F24" s="351"/>
      <c r="G24" s="377">
        <f t="shared" si="0"/>
        <v>0</v>
      </c>
      <c r="H24" s="52"/>
    </row>
    <row r="25" spans="1:8" s="300" customFormat="1" ht="25.5" x14ac:dyDescent="0.2">
      <c r="A25" s="391">
        <f t="shared" si="1"/>
        <v>12</v>
      </c>
      <c r="B25" s="305"/>
      <c r="C25" s="163" t="s">
        <v>452</v>
      </c>
      <c r="D25" s="3" t="s">
        <v>431</v>
      </c>
      <c r="E25" s="357">
        <v>1</v>
      </c>
      <c r="F25" s="351"/>
      <c r="G25" s="377">
        <f t="shared" si="0"/>
        <v>0</v>
      </c>
      <c r="H25" s="52"/>
    </row>
    <row r="26" spans="1:8" s="300" customFormat="1" x14ac:dyDescent="0.2">
      <c r="A26" s="391"/>
      <c r="B26" s="305"/>
      <c r="C26" s="306" t="s">
        <v>453</v>
      </c>
      <c r="D26" s="3" t="s">
        <v>44</v>
      </c>
      <c r="E26" s="378" t="s">
        <v>44</v>
      </c>
      <c r="F26" s="378" t="s">
        <v>44</v>
      </c>
      <c r="G26" s="379" t="s">
        <v>44</v>
      </c>
      <c r="H26" s="307"/>
    </row>
    <row r="27" spans="1:8" s="300" customFormat="1" ht="25.5" x14ac:dyDescent="0.2">
      <c r="A27" s="391">
        <f>A25+1</f>
        <v>13</v>
      </c>
      <c r="B27" s="85"/>
      <c r="C27" s="163" t="s">
        <v>454</v>
      </c>
      <c r="D27" s="201" t="s">
        <v>408</v>
      </c>
      <c r="E27" s="357">
        <v>205</v>
      </c>
      <c r="F27" s="351"/>
      <c r="G27" s="377">
        <f t="shared" si="0"/>
        <v>0</v>
      </c>
      <c r="H27" s="307"/>
    </row>
    <row r="28" spans="1:8" s="300" customFormat="1" ht="25.5" x14ac:dyDescent="0.2">
      <c r="A28" s="391">
        <f t="shared" ref="A28:A80" si="2">A27+1</f>
        <v>14</v>
      </c>
      <c r="B28" s="85"/>
      <c r="C28" s="163" t="s">
        <v>455</v>
      </c>
      <c r="D28" s="201" t="s">
        <v>408</v>
      </c>
      <c r="E28" s="357">
        <v>30</v>
      </c>
      <c r="F28" s="351"/>
      <c r="G28" s="377">
        <f t="shared" si="0"/>
        <v>0</v>
      </c>
      <c r="H28" s="307"/>
    </row>
    <row r="29" spans="1:8" s="300" customFormat="1" ht="25.5" x14ac:dyDescent="0.2">
      <c r="A29" s="391">
        <f t="shared" si="2"/>
        <v>15</v>
      </c>
      <c r="B29" s="85"/>
      <c r="C29" s="163" t="s">
        <v>456</v>
      </c>
      <c r="D29" s="201" t="s">
        <v>408</v>
      </c>
      <c r="E29" s="357">
        <v>235</v>
      </c>
      <c r="F29" s="351"/>
      <c r="G29" s="377">
        <f t="shared" si="0"/>
        <v>0</v>
      </c>
      <c r="H29" s="307"/>
    </row>
    <row r="30" spans="1:8" s="300" customFormat="1" ht="25.5" x14ac:dyDescent="0.2">
      <c r="A30" s="391">
        <f t="shared" si="2"/>
        <v>16</v>
      </c>
      <c r="B30" s="85"/>
      <c r="C30" s="163" t="s">
        <v>457</v>
      </c>
      <c r="D30" s="201" t="s">
        <v>408</v>
      </c>
      <c r="E30" s="357">
        <v>780</v>
      </c>
      <c r="F30" s="351"/>
      <c r="G30" s="377">
        <f t="shared" si="0"/>
        <v>0</v>
      </c>
      <c r="H30" s="307"/>
    </row>
    <row r="31" spans="1:8" s="300" customFormat="1" ht="25.5" x14ac:dyDescent="0.2">
      <c r="A31" s="391">
        <f t="shared" si="2"/>
        <v>17</v>
      </c>
      <c r="B31" s="85"/>
      <c r="C31" s="163" t="s">
        <v>458</v>
      </c>
      <c r="D31" s="201" t="s">
        <v>408</v>
      </c>
      <c r="E31" s="357">
        <v>447</v>
      </c>
      <c r="F31" s="351"/>
      <c r="G31" s="377">
        <f t="shared" si="0"/>
        <v>0</v>
      </c>
      <c r="H31" s="307"/>
    </row>
    <row r="32" spans="1:8" s="300" customFormat="1" ht="25.5" x14ac:dyDescent="0.2">
      <c r="A32" s="391">
        <f t="shared" si="2"/>
        <v>18</v>
      </c>
      <c r="B32" s="85"/>
      <c r="C32" s="163" t="s">
        <v>459</v>
      </c>
      <c r="D32" s="201" t="s">
        <v>408</v>
      </c>
      <c r="E32" s="357">
        <v>212</v>
      </c>
      <c r="F32" s="351"/>
      <c r="G32" s="377">
        <f t="shared" si="0"/>
        <v>0</v>
      </c>
      <c r="H32" s="307"/>
    </row>
    <row r="33" spans="1:8" s="300" customFormat="1" ht="38.25" x14ac:dyDescent="0.2">
      <c r="A33" s="391">
        <f t="shared" si="2"/>
        <v>19</v>
      </c>
      <c r="B33" s="85"/>
      <c r="C33" s="163" t="s">
        <v>460</v>
      </c>
      <c r="D33" s="201" t="s">
        <v>431</v>
      </c>
      <c r="E33" s="357">
        <v>7</v>
      </c>
      <c r="F33" s="351"/>
      <c r="G33" s="377">
        <f t="shared" si="0"/>
        <v>0</v>
      </c>
      <c r="H33" s="307"/>
    </row>
    <row r="34" spans="1:8" s="300" customFormat="1" ht="38.25" x14ac:dyDescent="0.2">
      <c r="A34" s="391">
        <f t="shared" si="2"/>
        <v>20</v>
      </c>
      <c r="B34" s="85"/>
      <c r="C34" s="163" t="s">
        <v>461</v>
      </c>
      <c r="D34" s="201" t="s">
        <v>431</v>
      </c>
      <c r="E34" s="357">
        <v>2</v>
      </c>
      <c r="F34" s="351"/>
      <c r="G34" s="377">
        <f t="shared" si="0"/>
        <v>0</v>
      </c>
      <c r="H34" s="307"/>
    </row>
    <row r="35" spans="1:8" s="300" customFormat="1" ht="25.5" x14ac:dyDescent="0.2">
      <c r="A35" s="391">
        <f t="shared" si="2"/>
        <v>21</v>
      </c>
      <c r="B35" s="85"/>
      <c r="C35" s="163" t="s">
        <v>462</v>
      </c>
      <c r="D35" s="201" t="s">
        <v>431</v>
      </c>
      <c r="E35" s="357">
        <v>1</v>
      </c>
      <c r="F35" s="351"/>
      <c r="G35" s="377">
        <f t="shared" si="0"/>
        <v>0</v>
      </c>
      <c r="H35" s="307"/>
    </row>
    <row r="36" spans="1:8" s="300" customFormat="1" ht="25.5" x14ac:dyDescent="0.2">
      <c r="A36" s="391">
        <f t="shared" si="2"/>
        <v>22</v>
      </c>
      <c r="B36" s="85"/>
      <c r="C36" s="163" t="s">
        <v>463</v>
      </c>
      <c r="D36" s="201" t="s">
        <v>431</v>
      </c>
      <c r="E36" s="357">
        <v>1</v>
      </c>
      <c r="F36" s="351"/>
      <c r="G36" s="377">
        <f t="shared" si="0"/>
        <v>0</v>
      </c>
      <c r="H36" s="307"/>
    </row>
    <row r="37" spans="1:8" s="300" customFormat="1" ht="25.5" x14ac:dyDescent="0.2">
      <c r="A37" s="391">
        <f t="shared" si="2"/>
        <v>23</v>
      </c>
      <c r="B37" s="85"/>
      <c r="C37" s="163" t="s">
        <v>464</v>
      </c>
      <c r="D37" s="201" t="s">
        <v>431</v>
      </c>
      <c r="E37" s="357">
        <v>1</v>
      </c>
      <c r="F37" s="351"/>
      <c r="G37" s="377">
        <f t="shared" si="0"/>
        <v>0</v>
      </c>
      <c r="H37" s="307"/>
    </row>
    <row r="38" spans="1:8" s="300" customFormat="1" ht="25.5" x14ac:dyDescent="0.2">
      <c r="A38" s="391">
        <f t="shared" si="2"/>
        <v>24</v>
      </c>
      <c r="B38" s="85"/>
      <c r="C38" s="163" t="s">
        <v>465</v>
      </c>
      <c r="D38" s="201" t="s">
        <v>431</v>
      </c>
      <c r="E38" s="357">
        <v>1</v>
      </c>
      <c r="F38" s="351"/>
      <c r="G38" s="377">
        <f t="shared" si="0"/>
        <v>0</v>
      </c>
      <c r="H38" s="307"/>
    </row>
    <row r="39" spans="1:8" s="300" customFormat="1" ht="25.5" x14ac:dyDescent="0.2">
      <c r="A39" s="391">
        <f t="shared" si="2"/>
        <v>25</v>
      </c>
      <c r="B39" s="85"/>
      <c r="C39" s="163" t="s">
        <v>466</v>
      </c>
      <c r="D39" s="201" t="s">
        <v>431</v>
      </c>
      <c r="E39" s="357">
        <v>3</v>
      </c>
      <c r="F39" s="351"/>
      <c r="G39" s="377">
        <f t="shared" si="0"/>
        <v>0</v>
      </c>
      <c r="H39" s="307"/>
    </row>
    <row r="40" spans="1:8" s="300" customFormat="1" ht="25.5" x14ac:dyDescent="0.2">
      <c r="A40" s="391">
        <f t="shared" si="2"/>
        <v>26</v>
      </c>
      <c r="B40" s="85"/>
      <c r="C40" s="163" t="s">
        <v>467</v>
      </c>
      <c r="D40" s="201" t="s">
        <v>431</v>
      </c>
      <c r="E40" s="357">
        <v>5</v>
      </c>
      <c r="F40" s="351"/>
      <c r="G40" s="377">
        <f t="shared" si="0"/>
        <v>0</v>
      </c>
      <c r="H40" s="307"/>
    </row>
    <row r="41" spans="1:8" s="300" customFormat="1" ht="25.5" x14ac:dyDescent="0.2">
      <c r="A41" s="391">
        <f t="shared" si="2"/>
        <v>27</v>
      </c>
      <c r="B41" s="85"/>
      <c r="C41" s="163" t="s">
        <v>468</v>
      </c>
      <c r="D41" s="201" t="s">
        <v>431</v>
      </c>
      <c r="E41" s="357">
        <v>1</v>
      </c>
      <c r="F41" s="351"/>
      <c r="G41" s="377">
        <f t="shared" si="0"/>
        <v>0</v>
      </c>
      <c r="H41" s="307"/>
    </row>
    <row r="42" spans="1:8" s="300" customFormat="1" ht="25.5" x14ac:dyDescent="0.2">
      <c r="A42" s="391">
        <f t="shared" si="2"/>
        <v>28</v>
      </c>
      <c r="B42" s="85"/>
      <c r="C42" s="137" t="s">
        <v>469</v>
      </c>
      <c r="D42" s="201" t="s">
        <v>431</v>
      </c>
      <c r="E42" s="351">
        <v>3</v>
      </c>
      <c r="F42" s="358"/>
      <c r="G42" s="377">
        <f t="shared" si="0"/>
        <v>0</v>
      </c>
      <c r="H42" s="307"/>
    </row>
    <row r="43" spans="1:8" s="300" customFormat="1" ht="25.5" x14ac:dyDescent="0.2">
      <c r="A43" s="391">
        <f t="shared" si="2"/>
        <v>29</v>
      </c>
      <c r="B43" s="85"/>
      <c r="C43" s="137" t="s">
        <v>470</v>
      </c>
      <c r="D43" s="201" t="s">
        <v>431</v>
      </c>
      <c r="E43" s="351">
        <v>2</v>
      </c>
      <c r="F43" s="358"/>
      <c r="G43" s="377">
        <f t="shared" si="0"/>
        <v>0</v>
      </c>
      <c r="H43" s="307"/>
    </row>
    <row r="44" spans="1:8" s="300" customFormat="1" x14ac:dyDescent="0.2">
      <c r="A44" s="391">
        <f t="shared" si="2"/>
        <v>30</v>
      </c>
      <c r="B44" s="85"/>
      <c r="C44" s="137" t="s">
        <v>471</v>
      </c>
      <c r="D44" s="201" t="s">
        <v>431</v>
      </c>
      <c r="E44" s="351">
        <v>3</v>
      </c>
      <c r="F44" s="358"/>
      <c r="G44" s="377">
        <f t="shared" si="0"/>
        <v>0</v>
      </c>
      <c r="H44" s="307"/>
    </row>
    <row r="45" spans="1:8" s="300" customFormat="1" x14ac:dyDescent="0.2">
      <c r="A45" s="391">
        <f t="shared" si="2"/>
        <v>31</v>
      </c>
      <c r="B45" s="85"/>
      <c r="C45" s="137" t="s">
        <v>472</v>
      </c>
      <c r="D45" s="201" t="s">
        <v>431</v>
      </c>
      <c r="E45" s="351">
        <v>2</v>
      </c>
      <c r="F45" s="358"/>
      <c r="G45" s="377">
        <f t="shared" si="0"/>
        <v>0</v>
      </c>
      <c r="H45" s="307"/>
    </row>
    <row r="46" spans="1:8" s="300" customFormat="1" x14ac:dyDescent="0.2">
      <c r="A46" s="391">
        <f t="shared" si="2"/>
        <v>32</v>
      </c>
      <c r="B46" s="85"/>
      <c r="C46" s="137" t="s">
        <v>473</v>
      </c>
      <c r="D46" s="201" t="s">
        <v>431</v>
      </c>
      <c r="E46" s="351">
        <v>2</v>
      </c>
      <c r="F46" s="358"/>
      <c r="G46" s="377">
        <f t="shared" si="0"/>
        <v>0</v>
      </c>
      <c r="H46" s="307"/>
    </row>
    <row r="47" spans="1:8" s="300" customFormat="1" x14ac:dyDescent="0.2">
      <c r="A47" s="391">
        <f t="shared" si="2"/>
        <v>33</v>
      </c>
      <c r="B47" s="85"/>
      <c r="C47" s="137" t="s">
        <v>474</v>
      </c>
      <c r="D47" s="201" t="s">
        <v>431</v>
      </c>
      <c r="E47" s="351">
        <v>6</v>
      </c>
      <c r="F47" s="358"/>
      <c r="G47" s="377">
        <f t="shared" si="0"/>
        <v>0</v>
      </c>
      <c r="H47" s="307"/>
    </row>
    <row r="48" spans="1:8" s="300" customFormat="1" x14ac:dyDescent="0.2">
      <c r="A48" s="391">
        <f t="shared" si="2"/>
        <v>34</v>
      </c>
      <c r="B48" s="85"/>
      <c r="C48" s="137" t="s">
        <v>475</v>
      </c>
      <c r="D48" s="201" t="s">
        <v>431</v>
      </c>
      <c r="E48" s="351">
        <v>1</v>
      </c>
      <c r="F48" s="358"/>
      <c r="G48" s="377">
        <f t="shared" si="0"/>
        <v>0</v>
      </c>
      <c r="H48" s="307"/>
    </row>
    <row r="49" spans="1:8" s="300" customFormat="1" x14ac:dyDescent="0.2">
      <c r="A49" s="391">
        <f t="shared" si="2"/>
        <v>35</v>
      </c>
      <c r="B49" s="85"/>
      <c r="C49" s="137" t="s">
        <v>476</v>
      </c>
      <c r="D49" s="201" t="s">
        <v>431</v>
      </c>
      <c r="E49" s="351">
        <v>1</v>
      </c>
      <c r="F49" s="358"/>
      <c r="G49" s="377">
        <f t="shared" si="0"/>
        <v>0</v>
      </c>
      <c r="H49" s="307"/>
    </row>
    <row r="50" spans="1:8" s="300" customFormat="1" x14ac:dyDescent="0.2">
      <c r="A50" s="391">
        <f t="shared" si="2"/>
        <v>36</v>
      </c>
      <c r="B50" s="85"/>
      <c r="C50" s="137" t="s">
        <v>477</v>
      </c>
      <c r="D50" s="201" t="s">
        <v>431</v>
      </c>
      <c r="E50" s="351">
        <v>2</v>
      </c>
      <c r="F50" s="358"/>
      <c r="G50" s="377">
        <f t="shared" si="0"/>
        <v>0</v>
      </c>
      <c r="H50" s="307"/>
    </row>
    <row r="51" spans="1:8" s="300" customFormat="1" x14ac:dyDescent="0.2">
      <c r="A51" s="391">
        <f t="shared" si="2"/>
        <v>37</v>
      </c>
      <c r="B51" s="85"/>
      <c r="C51" s="137" t="s">
        <v>478</v>
      </c>
      <c r="D51" s="201" t="s">
        <v>431</v>
      </c>
      <c r="E51" s="351">
        <v>2</v>
      </c>
      <c r="F51" s="358"/>
      <c r="G51" s="377">
        <f t="shared" si="0"/>
        <v>0</v>
      </c>
      <c r="H51" s="307"/>
    </row>
    <row r="52" spans="1:8" s="300" customFormat="1" x14ac:dyDescent="0.2">
      <c r="A52" s="391">
        <f t="shared" si="2"/>
        <v>38</v>
      </c>
      <c r="B52" s="85"/>
      <c r="C52" s="137" t="s">
        <v>479</v>
      </c>
      <c r="D52" s="201" t="s">
        <v>431</v>
      </c>
      <c r="E52" s="351">
        <v>6</v>
      </c>
      <c r="F52" s="358"/>
      <c r="G52" s="377">
        <f t="shared" si="0"/>
        <v>0</v>
      </c>
      <c r="H52" s="307"/>
    </row>
    <row r="53" spans="1:8" s="300" customFormat="1" x14ac:dyDescent="0.2">
      <c r="A53" s="391">
        <f t="shared" si="2"/>
        <v>39</v>
      </c>
      <c r="B53" s="85"/>
      <c r="C53" s="137" t="s">
        <v>480</v>
      </c>
      <c r="D53" s="201" t="s">
        <v>431</v>
      </c>
      <c r="E53" s="351">
        <v>1</v>
      </c>
      <c r="F53" s="358"/>
      <c r="G53" s="377">
        <f t="shared" si="0"/>
        <v>0</v>
      </c>
      <c r="H53" s="307"/>
    </row>
    <row r="54" spans="1:8" s="300" customFormat="1" ht="25.5" x14ac:dyDescent="0.2">
      <c r="A54" s="391">
        <f t="shared" si="2"/>
        <v>40</v>
      </c>
      <c r="B54" s="85"/>
      <c r="C54" s="137" t="s">
        <v>481</v>
      </c>
      <c r="D54" s="201" t="s">
        <v>431</v>
      </c>
      <c r="E54" s="351">
        <v>1</v>
      </c>
      <c r="F54" s="358"/>
      <c r="G54" s="377">
        <f t="shared" si="0"/>
        <v>0</v>
      </c>
      <c r="H54" s="307"/>
    </row>
    <row r="55" spans="1:8" s="300" customFormat="1" ht="25.5" x14ac:dyDescent="0.2">
      <c r="A55" s="391">
        <f t="shared" si="2"/>
        <v>41</v>
      </c>
      <c r="B55" s="85"/>
      <c r="C55" s="137" t="s">
        <v>482</v>
      </c>
      <c r="D55" s="201" t="s">
        <v>431</v>
      </c>
      <c r="E55" s="351">
        <v>2</v>
      </c>
      <c r="F55" s="358"/>
      <c r="G55" s="377">
        <f t="shared" si="0"/>
        <v>0</v>
      </c>
      <c r="H55" s="307"/>
    </row>
    <row r="56" spans="1:8" s="300" customFormat="1" ht="25.5" x14ac:dyDescent="0.2">
      <c r="A56" s="391">
        <f t="shared" si="2"/>
        <v>42</v>
      </c>
      <c r="B56" s="85"/>
      <c r="C56" s="137" t="s">
        <v>483</v>
      </c>
      <c r="D56" s="201" t="s">
        <v>431</v>
      </c>
      <c r="E56" s="351">
        <v>2</v>
      </c>
      <c r="F56" s="358"/>
      <c r="G56" s="377">
        <f t="shared" si="0"/>
        <v>0</v>
      </c>
      <c r="H56" s="307"/>
    </row>
    <row r="57" spans="1:8" s="300" customFormat="1" ht="25.5" x14ac:dyDescent="0.2">
      <c r="A57" s="391">
        <f t="shared" si="2"/>
        <v>43</v>
      </c>
      <c r="B57" s="85"/>
      <c r="C57" s="137" t="s">
        <v>484</v>
      </c>
      <c r="D57" s="201" t="s">
        <v>431</v>
      </c>
      <c r="E57" s="351">
        <v>6</v>
      </c>
      <c r="F57" s="358"/>
      <c r="G57" s="377">
        <f t="shared" si="0"/>
        <v>0</v>
      </c>
      <c r="H57" s="307"/>
    </row>
    <row r="58" spans="1:8" s="300" customFormat="1" ht="25.5" x14ac:dyDescent="0.2">
      <c r="A58" s="391">
        <f t="shared" si="2"/>
        <v>44</v>
      </c>
      <c r="B58" s="85"/>
      <c r="C58" s="137" t="s">
        <v>485</v>
      </c>
      <c r="D58" s="201" t="s">
        <v>431</v>
      </c>
      <c r="E58" s="351">
        <v>1</v>
      </c>
      <c r="F58" s="358"/>
      <c r="G58" s="377">
        <f t="shared" si="0"/>
        <v>0</v>
      </c>
      <c r="H58" s="307"/>
    </row>
    <row r="59" spans="1:8" s="300" customFormat="1" x14ac:dyDescent="0.2">
      <c r="A59" s="391"/>
      <c r="B59" s="85"/>
      <c r="C59" s="306" t="s">
        <v>486</v>
      </c>
      <c r="D59" s="3" t="s">
        <v>44</v>
      </c>
      <c r="E59" s="378" t="s">
        <v>44</v>
      </c>
      <c r="F59" s="378" t="s">
        <v>44</v>
      </c>
      <c r="G59" s="379" t="s">
        <v>44</v>
      </c>
      <c r="H59" s="307"/>
    </row>
    <row r="60" spans="1:8" s="300" customFormat="1" ht="38.25" x14ac:dyDescent="0.2">
      <c r="A60" s="391">
        <f>A58+1</f>
        <v>45</v>
      </c>
      <c r="B60" s="85"/>
      <c r="C60" s="137" t="s">
        <v>460</v>
      </c>
      <c r="D60" s="201" t="s">
        <v>431</v>
      </c>
      <c r="E60" s="351">
        <v>7</v>
      </c>
      <c r="F60" s="358"/>
      <c r="G60" s="377">
        <f t="shared" si="0"/>
        <v>0</v>
      </c>
      <c r="H60" s="307"/>
    </row>
    <row r="61" spans="1:8" s="300" customFormat="1" ht="38.25" x14ac:dyDescent="0.2">
      <c r="A61" s="391">
        <f t="shared" si="2"/>
        <v>46</v>
      </c>
      <c r="B61" s="85"/>
      <c r="C61" s="137" t="s">
        <v>461</v>
      </c>
      <c r="D61" s="201" t="s">
        <v>431</v>
      </c>
      <c r="E61" s="351">
        <v>1</v>
      </c>
      <c r="F61" s="358"/>
      <c r="G61" s="377">
        <f t="shared" si="0"/>
        <v>0</v>
      </c>
      <c r="H61" s="307"/>
    </row>
    <row r="62" spans="1:8" s="300" customFormat="1" ht="38.25" x14ac:dyDescent="0.2">
      <c r="A62" s="391">
        <f t="shared" si="2"/>
        <v>47</v>
      </c>
      <c r="B62" s="85"/>
      <c r="C62" s="137" t="s">
        <v>487</v>
      </c>
      <c r="D62" s="201" t="s">
        <v>431</v>
      </c>
      <c r="E62" s="351">
        <v>2</v>
      </c>
      <c r="F62" s="358"/>
      <c r="G62" s="377">
        <f t="shared" si="0"/>
        <v>0</v>
      </c>
      <c r="H62" s="307"/>
    </row>
    <row r="63" spans="1:8" s="300" customFormat="1" ht="25.5" x14ac:dyDescent="0.2">
      <c r="A63" s="391">
        <f t="shared" si="2"/>
        <v>48</v>
      </c>
      <c r="B63" s="85"/>
      <c r="C63" s="137" t="s">
        <v>457</v>
      </c>
      <c r="D63" s="201" t="s">
        <v>408</v>
      </c>
      <c r="E63" s="351">
        <v>185</v>
      </c>
      <c r="F63" s="358"/>
      <c r="G63" s="377">
        <f t="shared" si="0"/>
        <v>0</v>
      </c>
      <c r="H63" s="307"/>
    </row>
    <row r="64" spans="1:8" s="300" customFormat="1" ht="25.5" x14ac:dyDescent="0.2">
      <c r="A64" s="391">
        <f t="shared" si="2"/>
        <v>49</v>
      </c>
      <c r="B64" s="85"/>
      <c r="C64" s="137" t="s">
        <v>488</v>
      </c>
      <c r="D64" s="201" t="s">
        <v>408</v>
      </c>
      <c r="E64" s="351">
        <v>185</v>
      </c>
      <c r="F64" s="358"/>
      <c r="G64" s="377">
        <f t="shared" si="0"/>
        <v>0</v>
      </c>
      <c r="H64" s="307"/>
    </row>
    <row r="65" spans="1:8" s="300" customFormat="1" ht="25.5" x14ac:dyDescent="0.2">
      <c r="A65" s="391">
        <f t="shared" si="2"/>
        <v>50</v>
      </c>
      <c r="B65" s="85"/>
      <c r="C65" s="137" t="s">
        <v>458</v>
      </c>
      <c r="D65" s="201" t="s">
        <v>408</v>
      </c>
      <c r="E65" s="351">
        <v>266</v>
      </c>
      <c r="F65" s="358"/>
      <c r="G65" s="377">
        <f t="shared" si="0"/>
        <v>0</v>
      </c>
      <c r="H65" s="307"/>
    </row>
    <row r="66" spans="1:8" s="300" customFormat="1" ht="25.5" x14ac:dyDescent="0.2">
      <c r="A66" s="391">
        <f t="shared" si="2"/>
        <v>51</v>
      </c>
      <c r="B66" s="85"/>
      <c r="C66" s="137" t="s">
        <v>459</v>
      </c>
      <c r="D66" s="201" t="s">
        <v>408</v>
      </c>
      <c r="E66" s="351">
        <v>60</v>
      </c>
      <c r="F66" s="358"/>
      <c r="G66" s="377">
        <f t="shared" si="0"/>
        <v>0</v>
      </c>
      <c r="H66" s="307"/>
    </row>
    <row r="67" spans="1:8" s="300" customFormat="1" ht="25.5" x14ac:dyDescent="0.2">
      <c r="A67" s="391">
        <f t="shared" si="2"/>
        <v>52</v>
      </c>
      <c r="B67" s="85"/>
      <c r="C67" s="137" t="s">
        <v>489</v>
      </c>
      <c r="D67" s="201" t="s">
        <v>408</v>
      </c>
      <c r="E67" s="351">
        <v>370</v>
      </c>
      <c r="F67" s="358"/>
      <c r="G67" s="377">
        <f t="shared" si="0"/>
        <v>0</v>
      </c>
      <c r="H67" s="307"/>
    </row>
    <row r="68" spans="1:8" s="300" customFormat="1" ht="25.5" x14ac:dyDescent="0.2">
      <c r="A68" s="391">
        <f t="shared" si="2"/>
        <v>53</v>
      </c>
      <c r="B68" s="85"/>
      <c r="C68" s="137" t="s">
        <v>490</v>
      </c>
      <c r="D68" s="201" t="s">
        <v>408</v>
      </c>
      <c r="E68" s="351">
        <v>60</v>
      </c>
      <c r="F68" s="358"/>
      <c r="G68" s="377">
        <f t="shared" si="0"/>
        <v>0</v>
      </c>
      <c r="H68" s="307"/>
    </row>
    <row r="69" spans="1:8" s="300" customFormat="1" ht="25.5" x14ac:dyDescent="0.2">
      <c r="A69" s="391">
        <f t="shared" si="2"/>
        <v>54</v>
      </c>
      <c r="B69" s="85"/>
      <c r="C69" s="137" t="s">
        <v>491</v>
      </c>
      <c r="D69" s="201" t="s">
        <v>408</v>
      </c>
      <c r="E69" s="351">
        <v>234</v>
      </c>
      <c r="F69" s="358"/>
      <c r="G69" s="377">
        <f t="shared" si="0"/>
        <v>0</v>
      </c>
      <c r="H69" s="307"/>
    </row>
    <row r="70" spans="1:8" s="300" customFormat="1" ht="25.5" x14ac:dyDescent="0.2">
      <c r="A70" s="391">
        <f t="shared" si="2"/>
        <v>55</v>
      </c>
      <c r="B70" s="85"/>
      <c r="C70" s="137" t="s">
        <v>464</v>
      </c>
      <c r="D70" s="201" t="s">
        <v>431</v>
      </c>
      <c r="E70" s="351">
        <v>3</v>
      </c>
      <c r="F70" s="358"/>
      <c r="G70" s="377">
        <f t="shared" si="0"/>
        <v>0</v>
      </c>
      <c r="H70" s="307"/>
    </row>
    <row r="71" spans="1:8" s="300" customFormat="1" ht="25.5" x14ac:dyDescent="0.2">
      <c r="A71" s="391">
        <f t="shared" si="2"/>
        <v>56</v>
      </c>
      <c r="B71" s="85"/>
      <c r="C71" s="137" t="s">
        <v>492</v>
      </c>
      <c r="D71" s="201" t="s">
        <v>431</v>
      </c>
      <c r="E71" s="351">
        <v>2</v>
      </c>
      <c r="F71" s="358"/>
      <c r="G71" s="377">
        <f t="shared" si="0"/>
        <v>0</v>
      </c>
      <c r="H71" s="307"/>
    </row>
    <row r="72" spans="1:8" s="300" customFormat="1" ht="25.5" x14ac:dyDescent="0.2">
      <c r="A72" s="391">
        <f t="shared" si="2"/>
        <v>57</v>
      </c>
      <c r="B72" s="85"/>
      <c r="C72" s="137" t="s">
        <v>467</v>
      </c>
      <c r="D72" s="201" t="s">
        <v>431</v>
      </c>
      <c r="E72" s="351">
        <v>4</v>
      </c>
      <c r="F72" s="358"/>
      <c r="G72" s="377">
        <f t="shared" si="0"/>
        <v>0</v>
      </c>
      <c r="H72" s="307"/>
    </row>
    <row r="73" spans="1:8" s="300" customFormat="1" ht="25.5" x14ac:dyDescent="0.2">
      <c r="A73" s="391">
        <f t="shared" si="2"/>
        <v>58</v>
      </c>
      <c r="B73" s="85"/>
      <c r="C73" s="137" t="s">
        <v>468</v>
      </c>
      <c r="D73" s="201" t="s">
        <v>431</v>
      </c>
      <c r="E73" s="351">
        <v>4</v>
      </c>
      <c r="F73" s="358"/>
      <c r="G73" s="377">
        <f t="shared" si="0"/>
        <v>0</v>
      </c>
      <c r="H73" s="307"/>
    </row>
    <row r="74" spans="1:8" s="300" customFormat="1" ht="25.5" x14ac:dyDescent="0.2">
      <c r="A74" s="391">
        <f t="shared" si="2"/>
        <v>59</v>
      </c>
      <c r="B74" s="309"/>
      <c r="C74" s="155" t="s">
        <v>493</v>
      </c>
      <c r="D74" s="201" t="s">
        <v>431</v>
      </c>
      <c r="E74" s="351">
        <v>2</v>
      </c>
      <c r="F74" s="358"/>
      <c r="G74" s="377">
        <f t="shared" si="0"/>
        <v>0</v>
      </c>
      <c r="H74" s="307"/>
    </row>
    <row r="75" spans="1:8" s="300" customFormat="1" ht="25.5" x14ac:dyDescent="0.2">
      <c r="A75" s="391">
        <f t="shared" si="2"/>
        <v>60</v>
      </c>
      <c r="B75" s="200"/>
      <c r="C75" s="163" t="s">
        <v>494</v>
      </c>
      <c r="D75" s="3" t="s">
        <v>431</v>
      </c>
      <c r="E75" s="351">
        <v>5</v>
      </c>
      <c r="F75" s="358"/>
      <c r="G75" s="377">
        <f t="shared" si="0"/>
        <v>0</v>
      </c>
      <c r="H75" s="307"/>
    </row>
    <row r="76" spans="1:8" s="300" customFormat="1" ht="38.25" x14ac:dyDescent="0.2">
      <c r="A76" s="391">
        <f t="shared" si="2"/>
        <v>61</v>
      </c>
      <c r="B76" s="200"/>
      <c r="C76" s="163" t="s">
        <v>495</v>
      </c>
      <c r="D76" s="3" t="s">
        <v>431</v>
      </c>
      <c r="E76" s="357">
        <v>3</v>
      </c>
      <c r="F76" s="380"/>
      <c r="G76" s="377">
        <f t="shared" si="0"/>
        <v>0</v>
      </c>
      <c r="H76" s="307"/>
    </row>
    <row r="77" spans="1:8" s="300" customFormat="1" ht="25.5" x14ac:dyDescent="0.2">
      <c r="A77" s="391">
        <f t="shared" si="2"/>
        <v>62</v>
      </c>
      <c r="B77" s="309"/>
      <c r="C77" s="163" t="s">
        <v>470</v>
      </c>
      <c r="D77" s="201" t="s">
        <v>431</v>
      </c>
      <c r="E77" s="357">
        <v>5</v>
      </c>
      <c r="F77" s="380"/>
      <c r="G77" s="377">
        <f t="shared" si="0"/>
        <v>0</v>
      </c>
      <c r="H77" s="307"/>
    </row>
    <row r="78" spans="1:8" s="300" customFormat="1" x14ac:dyDescent="0.2">
      <c r="A78" s="391">
        <f t="shared" si="2"/>
        <v>63</v>
      </c>
      <c r="B78" s="309"/>
      <c r="C78" s="163" t="s">
        <v>474</v>
      </c>
      <c r="D78" s="201" t="s">
        <v>431</v>
      </c>
      <c r="E78" s="357">
        <v>4</v>
      </c>
      <c r="F78" s="380"/>
      <c r="G78" s="377">
        <f t="shared" ref="G78:G139" si="3">ROUND(E78*F78,2)</f>
        <v>0</v>
      </c>
      <c r="H78" s="307"/>
    </row>
    <row r="79" spans="1:8" s="300" customFormat="1" x14ac:dyDescent="0.2">
      <c r="A79" s="391">
        <f t="shared" si="2"/>
        <v>64</v>
      </c>
      <c r="B79" s="309"/>
      <c r="C79" s="163" t="s">
        <v>475</v>
      </c>
      <c r="D79" s="201" t="s">
        <v>431</v>
      </c>
      <c r="E79" s="357">
        <v>3</v>
      </c>
      <c r="F79" s="380"/>
      <c r="G79" s="377">
        <f t="shared" si="3"/>
        <v>0</v>
      </c>
      <c r="H79" s="307"/>
    </row>
    <row r="80" spans="1:8" s="300" customFormat="1" x14ac:dyDescent="0.2">
      <c r="A80" s="391">
        <f t="shared" si="2"/>
        <v>65</v>
      </c>
      <c r="B80" s="309"/>
      <c r="C80" s="163" t="s">
        <v>496</v>
      </c>
      <c r="D80" s="201" t="s">
        <v>431</v>
      </c>
      <c r="E80" s="357">
        <v>2</v>
      </c>
      <c r="F80" s="380"/>
      <c r="G80" s="377">
        <f t="shared" si="3"/>
        <v>0</v>
      </c>
      <c r="H80" s="307"/>
    </row>
    <row r="81" spans="1:8" s="300" customFormat="1" x14ac:dyDescent="0.2">
      <c r="A81" s="391">
        <f t="shared" ref="A81:A139" si="4">A80+1</f>
        <v>66</v>
      </c>
      <c r="B81" s="309"/>
      <c r="C81" s="163" t="s">
        <v>497</v>
      </c>
      <c r="D81" s="201" t="s">
        <v>431</v>
      </c>
      <c r="E81" s="357">
        <v>1</v>
      </c>
      <c r="F81" s="380"/>
      <c r="G81" s="377">
        <f t="shared" si="3"/>
        <v>0</v>
      </c>
      <c r="H81" s="307"/>
    </row>
    <row r="82" spans="1:8" s="300" customFormat="1" x14ac:dyDescent="0.2">
      <c r="A82" s="391">
        <f t="shared" si="4"/>
        <v>67</v>
      </c>
      <c r="B82" s="309"/>
      <c r="C82" s="163" t="s">
        <v>498</v>
      </c>
      <c r="D82" s="201" t="s">
        <v>431</v>
      </c>
      <c r="E82" s="357">
        <v>2</v>
      </c>
      <c r="F82" s="380"/>
      <c r="G82" s="377">
        <f t="shared" si="3"/>
        <v>0</v>
      </c>
      <c r="H82" s="307"/>
    </row>
    <row r="83" spans="1:8" s="300" customFormat="1" x14ac:dyDescent="0.2">
      <c r="A83" s="391"/>
      <c r="B83" s="309"/>
      <c r="C83" s="306" t="s">
        <v>486</v>
      </c>
      <c r="D83" s="3" t="s">
        <v>44</v>
      </c>
      <c r="E83" s="378" t="s">
        <v>44</v>
      </c>
      <c r="F83" s="378" t="s">
        <v>44</v>
      </c>
      <c r="G83" s="379" t="s">
        <v>44</v>
      </c>
      <c r="H83" s="307"/>
    </row>
    <row r="84" spans="1:8" s="300" customFormat="1" ht="25.5" x14ac:dyDescent="0.2">
      <c r="A84" s="391">
        <f>A82+1</f>
        <v>68</v>
      </c>
      <c r="B84" s="309"/>
      <c r="C84" s="163" t="s">
        <v>499</v>
      </c>
      <c r="D84" s="201" t="s">
        <v>408</v>
      </c>
      <c r="E84" s="357">
        <v>90</v>
      </c>
      <c r="F84" s="380"/>
      <c r="G84" s="377">
        <f t="shared" si="3"/>
        <v>0</v>
      </c>
      <c r="H84" s="307"/>
    </row>
    <row r="85" spans="1:8" s="300" customFormat="1" ht="25.5" x14ac:dyDescent="0.2">
      <c r="A85" s="391">
        <f t="shared" si="4"/>
        <v>69</v>
      </c>
      <c r="B85" s="309"/>
      <c r="C85" s="163" t="s">
        <v>499</v>
      </c>
      <c r="D85" s="201" t="s">
        <v>408</v>
      </c>
      <c r="E85" s="357">
        <v>90</v>
      </c>
      <c r="F85" s="380"/>
      <c r="G85" s="377">
        <f t="shared" si="3"/>
        <v>0</v>
      </c>
      <c r="H85" s="307"/>
    </row>
    <row r="86" spans="1:8" s="300" customFormat="1" ht="25.5" x14ac:dyDescent="0.2">
      <c r="A86" s="391">
        <f t="shared" si="4"/>
        <v>70</v>
      </c>
      <c r="B86" s="309"/>
      <c r="C86" s="163" t="s">
        <v>457</v>
      </c>
      <c r="D86" s="201" t="s">
        <v>408</v>
      </c>
      <c r="E86" s="357">
        <v>180</v>
      </c>
      <c r="F86" s="380"/>
      <c r="G86" s="377">
        <f t="shared" si="3"/>
        <v>0</v>
      </c>
      <c r="H86" s="307"/>
    </row>
    <row r="87" spans="1:8" s="300" customFormat="1" ht="25.5" x14ac:dyDescent="0.2">
      <c r="A87" s="391">
        <f t="shared" si="4"/>
        <v>71</v>
      </c>
      <c r="B87" s="309"/>
      <c r="C87" s="163" t="s">
        <v>458</v>
      </c>
      <c r="D87" s="201" t="s">
        <v>408</v>
      </c>
      <c r="E87" s="357">
        <v>170</v>
      </c>
      <c r="F87" s="380"/>
      <c r="G87" s="377">
        <f t="shared" si="3"/>
        <v>0</v>
      </c>
      <c r="H87" s="307"/>
    </row>
    <row r="88" spans="1:8" s="300" customFormat="1" ht="25.5" x14ac:dyDescent="0.2">
      <c r="A88" s="391">
        <f t="shared" si="4"/>
        <v>72</v>
      </c>
      <c r="B88" s="309"/>
      <c r="C88" s="163" t="s">
        <v>458</v>
      </c>
      <c r="D88" s="201" t="s">
        <v>408</v>
      </c>
      <c r="E88" s="357">
        <v>260</v>
      </c>
      <c r="F88" s="380"/>
      <c r="G88" s="377">
        <f t="shared" si="3"/>
        <v>0</v>
      </c>
      <c r="H88" s="307"/>
    </row>
    <row r="89" spans="1:8" s="300" customFormat="1" ht="38.25" x14ac:dyDescent="0.2">
      <c r="A89" s="391">
        <f t="shared" si="4"/>
        <v>73</v>
      </c>
      <c r="B89" s="309"/>
      <c r="C89" s="163" t="s">
        <v>500</v>
      </c>
      <c r="D89" s="201" t="s">
        <v>408</v>
      </c>
      <c r="E89" s="357">
        <v>74</v>
      </c>
      <c r="F89" s="380"/>
      <c r="G89" s="377">
        <f t="shared" si="3"/>
        <v>0</v>
      </c>
      <c r="H89" s="307"/>
    </row>
    <row r="90" spans="1:8" s="300" customFormat="1" ht="25.5" x14ac:dyDescent="0.2">
      <c r="A90" s="391">
        <f t="shared" si="4"/>
        <v>74</v>
      </c>
      <c r="B90" s="309"/>
      <c r="C90" s="163" t="s">
        <v>459</v>
      </c>
      <c r="D90" s="201" t="s">
        <v>408</v>
      </c>
      <c r="E90" s="357">
        <v>180</v>
      </c>
      <c r="F90" s="380"/>
      <c r="G90" s="377">
        <f t="shared" si="3"/>
        <v>0</v>
      </c>
      <c r="H90" s="307"/>
    </row>
    <row r="91" spans="1:8" s="300" customFormat="1" ht="25.5" x14ac:dyDescent="0.2">
      <c r="A91" s="391">
        <f t="shared" si="4"/>
        <v>75</v>
      </c>
      <c r="B91" s="309"/>
      <c r="C91" s="163" t="s">
        <v>501</v>
      </c>
      <c r="D91" s="201" t="s">
        <v>408</v>
      </c>
      <c r="E91" s="357">
        <v>170</v>
      </c>
      <c r="F91" s="380"/>
      <c r="G91" s="377">
        <f t="shared" si="3"/>
        <v>0</v>
      </c>
      <c r="H91" s="307"/>
    </row>
    <row r="92" spans="1:8" s="300" customFormat="1" ht="25.5" x14ac:dyDescent="0.2">
      <c r="A92" s="391">
        <f t="shared" si="4"/>
        <v>76</v>
      </c>
      <c r="B92" s="309"/>
      <c r="C92" s="163" t="s">
        <v>502</v>
      </c>
      <c r="D92" s="201" t="s">
        <v>408</v>
      </c>
      <c r="E92" s="357">
        <v>155</v>
      </c>
      <c r="F92" s="380"/>
      <c r="G92" s="377">
        <f t="shared" si="3"/>
        <v>0</v>
      </c>
      <c r="H92" s="307"/>
    </row>
    <row r="93" spans="1:8" s="300" customFormat="1" ht="25.5" x14ac:dyDescent="0.2">
      <c r="A93" s="391">
        <f t="shared" si="4"/>
        <v>77</v>
      </c>
      <c r="B93" s="309"/>
      <c r="C93" s="163" t="s">
        <v>491</v>
      </c>
      <c r="D93" s="201" t="s">
        <v>408</v>
      </c>
      <c r="E93" s="357">
        <v>155</v>
      </c>
      <c r="F93" s="380"/>
      <c r="G93" s="377">
        <f t="shared" si="3"/>
        <v>0</v>
      </c>
      <c r="H93" s="307"/>
    </row>
    <row r="94" spans="1:8" s="300" customFormat="1" ht="25.5" x14ac:dyDescent="0.2">
      <c r="A94" s="391">
        <f t="shared" si="4"/>
        <v>78</v>
      </c>
      <c r="B94" s="309"/>
      <c r="C94" s="163" t="s">
        <v>503</v>
      </c>
      <c r="D94" s="201" t="s">
        <v>408</v>
      </c>
      <c r="E94" s="357">
        <v>30</v>
      </c>
      <c r="F94" s="380"/>
      <c r="G94" s="377">
        <f t="shared" si="3"/>
        <v>0</v>
      </c>
      <c r="H94" s="307"/>
    </row>
    <row r="95" spans="1:8" s="300" customFormat="1" ht="25.5" x14ac:dyDescent="0.2">
      <c r="A95" s="391">
        <f t="shared" si="4"/>
        <v>79</v>
      </c>
      <c r="B95" s="309"/>
      <c r="C95" s="163" t="s">
        <v>504</v>
      </c>
      <c r="D95" s="201" t="s">
        <v>408</v>
      </c>
      <c r="E95" s="357">
        <v>16</v>
      </c>
      <c r="F95" s="380"/>
      <c r="G95" s="377">
        <f t="shared" si="3"/>
        <v>0</v>
      </c>
      <c r="H95" s="307"/>
    </row>
    <row r="96" spans="1:8" s="300" customFormat="1" ht="25.5" x14ac:dyDescent="0.2">
      <c r="A96" s="391">
        <f t="shared" si="4"/>
        <v>80</v>
      </c>
      <c r="B96" s="309"/>
      <c r="C96" s="163" t="s">
        <v>466</v>
      </c>
      <c r="D96" s="201" t="s">
        <v>431</v>
      </c>
      <c r="E96" s="357">
        <v>4</v>
      </c>
      <c r="F96" s="380"/>
      <c r="G96" s="377">
        <f t="shared" si="3"/>
        <v>0</v>
      </c>
      <c r="H96" s="307"/>
    </row>
    <row r="97" spans="1:8" s="300" customFormat="1" ht="25.5" x14ac:dyDescent="0.2">
      <c r="A97" s="391">
        <f t="shared" si="4"/>
        <v>81</v>
      </c>
      <c r="B97" s="309"/>
      <c r="C97" s="163" t="s">
        <v>467</v>
      </c>
      <c r="D97" s="201" t="s">
        <v>431</v>
      </c>
      <c r="E97" s="357">
        <v>10</v>
      </c>
      <c r="F97" s="380"/>
      <c r="G97" s="377">
        <f t="shared" si="3"/>
        <v>0</v>
      </c>
      <c r="H97" s="307"/>
    </row>
    <row r="98" spans="1:8" s="300" customFormat="1" ht="25.5" x14ac:dyDescent="0.2">
      <c r="A98" s="391">
        <f t="shared" si="4"/>
        <v>82</v>
      </c>
      <c r="B98" s="309"/>
      <c r="C98" s="163" t="s">
        <v>468</v>
      </c>
      <c r="D98" s="201" t="s">
        <v>431</v>
      </c>
      <c r="E98" s="357">
        <v>5</v>
      </c>
      <c r="F98" s="380"/>
      <c r="G98" s="377">
        <f t="shared" si="3"/>
        <v>0</v>
      </c>
      <c r="H98" s="307"/>
    </row>
    <row r="99" spans="1:8" s="300" customFormat="1" ht="25.5" x14ac:dyDescent="0.2">
      <c r="A99" s="391">
        <f t="shared" si="4"/>
        <v>83</v>
      </c>
      <c r="B99" s="309"/>
      <c r="C99" s="163" t="s">
        <v>505</v>
      </c>
      <c r="D99" s="201" t="s">
        <v>431</v>
      </c>
      <c r="E99" s="357">
        <v>1</v>
      </c>
      <c r="F99" s="380"/>
      <c r="G99" s="377">
        <f t="shared" si="3"/>
        <v>0</v>
      </c>
      <c r="H99" s="307"/>
    </row>
    <row r="100" spans="1:8" s="300" customFormat="1" ht="25.5" x14ac:dyDescent="0.2">
      <c r="A100" s="391">
        <f t="shared" si="4"/>
        <v>84</v>
      </c>
      <c r="B100" s="309"/>
      <c r="C100" s="163" t="s">
        <v>506</v>
      </c>
      <c r="D100" s="201" t="s">
        <v>431</v>
      </c>
      <c r="E100" s="357">
        <v>2</v>
      </c>
      <c r="F100" s="380"/>
      <c r="G100" s="377">
        <f t="shared" si="3"/>
        <v>0</v>
      </c>
      <c r="H100" s="307"/>
    </row>
    <row r="101" spans="1:8" s="300" customFormat="1" ht="25.5" x14ac:dyDescent="0.2">
      <c r="A101" s="391">
        <f t="shared" si="4"/>
        <v>85</v>
      </c>
      <c r="B101" s="309"/>
      <c r="C101" s="163" t="s">
        <v>493</v>
      </c>
      <c r="D101" s="201" t="s">
        <v>431</v>
      </c>
      <c r="E101" s="357">
        <v>2</v>
      </c>
      <c r="F101" s="380"/>
      <c r="G101" s="377">
        <f t="shared" si="3"/>
        <v>0</v>
      </c>
      <c r="H101" s="307"/>
    </row>
    <row r="102" spans="1:8" s="300" customFormat="1" ht="25.5" x14ac:dyDescent="0.2">
      <c r="A102" s="391">
        <f t="shared" si="4"/>
        <v>86</v>
      </c>
      <c r="B102" s="309"/>
      <c r="C102" s="163" t="s">
        <v>494</v>
      </c>
      <c r="D102" s="201" t="s">
        <v>431</v>
      </c>
      <c r="E102" s="357">
        <v>2</v>
      </c>
      <c r="F102" s="380"/>
      <c r="G102" s="377">
        <f t="shared" si="3"/>
        <v>0</v>
      </c>
      <c r="H102" s="307"/>
    </row>
    <row r="103" spans="1:8" s="300" customFormat="1" ht="25.5" x14ac:dyDescent="0.2">
      <c r="A103" s="391">
        <f t="shared" si="4"/>
        <v>87</v>
      </c>
      <c r="B103" s="309"/>
      <c r="C103" s="163" t="s">
        <v>469</v>
      </c>
      <c r="D103" s="201" t="s">
        <v>431</v>
      </c>
      <c r="E103" s="357">
        <v>1</v>
      </c>
      <c r="F103" s="380"/>
      <c r="G103" s="377">
        <f t="shared" si="3"/>
        <v>0</v>
      </c>
      <c r="H103" s="307"/>
    </row>
    <row r="104" spans="1:8" s="300" customFormat="1" ht="25.5" x14ac:dyDescent="0.2">
      <c r="A104" s="391">
        <f t="shared" si="4"/>
        <v>88</v>
      </c>
      <c r="B104" s="309"/>
      <c r="C104" s="163" t="s">
        <v>470</v>
      </c>
      <c r="D104" s="201" t="s">
        <v>431</v>
      </c>
      <c r="E104" s="357">
        <v>8</v>
      </c>
      <c r="F104" s="380"/>
      <c r="G104" s="377">
        <f t="shared" si="3"/>
        <v>0</v>
      </c>
      <c r="H104" s="307"/>
    </row>
    <row r="105" spans="1:8" s="300" customFormat="1" x14ac:dyDescent="0.2">
      <c r="A105" s="391">
        <f t="shared" si="4"/>
        <v>89</v>
      </c>
      <c r="B105" s="309"/>
      <c r="C105" s="163" t="s">
        <v>473</v>
      </c>
      <c r="D105" s="201" t="s">
        <v>431</v>
      </c>
      <c r="E105" s="357">
        <v>2</v>
      </c>
      <c r="F105" s="380"/>
      <c r="G105" s="377">
        <f t="shared" si="3"/>
        <v>0</v>
      </c>
      <c r="H105" s="307"/>
    </row>
    <row r="106" spans="1:8" s="300" customFormat="1" x14ac:dyDescent="0.2">
      <c r="A106" s="391">
        <f t="shared" si="4"/>
        <v>90</v>
      </c>
      <c r="B106" s="309"/>
      <c r="C106" s="163" t="s">
        <v>474</v>
      </c>
      <c r="D106" s="201" t="s">
        <v>431</v>
      </c>
      <c r="E106" s="357">
        <v>5</v>
      </c>
      <c r="F106" s="380"/>
      <c r="G106" s="377">
        <f t="shared" si="3"/>
        <v>0</v>
      </c>
      <c r="H106" s="307"/>
    </row>
    <row r="107" spans="1:8" s="300" customFormat="1" x14ac:dyDescent="0.2">
      <c r="A107" s="391">
        <f t="shared" si="4"/>
        <v>91</v>
      </c>
      <c r="B107" s="309"/>
      <c r="C107" s="163" t="s">
        <v>475</v>
      </c>
      <c r="D107" s="201" t="s">
        <v>431</v>
      </c>
      <c r="E107" s="357">
        <v>3</v>
      </c>
      <c r="F107" s="380"/>
      <c r="G107" s="377">
        <f t="shared" si="3"/>
        <v>0</v>
      </c>
      <c r="H107" s="307"/>
    </row>
    <row r="108" spans="1:8" s="300" customFormat="1" x14ac:dyDescent="0.2">
      <c r="A108" s="391">
        <f t="shared" si="4"/>
        <v>92</v>
      </c>
      <c r="B108" s="309"/>
      <c r="C108" s="163" t="s">
        <v>496</v>
      </c>
      <c r="D108" s="201" t="s">
        <v>431</v>
      </c>
      <c r="E108" s="357">
        <v>1</v>
      </c>
      <c r="F108" s="380"/>
      <c r="G108" s="377">
        <f t="shared" si="3"/>
        <v>0</v>
      </c>
      <c r="H108" s="307"/>
    </row>
    <row r="109" spans="1:8" s="300" customFormat="1" x14ac:dyDescent="0.2">
      <c r="A109" s="391">
        <f t="shared" si="4"/>
        <v>93</v>
      </c>
      <c r="B109" s="309"/>
      <c r="C109" s="163" t="s">
        <v>497</v>
      </c>
      <c r="D109" s="201" t="s">
        <v>431</v>
      </c>
      <c r="E109" s="357">
        <v>1</v>
      </c>
      <c r="F109" s="380"/>
      <c r="G109" s="377">
        <f t="shared" si="3"/>
        <v>0</v>
      </c>
      <c r="H109" s="307"/>
    </row>
    <row r="110" spans="1:8" s="300" customFormat="1" x14ac:dyDescent="0.2">
      <c r="A110" s="391">
        <f t="shared" si="4"/>
        <v>94</v>
      </c>
      <c r="B110" s="309"/>
      <c r="C110" s="163" t="s">
        <v>498</v>
      </c>
      <c r="D110" s="201" t="s">
        <v>431</v>
      </c>
      <c r="E110" s="357">
        <v>1</v>
      </c>
      <c r="F110" s="380"/>
      <c r="G110" s="377">
        <f t="shared" si="3"/>
        <v>0</v>
      </c>
      <c r="H110" s="307"/>
    </row>
    <row r="111" spans="1:8" s="300" customFormat="1" x14ac:dyDescent="0.2">
      <c r="A111" s="391">
        <f t="shared" si="4"/>
        <v>95</v>
      </c>
      <c r="B111" s="309"/>
      <c r="C111" s="163" t="s">
        <v>478</v>
      </c>
      <c r="D111" s="201" t="s">
        <v>431</v>
      </c>
      <c r="E111" s="357">
        <v>2</v>
      </c>
      <c r="F111" s="380"/>
      <c r="G111" s="377">
        <f t="shared" si="3"/>
        <v>0</v>
      </c>
      <c r="H111" s="307"/>
    </row>
    <row r="112" spans="1:8" s="300" customFormat="1" x14ac:dyDescent="0.2">
      <c r="A112" s="391">
        <f t="shared" si="4"/>
        <v>96</v>
      </c>
      <c r="B112" s="309"/>
      <c r="C112" s="163" t="s">
        <v>479</v>
      </c>
      <c r="D112" s="201" t="s">
        <v>431</v>
      </c>
      <c r="E112" s="357">
        <v>5</v>
      </c>
      <c r="F112" s="380"/>
      <c r="G112" s="377">
        <f t="shared" si="3"/>
        <v>0</v>
      </c>
      <c r="H112" s="307"/>
    </row>
    <row r="113" spans="1:8" s="300" customFormat="1" ht="25.5" x14ac:dyDescent="0.2">
      <c r="A113" s="391">
        <f t="shared" si="4"/>
        <v>97</v>
      </c>
      <c r="B113" s="309"/>
      <c r="C113" s="163" t="s">
        <v>483</v>
      </c>
      <c r="D113" s="201" t="s">
        <v>431</v>
      </c>
      <c r="E113" s="357">
        <v>2</v>
      </c>
      <c r="F113" s="380"/>
      <c r="G113" s="377">
        <f t="shared" si="3"/>
        <v>0</v>
      </c>
      <c r="H113" s="307"/>
    </row>
    <row r="114" spans="1:8" s="300" customFormat="1" ht="25.5" x14ac:dyDescent="0.2">
      <c r="A114" s="391">
        <f t="shared" si="4"/>
        <v>98</v>
      </c>
      <c r="B114" s="309"/>
      <c r="C114" s="163" t="s">
        <v>484</v>
      </c>
      <c r="D114" s="201" t="s">
        <v>431</v>
      </c>
      <c r="E114" s="357">
        <v>5</v>
      </c>
      <c r="F114" s="380"/>
      <c r="G114" s="377">
        <f t="shared" si="3"/>
        <v>0</v>
      </c>
      <c r="H114" s="307"/>
    </row>
    <row r="115" spans="1:8" s="300" customFormat="1" x14ac:dyDescent="0.2">
      <c r="A115" s="391"/>
      <c r="B115" s="309"/>
      <c r="C115" s="306" t="s">
        <v>507</v>
      </c>
      <c r="D115" s="3" t="s">
        <v>44</v>
      </c>
      <c r="E115" s="378" t="s">
        <v>44</v>
      </c>
      <c r="F115" s="378" t="s">
        <v>44</v>
      </c>
      <c r="G115" s="379" t="s">
        <v>44</v>
      </c>
      <c r="H115" s="307"/>
    </row>
    <row r="116" spans="1:8" s="300" customFormat="1" ht="25.5" x14ac:dyDescent="0.2">
      <c r="A116" s="391">
        <f>A114+1</f>
        <v>99</v>
      </c>
      <c r="B116" s="309"/>
      <c r="C116" s="163" t="s">
        <v>503</v>
      </c>
      <c r="D116" s="201" t="s">
        <v>408</v>
      </c>
      <c r="E116" s="357">
        <v>184</v>
      </c>
      <c r="F116" s="380"/>
      <c r="G116" s="377">
        <f t="shared" si="3"/>
        <v>0</v>
      </c>
      <c r="H116" s="307"/>
    </row>
    <row r="117" spans="1:8" s="300" customFormat="1" ht="25.5" x14ac:dyDescent="0.2">
      <c r="A117" s="391">
        <f t="shared" si="4"/>
        <v>100</v>
      </c>
      <c r="B117" s="309"/>
      <c r="C117" s="163" t="s">
        <v>508</v>
      </c>
      <c r="D117" s="201" t="s">
        <v>408</v>
      </c>
      <c r="E117" s="357">
        <v>10</v>
      </c>
      <c r="F117" s="380"/>
      <c r="G117" s="377">
        <f t="shared" si="3"/>
        <v>0</v>
      </c>
      <c r="H117" s="307"/>
    </row>
    <row r="118" spans="1:8" s="300" customFormat="1" ht="25.5" x14ac:dyDescent="0.2">
      <c r="A118" s="391">
        <f t="shared" si="4"/>
        <v>101</v>
      </c>
      <c r="B118" s="309"/>
      <c r="C118" s="163" t="s">
        <v>509</v>
      </c>
      <c r="D118" s="201" t="s">
        <v>408</v>
      </c>
      <c r="E118" s="357">
        <v>18</v>
      </c>
      <c r="F118" s="380"/>
      <c r="G118" s="377">
        <f t="shared" si="3"/>
        <v>0</v>
      </c>
      <c r="H118" s="307"/>
    </row>
    <row r="119" spans="1:8" s="300" customFormat="1" ht="25.5" x14ac:dyDescent="0.2">
      <c r="A119" s="391">
        <f t="shared" si="4"/>
        <v>102</v>
      </c>
      <c r="B119" s="309"/>
      <c r="C119" s="163" t="s">
        <v>510</v>
      </c>
      <c r="D119" s="201" t="s">
        <v>431</v>
      </c>
      <c r="E119" s="357">
        <v>7</v>
      </c>
      <c r="F119" s="380"/>
      <c r="G119" s="377">
        <f t="shared" si="3"/>
        <v>0</v>
      </c>
      <c r="H119" s="307"/>
    </row>
    <row r="120" spans="1:8" s="300" customFormat="1" ht="25.5" x14ac:dyDescent="0.2">
      <c r="A120" s="391">
        <f t="shared" si="4"/>
        <v>103</v>
      </c>
      <c r="B120" s="309"/>
      <c r="C120" s="163" t="s">
        <v>511</v>
      </c>
      <c r="D120" s="201" t="s">
        <v>408</v>
      </c>
      <c r="E120" s="357">
        <v>10</v>
      </c>
      <c r="F120" s="380"/>
      <c r="G120" s="377">
        <f t="shared" si="3"/>
        <v>0</v>
      </c>
      <c r="H120" s="307"/>
    </row>
    <row r="121" spans="1:8" s="300" customFormat="1" ht="25.5" x14ac:dyDescent="0.2">
      <c r="A121" s="391">
        <f t="shared" si="4"/>
        <v>104</v>
      </c>
      <c r="B121" s="309"/>
      <c r="C121" s="163" t="s">
        <v>470</v>
      </c>
      <c r="D121" s="201" t="s">
        <v>431</v>
      </c>
      <c r="E121" s="357">
        <v>1</v>
      </c>
      <c r="F121" s="380"/>
      <c r="G121" s="377">
        <f t="shared" si="3"/>
        <v>0</v>
      </c>
      <c r="H121" s="307"/>
    </row>
    <row r="122" spans="1:8" s="300" customFormat="1" x14ac:dyDescent="0.2">
      <c r="A122" s="391">
        <f t="shared" si="4"/>
        <v>105</v>
      </c>
      <c r="B122" s="309"/>
      <c r="C122" s="163" t="s">
        <v>498</v>
      </c>
      <c r="D122" s="201" t="s">
        <v>431</v>
      </c>
      <c r="E122" s="357">
        <v>4</v>
      </c>
      <c r="F122" s="380"/>
      <c r="G122" s="377">
        <f t="shared" si="3"/>
        <v>0</v>
      </c>
      <c r="H122" s="307"/>
    </row>
    <row r="123" spans="1:8" s="300" customFormat="1" x14ac:dyDescent="0.2">
      <c r="A123" s="391"/>
      <c r="B123" s="309"/>
      <c r="C123" s="306" t="s">
        <v>524</v>
      </c>
      <c r="D123" s="3" t="s">
        <v>44</v>
      </c>
      <c r="E123" s="378" t="s">
        <v>44</v>
      </c>
      <c r="F123" s="378" t="s">
        <v>44</v>
      </c>
      <c r="G123" s="379" t="s">
        <v>44</v>
      </c>
      <c r="H123" s="307"/>
    </row>
    <row r="124" spans="1:8" s="300" customFormat="1" ht="25.5" x14ac:dyDescent="0.2">
      <c r="A124" s="391">
        <f>A122+1</f>
        <v>106</v>
      </c>
      <c r="B124" s="309"/>
      <c r="C124" s="163" t="s">
        <v>512</v>
      </c>
      <c r="D124" s="201" t="s">
        <v>431</v>
      </c>
      <c r="E124" s="357">
        <v>6</v>
      </c>
      <c r="F124" s="380"/>
      <c r="G124" s="377">
        <f t="shared" si="3"/>
        <v>0</v>
      </c>
      <c r="H124" s="307"/>
    </row>
    <row r="125" spans="1:8" s="300" customFormat="1" x14ac:dyDescent="0.2">
      <c r="A125" s="391">
        <f t="shared" si="4"/>
        <v>107</v>
      </c>
      <c r="B125" s="309"/>
      <c r="C125" s="163" t="s">
        <v>513</v>
      </c>
      <c r="D125" s="201" t="s">
        <v>408</v>
      </c>
      <c r="E125" s="357">
        <v>388</v>
      </c>
      <c r="F125" s="380"/>
      <c r="G125" s="377">
        <f t="shared" si="3"/>
        <v>0</v>
      </c>
      <c r="H125" s="307"/>
    </row>
    <row r="126" spans="1:8" s="300" customFormat="1" x14ac:dyDescent="0.2">
      <c r="A126" s="391">
        <f t="shared" si="4"/>
        <v>108</v>
      </c>
      <c r="B126" s="309"/>
      <c r="C126" s="163" t="s">
        <v>514</v>
      </c>
      <c r="D126" s="201" t="s">
        <v>408</v>
      </c>
      <c r="E126" s="357">
        <v>373</v>
      </c>
      <c r="F126" s="380"/>
      <c r="G126" s="377">
        <f t="shared" si="3"/>
        <v>0</v>
      </c>
      <c r="H126" s="307"/>
    </row>
    <row r="127" spans="1:8" s="300" customFormat="1" ht="25.5" x14ac:dyDescent="0.2">
      <c r="A127" s="391">
        <f t="shared" si="4"/>
        <v>109</v>
      </c>
      <c r="B127" s="309"/>
      <c r="C127" s="163" t="s">
        <v>515</v>
      </c>
      <c r="D127" s="201" t="s">
        <v>408</v>
      </c>
      <c r="E127" s="357">
        <v>380</v>
      </c>
      <c r="F127" s="380"/>
      <c r="G127" s="377">
        <f t="shared" si="3"/>
        <v>0</v>
      </c>
      <c r="H127" s="307"/>
    </row>
    <row r="128" spans="1:8" s="300" customFormat="1" x14ac:dyDescent="0.2">
      <c r="A128" s="391">
        <f t="shared" si="4"/>
        <v>110</v>
      </c>
      <c r="B128" s="309"/>
      <c r="C128" s="163" t="s">
        <v>516</v>
      </c>
      <c r="D128" s="201" t="s">
        <v>431</v>
      </c>
      <c r="E128" s="357">
        <v>20</v>
      </c>
      <c r="F128" s="380"/>
      <c r="G128" s="377">
        <f t="shared" si="3"/>
        <v>0</v>
      </c>
      <c r="H128" s="307"/>
    </row>
    <row r="129" spans="1:8" s="300" customFormat="1" ht="25.5" x14ac:dyDescent="0.2">
      <c r="A129" s="391">
        <f t="shared" si="4"/>
        <v>111</v>
      </c>
      <c r="B129" s="309"/>
      <c r="C129" s="163" t="s">
        <v>470</v>
      </c>
      <c r="D129" s="201" t="s">
        <v>431</v>
      </c>
      <c r="E129" s="357">
        <v>2</v>
      </c>
      <c r="F129" s="380"/>
      <c r="G129" s="377">
        <f t="shared" si="3"/>
        <v>0</v>
      </c>
      <c r="H129" s="307"/>
    </row>
    <row r="130" spans="1:8" s="300" customFormat="1" ht="25.5" x14ac:dyDescent="0.2">
      <c r="A130" s="391">
        <f t="shared" si="4"/>
        <v>112</v>
      </c>
      <c r="B130" s="309"/>
      <c r="C130" s="163" t="s">
        <v>517</v>
      </c>
      <c r="D130" s="201" t="s">
        <v>43</v>
      </c>
      <c r="E130" s="357">
        <v>0.46</v>
      </c>
      <c r="F130" s="380"/>
      <c r="G130" s="377">
        <f t="shared" si="3"/>
        <v>0</v>
      </c>
      <c r="H130" s="307"/>
    </row>
    <row r="131" spans="1:8" s="300" customFormat="1" ht="25.5" x14ac:dyDescent="0.2">
      <c r="A131" s="391">
        <f t="shared" si="4"/>
        <v>113</v>
      </c>
      <c r="B131" s="309"/>
      <c r="C131" s="163" t="s">
        <v>518</v>
      </c>
      <c r="D131" s="201" t="s">
        <v>431</v>
      </c>
      <c r="E131" s="357">
        <v>4</v>
      </c>
      <c r="F131" s="380"/>
      <c r="G131" s="377">
        <f t="shared" si="3"/>
        <v>0</v>
      </c>
      <c r="H131" s="307"/>
    </row>
    <row r="132" spans="1:8" s="300" customFormat="1" ht="25.5" x14ac:dyDescent="0.2">
      <c r="A132" s="391">
        <f t="shared" si="4"/>
        <v>114</v>
      </c>
      <c r="B132" s="309"/>
      <c r="C132" s="163" t="s">
        <v>519</v>
      </c>
      <c r="D132" s="201" t="s">
        <v>431</v>
      </c>
      <c r="E132" s="357">
        <v>92</v>
      </c>
      <c r="F132" s="380"/>
      <c r="G132" s="377">
        <f t="shared" si="3"/>
        <v>0</v>
      </c>
      <c r="H132" s="307"/>
    </row>
    <row r="133" spans="1:8" s="300" customFormat="1" ht="25.5" x14ac:dyDescent="0.2">
      <c r="A133" s="391">
        <f t="shared" si="4"/>
        <v>115</v>
      </c>
      <c r="B133" s="309"/>
      <c r="C133" s="163" t="s">
        <v>520</v>
      </c>
      <c r="D133" s="201" t="s">
        <v>431</v>
      </c>
      <c r="E133" s="357">
        <v>2</v>
      </c>
      <c r="F133" s="380"/>
      <c r="G133" s="377">
        <f t="shared" si="3"/>
        <v>0</v>
      </c>
      <c r="H133" s="307"/>
    </row>
    <row r="134" spans="1:8" s="300" customFormat="1" ht="25.5" x14ac:dyDescent="0.2">
      <c r="A134" s="391">
        <f t="shared" si="4"/>
        <v>116</v>
      </c>
      <c r="B134" s="309"/>
      <c r="C134" s="163" t="s">
        <v>521</v>
      </c>
      <c r="D134" s="201" t="s">
        <v>431</v>
      </c>
      <c r="E134" s="357">
        <v>46</v>
      </c>
      <c r="F134" s="380"/>
      <c r="G134" s="377">
        <f t="shared" si="3"/>
        <v>0</v>
      </c>
      <c r="H134" s="307"/>
    </row>
    <row r="135" spans="1:8" s="300" customFormat="1" x14ac:dyDescent="0.2">
      <c r="A135" s="391">
        <f t="shared" si="4"/>
        <v>117</v>
      </c>
      <c r="B135" s="309"/>
      <c r="C135" s="163" t="s">
        <v>522</v>
      </c>
      <c r="D135" s="201" t="s">
        <v>431</v>
      </c>
      <c r="E135" s="357">
        <v>2</v>
      </c>
      <c r="F135" s="380"/>
      <c r="G135" s="377">
        <f t="shared" si="3"/>
        <v>0</v>
      </c>
      <c r="H135" s="307"/>
    </row>
    <row r="136" spans="1:8" s="300" customFormat="1" ht="25.5" x14ac:dyDescent="0.2">
      <c r="A136" s="391">
        <f t="shared" si="4"/>
        <v>118</v>
      </c>
      <c r="B136" s="309"/>
      <c r="C136" s="163" t="s">
        <v>523</v>
      </c>
      <c r="D136" s="201" t="s">
        <v>431</v>
      </c>
      <c r="E136" s="357">
        <v>46</v>
      </c>
      <c r="F136" s="380"/>
      <c r="G136" s="377">
        <f t="shared" si="3"/>
        <v>0</v>
      </c>
      <c r="H136" s="307"/>
    </row>
    <row r="137" spans="1:8" s="300" customFormat="1" x14ac:dyDescent="0.2">
      <c r="A137" s="391"/>
      <c r="B137" s="309"/>
      <c r="C137" s="306" t="s">
        <v>525</v>
      </c>
      <c r="D137" s="3" t="s">
        <v>44</v>
      </c>
      <c r="E137" s="378" t="s">
        <v>44</v>
      </c>
      <c r="F137" s="378" t="s">
        <v>44</v>
      </c>
      <c r="G137" s="379" t="s">
        <v>44</v>
      </c>
      <c r="H137" s="307"/>
    </row>
    <row r="138" spans="1:8" s="300" customFormat="1" ht="25.5" x14ac:dyDescent="0.2">
      <c r="A138" s="391">
        <f>A136+1</f>
        <v>119</v>
      </c>
      <c r="B138" s="309"/>
      <c r="C138" s="163" t="s">
        <v>526</v>
      </c>
      <c r="D138" s="201" t="s">
        <v>431</v>
      </c>
      <c r="E138" s="357">
        <v>6</v>
      </c>
      <c r="F138" s="380"/>
      <c r="G138" s="377">
        <f t="shared" si="3"/>
        <v>0</v>
      </c>
      <c r="H138" s="307"/>
    </row>
    <row r="139" spans="1:8" s="300" customFormat="1" ht="25.5" x14ac:dyDescent="0.2">
      <c r="A139" s="391">
        <f t="shared" si="4"/>
        <v>120</v>
      </c>
      <c r="B139" s="309"/>
      <c r="C139" s="163" t="s">
        <v>527</v>
      </c>
      <c r="D139" s="201" t="s">
        <v>431</v>
      </c>
      <c r="E139" s="357">
        <v>1</v>
      </c>
      <c r="F139" s="380"/>
      <c r="G139" s="377">
        <f t="shared" si="3"/>
        <v>0</v>
      </c>
      <c r="H139" s="307"/>
    </row>
    <row r="140" spans="1:8" s="300" customFormat="1" x14ac:dyDescent="0.2">
      <c r="A140" s="391">
        <f t="shared" ref="A140:A166" si="5">A139+1</f>
        <v>121</v>
      </c>
      <c r="B140" s="309"/>
      <c r="C140" s="163" t="s">
        <v>528</v>
      </c>
      <c r="D140" s="201" t="s">
        <v>431</v>
      </c>
      <c r="E140" s="357">
        <v>6</v>
      </c>
      <c r="F140" s="380"/>
      <c r="G140" s="377">
        <f t="shared" ref="G140:G166" si="6">ROUND(E140*F140,2)</f>
        <v>0</v>
      </c>
      <c r="H140" s="307"/>
    </row>
    <row r="141" spans="1:8" s="300" customFormat="1" x14ac:dyDescent="0.2">
      <c r="A141" s="391">
        <f t="shared" si="5"/>
        <v>122</v>
      </c>
      <c r="B141" s="309"/>
      <c r="C141" s="163" t="s">
        <v>529</v>
      </c>
      <c r="D141" s="201" t="s">
        <v>432</v>
      </c>
      <c r="E141" s="357">
        <v>1</v>
      </c>
      <c r="F141" s="380"/>
      <c r="G141" s="377">
        <f t="shared" si="6"/>
        <v>0</v>
      </c>
      <c r="H141" s="307"/>
    </row>
    <row r="142" spans="1:8" s="300" customFormat="1" ht="25.5" x14ac:dyDescent="0.2">
      <c r="A142" s="391">
        <f t="shared" si="5"/>
        <v>123</v>
      </c>
      <c r="B142" s="309"/>
      <c r="C142" s="163" t="s">
        <v>530</v>
      </c>
      <c r="D142" s="201" t="s">
        <v>408</v>
      </c>
      <c r="E142" s="357">
        <v>433</v>
      </c>
      <c r="F142" s="380"/>
      <c r="G142" s="377">
        <f t="shared" si="6"/>
        <v>0</v>
      </c>
      <c r="H142" s="307"/>
    </row>
    <row r="143" spans="1:8" s="300" customFormat="1" x14ac:dyDescent="0.2">
      <c r="A143" s="391">
        <f t="shared" si="5"/>
        <v>124</v>
      </c>
      <c r="B143" s="309"/>
      <c r="C143" s="163" t="s">
        <v>531</v>
      </c>
      <c r="D143" s="201" t="s">
        <v>408</v>
      </c>
      <c r="E143" s="357">
        <v>433</v>
      </c>
      <c r="F143" s="380"/>
      <c r="G143" s="377">
        <f t="shared" si="6"/>
        <v>0</v>
      </c>
      <c r="H143" s="307"/>
    </row>
    <row r="144" spans="1:8" s="300" customFormat="1" ht="25.5" x14ac:dyDescent="0.2">
      <c r="A144" s="391">
        <f t="shared" si="5"/>
        <v>125</v>
      </c>
      <c r="B144" s="309"/>
      <c r="C144" s="163" t="s">
        <v>532</v>
      </c>
      <c r="D144" s="201" t="s">
        <v>408</v>
      </c>
      <c r="E144" s="357">
        <v>20</v>
      </c>
      <c r="F144" s="380"/>
      <c r="G144" s="377">
        <f t="shared" si="6"/>
        <v>0</v>
      </c>
      <c r="H144" s="307"/>
    </row>
    <row r="145" spans="1:8" s="300" customFormat="1" ht="25.5" x14ac:dyDescent="0.2">
      <c r="A145" s="391">
        <f t="shared" si="5"/>
        <v>126</v>
      </c>
      <c r="B145" s="309"/>
      <c r="C145" s="163" t="s">
        <v>533</v>
      </c>
      <c r="D145" s="201" t="s">
        <v>408</v>
      </c>
      <c r="E145" s="357">
        <v>433</v>
      </c>
      <c r="F145" s="380"/>
      <c r="G145" s="377">
        <f t="shared" si="6"/>
        <v>0</v>
      </c>
      <c r="H145" s="307"/>
    </row>
    <row r="146" spans="1:8" s="300" customFormat="1" x14ac:dyDescent="0.2">
      <c r="A146" s="391">
        <f t="shared" si="5"/>
        <v>127</v>
      </c>
      <c r="B146" s="309"/>
      <c r="C146" s="163" t="s">
        <v>534</v>
      </c>
      <c r="D146" s="201" t="s">
        <v>536</v>
      </c>
      <c r="E146" s="357">
        <v>18</v>
      </c>
      <c r="F146" s="380"/>
      <c r="G146" s="377">
        <f t="shared" si="6"/>
        <v>0</v>
      </c>
      <c r="H146" s="307"/>
    </row>
    <row r="147" spans="1:8" s="300" customFormat="1" x14ac:dyDescent="0.2">
      <c r="A147" s="391">
        <f t="shared" si="5"/>
        <v>128</v>
      </c>
      <c r="B147" s="309"/>
      <c r="C147" s="163" t="s">
        <v>535</v>
      </c>
      <c r="D147" s="201" t="s">
        <v>536</v>
      </c>
      <c r="E147" s="357">
        <v>18</v>
      </c>
      <c r="F147" s="380"/>
      <c r="G147" s="377">
        <f t="shared" si="6"/>
        <v>0</v>
      </c>
      <c r="H147" s="307"/>
    </row>
    <row r="148" spans="1:8" s="300" customFormat="1" x14ac:dyDescent="0.2">
      <c r="A148" s="391"/>
      <c r="B148" s="309"/>
      <c r="C148" s="306" t="s">
        <v>537</v>
      </c>
      <c r="D148" s="3" t="s">
        <v>44</v>
      </c>
      <c r="E148" s="378" t="s">
        <v>44</v>
      </c>
      <c r="F148" s="378" t="s">
        <v>44</v>
      </c>
      <c r="G148" s="379" t="s">
        <v>44</v>
      </c>
      <c r="H148" s="307"/>
    </row>
    <row r="149" spans="1:8" s="300" customFormat="1" x14ac:dyDescent="0.2">
      <c r="A149" s="391">
        <f>A147+1</f>
        <v>129</v>
      </c>
      <c r="B149" s="309"/>
      <c r="C149" s="163" t="s">
        <v>538</v>
      </c>
      <c r="D149" s="201" t="s">
        <v>432</v>
      </c>
      <c r="E149" s="357">
        <v>13</v>
      </c>
      <c r="F149" s="380"/>
      <c r="G149" s="377">
        <f t="shared" si="6"/>
        <v>0</v>
      </c>
      <c r="H149" s="307"/>
    </row>
    <row r="150" spans="1:8" s="300" customFormat="1" x14ac:dyDescent="0.2">
      <c r="A150" s="391">
        <f t="shared" si="5"/>
        <v>130</v>
      </c>
      <c r="B150" s="309"/>
      <c r="C150" s="163" t="s">
        <v>539</v>
      </c>
      <c r="D150" s="201" t="s">
        <v>432</v>
      </c>
      <c r="E150" s="357">
        <v>1</v>
      </c>
      <c r="F150" s="380"/>
      <c r="G150" s="377">
        <f t="shared" si="6"/>
        <v>0</v>
      </c>
      <c r="H150" s="307"/>
    </row>
    <row r="151" spans="1:8" s="300" customFormat="1" x14ac:dyDescent="0.2">
      <c r="A151" s="391">
        <f t="shared" si="5"/>
        <v>131</v>
      </c>
      <c r="B151" s="309"/>
      <c r="C151" s="163" t="s">
        <v>540</v>
      </c>
      <c r="D151" s="201" t="s">
        <v>432</v>
      </c>
      <c r="E151" s="357">
        <v>2</v>
      </c>
      <c r="F151" s="380"/>
      <c r="G151" s="377">
        <f t="shared" si="6"/>
        <v>0</v>
      </c>
      <c r="H151" s="307"/>
    </row>
    <row r="152" spans="1:8" s="300" customFormat="1" x14ac:dyDescent="0.2">
      <c r="A152" s="391">
        <f t="shared" si="5"/>
        <v>132</v>
      </c>
      <c r="B152" s="309"/>
      <c r="C152" s="163" t="s">
        <v>541</v>
      </c>
      <c r="D152" s="201" t="s">
        <v>432</v>
      </c>
      <c r="E152" s="357">
        <v>1</v>
      </c>
      <c r="F152" s="380"/>
      <c r="G152" s="377">
        <f t="shared" si="6"/>
        <v>0</v>
      </c>
      <c r="H152" s="307"/>
    </row>
    <row r="153" spans="1:8" s="300" customFormat="1" x14ac:dyDescent="0.2">
      <c r="A153" s="391">
        <f t="shared" si="5"/>
        <v>133</v>
      </c>
      <c r="B153" s="309"/>
      <c r="C153" s="163" t="s">
        <v>542</v>
      </c>
      <c r="D153" s="201" t="s">
        <v>432</v>
      </c>
      <c r="E153" s="357">
        <v>1</v>
      </c>
      <c r="F153" s="380"/>
      <c r="G153" s="377">
        <f t="shared" si="6"/>
        <v>0</v>
      </c>
      <c r="H153" s="307"/>
    </row>
    <row r="154" spans="1:8" s="300" customFormat="1" ht="51" x14ac:dyDescent="0.2">
      <c r="A154" s="391">
        <f t="shared" si="5"/>
        <v>134</v>
      </c>
      <c r="B154" s="309"/>
      <c r="C154" s="163" t="s">
        <v>543</v>
      </c>
      <c r="D154" s="201" t="s">
        <v>431</v>
      </c>
      <c r="E154" s="357">
        <v>1</v>
      </c>
      <c r="F154" s="380"/>
      <c r="G154" s="377">
        <f t="shared" si="6"/>
        <v>0</v>
      </c>
      <c r="H154" s="307"/>
    </row>
    <row r="155" spans="1:8" s="300" customFormat="1" ht="51" x14ac:dyDescent="0.2">
      <c r="A155" s="391">
        <f t="shared" si="5"/>
        <v>135</v>
      </c>
      <c r="B155" s="309"/>
      <c r="C155" s="163" t="s">
        <v>544</v>
      </c>
      <c r="D155" s="201" t="s">
        <v>431</v>
      </c>
      <c r="E155" s="357">
        <v>7</v>
      </c>
      <c r="F155" s="380"/>
      <c r="G155" s="377">
        <f t="shared" si="6"/>
        <v>0</v>
      </c>
      <c r="H155" s="307"/>
    </row>
    <row r="156" spans="1:8" s="300" customFormat="1" ht="51" x14ac:dyDescent="0.2">
      <c r="A156" s="391">
        <f t="shared" si="5"/>
        <v>136</v>
      </c>
      <c r="B156" s="309"/>
      <c r="C156" s="163" t="s">
        <v>545</v>
      </c>
      <c r="D156" s="201" t="s">
        <v>431</v>
      </c>
      <c r="E156" s="357">
        <v>18</v>
      </c>
      <c r="F156" s="380"/>
      <c r="G156" s="377">
        <f t="shared" si="6"/>
        <v>0</v>
      </c>
      <c r="H156" s="307"/>
    </row>
    <row r="157" spans="1:8" s="300" customFormat="1" ht="51" x14ac:dyDescent="0.2">
      <c r="A157" s="391">
        <f t="shared" si="5"/>
        <v>137</v>
      </c>
      <c r="B157" s="309"/>
      <c r="C157" s="163" t="s">
        <v>546</v>
      </c>
      <c r="D157" s="201" t="s">
        <v>431</v>
      </c>
      <c r="E157" s="357">
        <v>10</v>
      </c>
      <c r="F157" s="380"/>
      <c r="G157" s="377">
        <f t="shared" si="6"/>
        <v>0</v>
      </c>
      <c r="H157" s="307"/>
    </row>
    <row r="158" spans="1:8" s="300" customFormat="1" ht="51" x14ac:dyDescent="0.2">
      <c r="A158" s="391">
        <f t="shared" si="5"/>
        <v>138</v>
      </c>
      <c r="B158" s="309"/>
      <c r="C158" s="163" t="s">
        <v>547</v>
      </c>
      <c r="D158" s="201" t="s">
        <v>431</v>
      </c>
      <c r="E158" s="357">
        <v>2</v>
      </c>
      <c r="F158" s="380"/>
      <c r="G158" s="377">
        <f t="shared" si="6"/>
        <v>0</v>
      </c>
      <c r="H158" s="307"/>
    </row>
    <row r="159" spans="1:8" s="300" customFormat="1" ht="51" x14ac:dyDescent="0.2">
      <c r="A159" s="391">
        <f t="shared" si="5"/>
        <v>139</v>
      </c>
      <c r="B159" s="309"/>
      <c r="C159" s="163" t="s">
        <v>548</v>
      </c>
      <c r="D159" s="201" t="s">
        <v>431</v>
      </c>
      <c r="E159" s="357">
        <v>4</v>
      </c>
      <c r="F159" s="380"/>
      <c r="G159" s="377">
        <f t="shared" si="6"/>
        <v>0</v>
      </c>
      <c r="H159" s="307"/>
    </row>
    <row r="160" spans="1:8" s="300" customFormat="1" ht="51" x14ac:dyDescent="0.2">
      <c r="A160" s="391">
        <f t="shared" si="5"/>
        <v>140</v>
      </c>
      <c r="B160" s="309"/>
      <c r="C160" s="163" t="s">
        <v>549</v>
      </c>
      <c r="D160" s="201" t="s">
        <v>431</v>
      </c>
      <c r="E160" s="357">
        <v>6</v>
      </c>
      <c r="F160" s="380"/>
      <c r="G160" s="377">
        <f t="shared" si="6"/>
        <v>0</v>
      </c>
      <c r="H160" s="307"/>
    </row>
    <row r="161" spans="1:8" s="300" customFormat="1" x14ac:dyDescent="0.2">
      <c r="A161" s="391">
        <f t="shared" si="5"/>
        <v>141</v>
      </c>
      <c r="B161" s="309"/>
      <c r="C161" s="163" t="s">
        <v>550</v>
      </c>
      <c r="D161" s="201" t="s">
        <v>408</v>
      </c>
      <c r="E161" s="357">
        <v>900</v>
      </c>
      <c r="F161" s="380"/>
      <c r="G161" s="377">
        <f t="shared" si="6"/>
        <v>0</v>
      </c>
      <c r="H161" s="307"/>
    </row>
    <row r="162" spans="1:8" s="300" customFormat="1" x14ac:dyDescent="0.2">
      <c r="A162" s="391">
        <f t="shared" si="5"/>
        <v>142</v>
      </c>
      <c r="B162" s="309"/>
      <c r="C162" s="163" t="s">
        <v>513</v>
      </c>
      <c r="D162" s="201" t="s">
        <v>408</v>
      </c>
      <c r="E162" s="357">
        <v>3405</v>
      </c>
      <c r="F162" s="380"/>
      <c r="G162" s="377">
        <f t="shared" si="6"/>
        <v>0</v>
      </c>
      <c r="H162" s="307"/>
    </row>
    <row r="163" spans="1:8" s="300" customFormat="1" ht="25.5" x14ac:dyDescent="0.2">
      <c r="A163" s="391">
        <f t="shared" si="5"/>
        <v>143</v>
      </c>
      <c r="B163" s="309"/>
      <c r="C163" s="163" t="s">
        <v>551</v>
      </c>
      <c r="D163" s="201" t="s">
        <v>408</v>
      </c>
      <c r="E163" s="357">
        <v>1875</v>
      </c>
      <c r="F163" s="380"/>
      <c r="G163" s="377">
        <f t="shared" si="6"/>
        <v>0</v>
      </c>
      <c r="H163" s="307"/>
    </row>
    <row r="164" spans="1:8" s="300" customFormat="1" ht="25.5" x14ac:dyDescent="0.2">
      <c r="A164" s="391">
        <f t="shared" si="5"/>
        <v>144</v>
      </c>
      <c r="B164" s="309"/>
      <c r="C164" s="163" t="s">
        <v>552</v>
      </c>
      <c r="D164" s="201" t="s">
        <v>408</v>
      </c>
      <c r="E164" s="357">
        <v>57</v>
      </c>
      <c r="F164" s="380"/>
      <c r="G164" s="377">
        <f t="shared" si="6"/>
        <v>0</v>
      </c>
      <c r="H164" s="307"/>
    </row>
    <row r="165" spans="1:8" s="300" customFormat="1" x14ac:dyDescent="0.2">
      <c r="A165" s="391">
        <f t="shared" si="5"/>
        <v>145</v>
      </c>
      <c r="B165" s="309"/>
      <c r="C165" s="163" t="s">
        <v>553</v>
      </c>
      <c r="D165" s="201" t="s">
        <v>408</v>
      </c>
      <c r="E165" s="357">
        <v>57</v>
      </c>
      <c r="F165" s="380"/>
      <c r="G165" s="377">
        <f t="shared" si="6"/>
        <v>0</v>
      </c>
      <c r="H165" s="307"/>
    </row>
    <row r="166" spans="1:8" s="300" customFormat="1" ht="25.5" x14ac:dyDescent="0.2">
      <c r="A166" s="391">
        <f t="shared" si="5"/>
        <v>146</v>
      </c>
      <c r="B166" s="309"/>
      <c r="C166" s="163" t="s">
        <v>533</v>
      </c>
      <c r="D166" s="201" t="s">
        <v>408</v>
      </c>
      <c r="E166" s="357">
        <v>57</v>
      </c>
      <c r="F166" s="380"/>
      <c r="G166" s="377">
        <f t="shared" si="6"/>
        <v>0</v>
      </c>
      <c r="H166" s="307"/>
    </row>
    <row r="167" spans="1:8" s="300" customFormat="1" x14ac:dyDescent="0.2">
      <c r="A167" s="391"/>
      <c r="B167" s="309"/>
      <c r="C167" s="306" t="s">
        <v>554</v>
      </c>
      <c r="D167" s="3" t="s">
        <v>44</v>
      </c>
      <c r="E167" s="378" t="s">
        <v>44</v>
      </c>
      <c r="F167" s="378" t="s">
        <v>44</v>
      </c>
      <c r="G167" s="379" t="s">
        <v>44</v>
      </c>
      <c r="H167" s="307"/>
    </row>
    <row r="168" spans="1:8" s="300" customFormat="1" x14ac:dyDescent="0.2">
      <c r="A168" s="391">
        <f>A166+1</f>
        <v>147</v>
      </c>
      <c r="B168" s="309"/>
      <c r="C168" s="163" t="s">
        <v>555</v>
      </c>
      <c r="D168" s="201" t="s">
        <v>408</v>
      </c>
      <c r="E168" s="357">
        <v>460</v>
      </c>
      <c r="F168" s="380"/>
      <c r="G168" s="377">
        <f t="shared" ref="G168:G208" si="7">ROUND(E168*F168,2)</f>
        <v>0</v>
      </c>
      <c r="H168" s="307"/>
    </row>
    <row r="169" spans="1:8" s="300" customFormat="1" ht="25.5" x14ac:dyDescent="0.2">
      <c r="A169" s="391">
        <f t="shared" ref="A169:A208" si="8">A168+1</f>
        <v>148</v>
      </c>
      <c r="B169" s="309"/>
      <c r="C169" s="163" t="s">
        <v>556</v>
      </c>
      <c r="D169" s="201" t="s">
        <v>43</v>
      </c>
      <c r="E169" s="357">
        <v>0.52800000000000002</v>
      </c>
      <c r="F169" s="380"/>
      <c r="G169" s="377">
        <f t="shared" si="7"/>
        <v>0</v>
      </c>
      <c r="H169" s="307"/>
    </row>
    <row r="170" spans="1:8" s="300" customFormat="1" ht="25.5" x14ac:dyDescent="0.2">
      <c r="A170" s="391">
        <f t="shared" si="8"/>
        <v>149</v>
      </c>
      <c r="B170" s="309"/>
      <c r="C170" s="163" t="s">
        <v>518</v>
      </c>
      <c r="D170" s="201" t="s">
        <v>431</v>
      </c>
      <c r="E170" s="357">
        <v>4</v>
      </c>
      <c r="F170" s="380"/>
      <c r="G170" s="377">
        <f t="shared" si="7"/>
        <v>0</v>
      </c>
      <c r="H170" s="307"/>
    </row>
    <row r="171" spans="1:8" s="300" customFormat="1" ht="25.5" x14ac:dyDescent="0.2">
      <c r="A171" s="391">
        <f t="shared" si="8"/>
        <v>150</v>
      </c>
      <c r="B171" s="309"/>
      <c r="C171" s="163" t="s">
        <v>519</v>
      </c>
      <c r="D171" s="201" t="s">
        <v>431</v>
      </c>
      <c r="E171" s="357">
        <v>572</v>
      </c>
      <c r="F171" s="380"/>
      <c r="G171" s="377">
        <f t="shared" si="7"/>
        <v>0</v>
      </c>
      <c r="H171" s="307"/>
    </row>
    <row r="172" spans="1:8" s="300" customFormat="1" x14ac:dyDescent="0.2">
      <c r="A172" s="391">
        <f t="shared" si="8"/>
        <v>151</v>
      </c>
      <c r="B172" s="309"/>
      <c r="C172" s="163" t="s">
        <v>557</v>
      </c>
      <c r="D172" s="201" t="s">
        <v>431</v>
      </c>
      <c r="E172" s="357">
        <v>5</v>
      </c>
      <c r="F172" s="380"/>
      <c r="G172" s="377">
        <f t="shared" si="7"/>
        <v>0</v>
      </c>
      <c r="H172" s="307"/>
    </row>
    <row r="173" spans="1:8" s="300" customFormat="1" ht="25.5" x14ac:dyDescent="0.2">
      <c r="A173" s="391">
        <f t="shared" si="8"/>
        <v>152</v>
      </c>
      <c r="B173" s="309"/>
      <c r="C173" s="163" t="s">
        <v>558</v>
      </c>
      <c r="D173" s="201" t="s">
        <v>431</v>
      </c>
      <c r="E173" s="357">
        <v>296</v>
      </c>
      <c r="F173" s="380"/>
      <c r="G173" s="377">
        <f t="shared" si="7"/>
        <v>0</v>
      </c>
      <c r="H173" s="307"/>
    </row>
    <row r="174" spans="1:8" s="300" customFormat="1" x14ac:dyDescent="0.2">
      <c r="A174" s="391">
        <f t="shared" si="8"/>
        <v>153</v>
      </c>
      <c r="B174" s="309"/>
      <c r="C174" s="163" t="s">
        <v>522</v>
      </c>
      <c r="D174" s="201" t="s">
        <v>431</v>
      </c>
      <c r="E174" s="357">
        <v>1</v>
      </c>
      <c r="F174" s="380"/>
      <c r="G174" s="377">
        <f t="shared" si="7"/>
        <v>0</v>
      </c>
      <c r="H174" s="307"/>
    </row>
    <row r="175" spans="1:8" s="300" customFormat="1" ht="25.5" x14ac:dyDescent="0.2">
      <c r="A175" s="391">
        <f t="shared" si="8"/>
        <v>154</v>
      </c>
      <c r="B175" s="309"/>
      <c r="C175" s="163" t="s">
        <v>523</v>
      </c>
      <c r="D175" s="201" t="s">
        <v>431</v>
      </c>
      <c r="E175" s="357">
        <v>296</v>
      </c>
      <c r="F175" s="380"/>
      <c r="G175" s="377">
        <f t="shared" si="7"/>
        <v>0</v>
      </c>
      <c r="H175" s="307"/>
    </row>
    <row r="176" spans="1:8" s="300" customFormat="1" x14ac:dyDescent="0.2">
      <c r="A176" s="391">
        <f t="shared" si="8"/>
        <v>155</v>
      </c>
      <c r="B176" s="309"/>
      <c r="C176" s="163" t="s">
        <v>559</v>
      </c>
      <c r="D176" s="201" t="s">
        <v>431</v>
      </c>
      <c r="E176" s="357">
        <v>1</v>
      </c>
      <c r="F176" s="380"/>
      <c r="G176" s="377">
        <f t="shared" si="7"/>
        <v>0</v>
      </c>
      <c r="H176" s="307"/>
    </row>
    <row r="177" spans="1:8" s="300" customFormat="1" x14ac:dyDescent="0.2">
      <c r="A177" s="391">
        <f t="shared" si="8"/>
        <v>156</v>
      </c>
      <c r="B177" s="309"/>
      <c r="C177" s="163" t="s">
        <v>560</v>
      </c>
      <c r="D177" s="201" t="s">
        <v>431</v>
      </c>
      <c r="E177" s="357">
        <v>296</v>
      </c>
      <c r="F177" s="380"/>
      <c r="G177" s="377">
        <f t="shared" si="7"/>
        <v>0</v>
      </c>
      <c r="H177" s="307"/>
    </row>
    <row r="178" spans="1:8" s="300" customFormat="1" x14ac:dyDescent="0.2">
      <c r="A178" s="391"/>
      <c r="B178" s="309"/>
      <c r="C178" s="306" t="s">
        <v>561</v>
      </c>
      <c r="D178" s="3" t="s">
        <v>44</v>
      </c>
      <c r="E178" s="378" t="s">
        <v>44</v>
      </c>
      <c r="F178" s="378" t="s">
        <v>44</v>
      </c>
      <c r="G178" s="379" t="s">
        <v>44</v>
      </c>
      <c r="H178" s="307"/>
    </row>
    <row r="179" spans="1:8" s="300" customFormat="1" x14ac:dyDescent="0.2">
      <c r="A179" s="391">
        <f>A177+1</f>
        <v>157</v>
      </c>
      <c r="B179" s="309"/>
      <c r="C179" s="163" t="s">
        <v>555</v>
      </c>
      <c r="D179" s="201" t="s">
        <v>408</v>
      </c>
      <c r="E179" s="357">
        <v>708</v>
      </c>
      <c r="F179" s="380"/>
      <c r="G179" s="377">
        <f t="shared" si="7"/>
        <v>0</v>
      </c>
      <c r="H179" s="307"/>
    </row>
    <row r="180" spans="1:8" s="300" customFormat="1" x14ac:dyDescent="0.2">
      <c r="A180" s="391">
        <f t="shared" si="8"/>
        <v>158</v>
      </c>
      <c r="B180" s="309"/>
      <c r="C180" s="163" t="s">
        <v>562</v>
      </c>
      <c r="D180" s="201" t="s">
        <v>43</v>
      </c>
      <c r="E180" s="357">
        <v>0.26400000000000001</v>
      </c>
      <c r="F180" s="380"/>
      <c r="G180" s="377">
        <f t="shared" si="7"/>
        <v>0</v>
      </c>
      <c r="H180" s="307"/>
    </row>
    <row r="181" spans="1:8" s="300" customFormat="1" x14ac:dyDescent="0.2">
      <c r="A181" s="391">
        <f t="shared" si="8"/>
        <v>159</v>
      </c>
      <c r="B181" s="309"/>
      <c r="C181" s="163" t="s">
        <v>563</v>
      </c>
      <c r="D181" s="201" t="s">
        <v>43</v>
      </c>
      <c r="E181" s="357">
        <v>0.59399999999999997</v>
      </c>
      <c r="F181" s="380"/>
      <c r="G181" s="377">
        <f t="shared" si="7"/>
        <v>0</v>
      </c>
      <c r="H181" s="307"/>
    </row>
    <row r="182" spans="1:8" s="300" customFormat="1" ht="25.5" x14ac:dyDescent="0.2">
      <c r="A182" s="391">
        <f t="shared" si="8"/>
        <v>160</v>
      </c>
      <c r="B182" s="309"/>
      <c r="C182" s="163" t="s">
        <v>518</v>
      </c>
      <c r="D182" s="201" t="s">
        <v>431</v>
      </c>
      <c r="E182" s="357">
        <v>6</v>
      </c>
      <c r="F182" s="380"/>
      <c r="G182" s="377">
        <f t="shared" si="7"/>
        <v>0</v>
      </c>
      <c r="H182" s="307"/>
    </row>
    <row r="183" spans="1:8" s="300" customFormat="1" ht="25.5" x14ac:dyDescent="0.2">
      <c r="A183" s="391">
        <f t="shared" si="8"/>
        <v>161</v>
      </c>
      <c r="B183" s="309"/>
      <c r="C183" s="163" t="s">
        <v>519</v>
      </c>
      <c r="D183" s="201" t="s">
        <v>431</v>
      </c>
      <c r="E183" s="357">
        <v>426</v>
      </c>
      <c r="F183" s="380"/>
      <c r="G183" s="377">
        <f t="shared" si="7"/>
        <v>0</v>
      </c>
      <c r="H183" s="307"/>
    </row>
    <row r="184" spans="1:8" s="300" customFormat="1" x14ac:dyDescent="0.2">
      <c r="A184" s="391">
        <f t="shared" si="8"/>
        <v>162</v>
      </c>
      <c r="B184" s="309"/>
      <c r="C184" s="163" t="s">
        <v>557</v>
      </c>
      <c r="D184" s="201" t="s">
        <v>431</v>
      </c>
      <c r="E184" s="357">
        <v>3</v>
      </c>
      <c r="F184" s="380"/>
      <c r="G184" s="377">
        <f t="shared" si="7"/>
        <v>0</v>
      </c>
      <c r="H184" s="307"/>
    </row>
    <row r="185" spans="1:8" s="300" customFormat="1" ht="25.5" x14ac:dyDescent="0.2">
      <c r="A185" s="391">
        <f t="shared" si="8"/>
        <v>163</v>
      </c>
      <c r="B185" s="309"/>
      <c r="C185" s="163" t="s">
        <v>558</v>
      </c>
      <c r="D185" s="201" t="s">
        <v>431</v>
      </c>
      <c r="E185" s="357">
        <v>213</v>
      </c>
      <c r="F185" s="380"/>
      <c r="G185" s="377">
        <f t="shared" si="7"/>
        <v>0</v>
      </c>
      <c r="H185" s="307"/>
    </row>
    <row r="186" spans="1:8" s="300" customFormat="1" x14ac:dyDescent="0.2">
      <c r="A186" s="391">
        <f t="shared" si="8"/>
        <v>164</v>
      </c>
      <c r="B186" s="309"/>
      <c r="C186" s="163" t="s">
        <v>522</v>
      </c>
      <c r="D186" s="201" t="s">
        <v>431</v>
      </c>
      <c r="E186" s="357">
        <v>3</v>
      </c>
      <c r="F186" s="380"/>
      <c r="G186" s="377">
        <f t="shared" si="7"/>
        <v>0</v>
      </c>
      <c r="H186" s="307"/>
    </row>
    <row r="187" spans="1:8" s="300" customFormat="1" ht="25.5" x14ac:dyDescent="0.2">
      <c r="A187" s="391">
        <f t="shared" si="8"/>
        <v>165</v>
      </c>
      <c r="B187" s="309"/>
      <c r="C187" s="163" t="s">
        <v>523</v>
      </c>
      <c r="D187" s="201" t="s">
        <v>431</v>
      </c>
      <c r="E187" s="357">
        <v>213</v>
      </c>
      <c r="F187" s="380"/>
      <c r="G187" s="377">
        <f t="shared" si="7"/>
        <v>0</v>
      </c>
      <c r="H187" s="307"/>
    </row>
    <row r="188" spans="1:8" s="300" customFormat="1" x14ac:dyDescent="0.2">
      <c r="A188" s="391">
        <f t="shared" si="8"/>
        <v>166</v>
      </c>
      <c r="B188" s="309"/>
      <c r="C188" s="163" t="s">
        <v>559</v>
      </c>
      <c r="D188" s="201" t="s">
        <v>431</v>
      </c>
      <c r="E188" s="357">
        <v>3</v>
      </c>
      <c r="F188" s="380"/>
      <c r="G188" s="377">
        <f t="shared" si="7"/>
        <v>0</v>
      </c>
      <c r="H188" s="307"/>
    </row>
    <row r="189" spans="1:8" s="300" customFormat="1" x14ac:dyDescent="0.2">
      <c r="A189" s="391">
        <f t="shared" si="8"/>
        <v>167</v>
      </c>
      <c r="B189" s="309"/>
      <c r="C189" s="163" t="s">
        <v>560</v>
      </c>
      <c r="D189" s="201" t="s">
        <v>431</v>
      </c>
      <c r="E189" s="357">
        <v>213</v>
      </c>
      <c r="F189" s="380"/>
      <c r="G189" s="377">
        <f t="shared" si="7"/>
        <v>0</v>
      </c>
      <c r="H189" s="307"/>
    </row>
    <row r="190" spans="1:8" s="300" customFormat="1" x14ac:dyDescent="0.2">
      <c r="A190" s="390"/>
      <c r="B190" s="10"/>
      <c r="C190" s="182" t="s">
        <v>564</v>
      </c>
      <c r="D190" s="44" t="s">
        <v>44</v>
      </c>
      <c r="E190" s="347" t="s">
        <v>44</v>
      </c>
      <c r="F190" s="347" t="s">
        <v>44</v>
      </c>
      <c r="G190" s="354" t="s">
        <v>44</v>
      </c>
      <c r="H190" s="307"/>
    </row>
    <row r="191" spans="1:8" s="300" customFormat="1" x14ac:dyDescent="0.2">
      <c r="A191" s="391"/>
      <c r="B191" s="305"/>
      <c r="C191" s="306" t="s">
        <v>565</v>
      </c>
      <c r="D191" s="3" t="s">
        <v>44</v>
      </c>
      <c r="E191" s="378" t="s">
        <v>44</v>
      </c>
      <c r="F191" s="378" t="s">
        <v>44</v>
      </c>
      <c r="G191" s="379" t="s">
        <v>44</v>
      </c>
      <c r="H191" s="307"/>
    </row>
    <row r="192" spans="1:8" s="300" customFormat="1" ht="25.5" x14ac:dyDescent="0.2">
      <c r="A192" s="391">
        <f>A189+1</f>
        <v>168</v>
      </c>
      <c r="B192" s="309"/>
      <c r="C192" s="163" t="s">
        <v>566</v>
      </c>
      <c r="D192" s="201" t="s">
        <v>408</v>
      </c>
      <c r="E192" s="357">
        <v>278</v>
      </c>
      <c r="F192" s="380"/>
      <c r="G192" s="377">
        <f t="shared" si="7"/>
        <v>0</v>
      </c>
      <c r="H192" s="307"/>
    </row>
    <row r="193" spans="1:8" s="300" customFormat="1" ht="38.25" x14ac:dyDescent="0.2">
      <c r="A193" s="391">
        <f t="shared" si="8"/>
        <v>169</v>
      </c>
      <c r="B193" s="309"/>
      <c r="C193" s="163" t="s">
        <v>567</v>
      </c>
      <c r="D193" s="201" t="s">
        <v>536</v>
      </c>
      <c r="E193" s="357">
        <v>200.16</v>
      </c>
      <c r="F193" s="380"/>
      <c r="G193" s="377">
        <f t="shared" si="7"/>
        <v>0</v>
      </c>
      <c r="H193" s="307"/>
    </row>
    <row r="194" spans="1:8" s="300" customFormat="1" ht="38.25" x14ac:dyDescent="0.2">
      <c r="A194" s="391">
        <f t="shared" si="8"/>
        <v>170</v>
      </c>
      <c r="B194" s="309"/>
      <c r="C194" s="163" t="s">
        <v>568</v>
      </c>
      <c r="D194" s="201" t="s">
        <v>536</v>
      </c>
      <c r="E194" s="357">
        <v>200.16</v>
      </c>
      <c r="F194" s="380"/>
      <c r="G194" s="377">
        <f t="shared" si="7"/>
        <v>0</v>
      </c>
      <c r="H194" s="307"/>
    </row>
    <row r="195" spans="1:8" s="300" customFormat="1" ht="25.5" x14ac:dyDescent="0.2">
      <c r="A195" s="391">
        <f t="shared" si="8"/>
        <v>171</v>
      </c>
      <c r="B195" s="309"/>
      <c r="C195" s="163" t="s">
        <v>569</v>
      </c>
      <c r="D195" s="201" t="s">
        <v>408</v>
      </c>
      <c r="E195" s="357">
        <v>556</v>
      </c>
      <c r="F195" s="380"/>
      <c r="G195" s="377">
        <f t="shared" si="7"/>
        <v>0</v>
      </c>
      <c r="H195" s="307"/>
    </row>
    <row r="196" spans="1:8" s="300" customFormat="1" ht="25.5" x14ac:dyDescent="0.2">
      <c r="A196" s="391"/>
      <c r="B196" s="309"/>
      <c r="C196" s="306" t="s">
        <v>570</v>
      </c>
      <c r="D196" s="3" t="s">
        <v>44</v>
      </c>
      <c r="E196" s="378" t="s">
        <v>44</v>
      </c>
      <c r="F196" s="378" t="s">
        <v>44</v>
      </c>
      <c r="G196" s="379" t="s">
        <v>44</v>
      </c>
      <c r="H196" s="307"/>
    </row>
    <row r="197" spans="1:8" s="300" customFormat="1" ht="25.5" x14ac:dyDescent="0.2">
      <c r="A197" s="391">
        <f>A195+1</f>
        <v>172</v>
      </c>
      <c r="B197" s="309"/>
      <c r="C197" s="163" t="s">
        <v>571</v>
      </c>
      <c r="D197" s="201" t="s">
        <v>408</v>
      </c>
      <c r="E197" s="357">
        <v>278</v>
      </c>
      <c r="F197" s="380"/>
      <c r="G197" s="377">
        <f t="shared" si="7"/>
        <v>0</v>
      </c>
      <c r="H197" s="307"/>
    </row>
    <row r="198" spans="1:8" s="300" customFormat="1" x14ac:dyDescent="0.2">
      <c r="A198" s="391"/>
      <c r="B198" s="309"/>
      <c r="C198" s="306" t="s">
        <v>572</v>
      </c>
      <c r="D198" s="3" t="s">
        <v>44</v>
      </c>
      <c r="E198" s="378" t="s">
        <v>44</v>
      </c>
      <c r="F198" s="378" t="s">
        <v>44</v>
      </c>
      <c r="G198" s="379" t="s">
        <v>44</v>
      </c>
      <c r="H198" s="307"/>
    </row>
    <row r="199" spans="1:8" s="300" customFormat="1" x14ac:dyDescent="0.2">
      <c r="A199" s="391">
        <f>A197+1</f>
        <v>173</v>
      </c>
      <c r="B199" s="309"/>
      <c r="C199" s="163" t="s">
        <v>573</v>
      </c>
      <c r="D199" s="201" t="s">
        <v>408</v>
      </c>
      <c r="E199" s="357">
        <v>235</v>
      </c>
      <c r="F199" s="380"/>
      <c r="G199" s="377">
        <f t="shared" si="7"/>
        <v>0</v>
      </c>
      <c r="H199" s="307"/>
    </row>
    <row r="200" spans="1:8" s="300" customFormat="1" ht="25.5" x14ac:dyDescent="0.2">
      <c r="A200" s="391">
        <f t="shared" si="8"/>
        <v>174</v>
      </c>
      <c r="B200" s="309"/>
      <c r="C200" s="163" t="s">
        <v>574</v>
      </c>
      <c r="D200" s="201" t="s">
        <v>408</v>
      </c>
      <c r="E200" s="357">
        <v>86</v>
      </c>
      <c r="F200" s="380"/>
      <c r="G200" s="377">
        <f t="shared" si="7"/>
        <v>0</v>
      </c>
      <c r="H200" s="307"/>
    </row>
    <row r="201" spans="1:8" s="300" customFormat="1" ht="25.5" x14ac:dyDescent="0.2">
      <c r="A201" s="391">
        <f t="shared" si="8"/>
        <v>175</v>
      </c>
      <c r="B201" s="309"/>
      <c r="C201" s="163" t="s">
        <v>575</v>
      </c>
      <c r="D201" s="201" t="s">
        <v>408</v>
      </c>
      <c r="E201" s="357">
        <v>940</v>
      </c>
      <c r="F201" s="380"/>
      <c r="G201" s="377">
        <f t="shared" si="7"/>
        <v>0</v>
      </c>
      <c r="H201" s="307"/>
    </row>
    <row r="202" spans="1:8" s="300" customFormat="1" ht="25.5" x14ac:dyDescent="0.2">
      <c r="A202" s="391">
        <f t="shared" si="8"/>
        <v>176</v>
      </c>
      <c r="B202" s="309"/>
      <c r="C202" s="163" t="s">
        <v>576</v>
      </c>
      <c r="D202" s="201" t="s">
        <v>408</v>
      </c>
      <c r="E202" s="357">
        <v>43</v>
      </c>
      <c r="F202" s="380"/>
      <c r="G202" s="377">
        <f t="shared" si="7"/>
        <v>0</v>
      </c>
      <c r="H202" s="307"/>
    </row>
    <row r="203" spans="1:8" s="300" customFormat="1" ht="25.5" x14ac:dyDescent="0.2">
      <c r="A203" s="391">
        <f t="shared" si="8"/>
        <v>177</v>
      </c>
      <c r="B203" s="309"/>
      <c r="C203" s="163" t="s">
        <v>577</v>
      </c>
      <c r="D203" s="201" t="s">
        <v>408</v>
      </c>
      <c r="E203" s="357">
        <v>235</v>
      </c>
      <c r="F203" s="380"/>
      <c r="G203" s="377">
        <f t="shared" si="7"/>
        <v>0</v>
      </c>
      <c r="H203" s="307"/>
    </row>
    <row r="204" spans="1:8" s="300" customFormat="1" ht="25.5" x14ac:dyDescent="0.2">
      <c r="A204" s="391">
        <f t="shared" si="8"/>
        <v>178</v>
      </c>
      <c r="B204" s="309"/>
      <c r="C204" s="163" t="s">
        <v>578</v>
      </c>
      <c r="D204" s="201" t="s">
        <v>408</v>
      </c>
      <c r="E204" s="357">
        <v>278</v>
      </c>
      <c r="F204" s="380"/>
      <c r="G204" s="377">
        <f t="shared" si="7"/>
        <v>0</v>
      </c>
      <c r="H204" s="307"/>
    </row>
    <row r="205" spans="1:8" s="300" customFormat="1" ht="25.5" x14ac:dyDescent="0.2">
      <c r="A205" s="391">
        <f t="shared" si="8"/>
        <v>179</v>
      </c>
      <c r="B205" s="309"/>
      <c r="C205" s="163" t="s">
        <v>579</v>
      </c>
      <c r="D205" s="201" t="s">
        <v>431</v>
      </c>
      <c r="E205" s="357">
        <v>12</v>
      </c>
      <c r="F205" s="380"/>
      <c r="G205" s="377">
        <f t="shared" si="7"/>
        <v>0</v>
      </c>
      <c r="H205" s="307"/>
    </row>
    <row r="206" spans="1:8" s="300" customFormat="1" ht="25.5" x14ac:dyDescent="0.2">
      <c r="A206" s="391">
        <f t="shared" si="8"/>
        <v>180</v>
      </c>
      <c r="B206" s="309"/>
      <c r="C206" s="163" t="s">
        <v>580</v>
      </c>
      <c r="D206" s="201" t="s">
        <v>431</v>
      </c>
      <c r="E206" s="357">
        <v>16</v>
      </c>
      <c r="F206" s="380"/>
      <c r="G206" s="377">
        <f t="shared" si="7"/>
        <v>0</v>
      </c>
      <c r="H206" s="307"/>
    </row>
    <row r="207" spans="1:8" s="300" customFormat="1" ht="25.5" x14ac:dyDescent="0.2">
      <c r="A207" s="391">
        <f t="shared" si="8"/>
        <v>181</v>
      </c>
      <c r="B207" s="309"/>
      <c r="C207" s="163" t="s">
        <v>581</v>
      </c>
      <c r="D207" s="201" t="s">
        <v>431</v>
      </c>
      <c r="E207" s="357">
        <v>9</v>
      </c>
      <c r="F207" s="380"/>
      <c r="G207" s="377">
        <f t="shared" si="7"/>
        <v>0</v>
      </c>
      <c r="H207" s="307"/>
    </row>
    <row r="208" spans="1:8" s="300" customFormat="1" ht="39" thickBot="1" x14ac:dyDescent="0.25">
      <c r="A208" s="391">
        <f t="shared" si="8"/>
        <v>182</v>
      </c>
      <c r="B208" s="309"/>
      <c r="C208" s="163" t="s">
        <v>582</v>
      </c>
      <c r="D208" s="201" t="s">
        <v>431</v>
      </c>
      <c r="E208" s="357">
        <v>9</v>
      </c>
      <c r="F208" s="380"/>
      <c r="G208" s="377">
        <f t="shared" si="7"/>
        <v>0</v>
      </c>
      <c r="H208" s="307"/>
    </row>
    <row r="209" spans="1:8" s="27" customFormat="1" ht="13.5" thickBot="1" x14ac:dyDescent="0.25">
      <c r="A209" s="392"/>
      <c r="B209" s="325"/>
      <c r="C209" s="326" t="s">
        <v>59</v>
      </c>
      <c r="D209" s="327" t="s">
        <v>44</v>
      </c>
      <c r="E209" s="414" t="s">
        <v>44</v>
      </c>
      <c r="F209" s="414"/>
      <c r="G209" s="415">
        <f>SUM(G12:G208)</f>
        <v>0</v>
      </c>
      <c r="H209" s="52"/>
    </row>
    <row r="210" spans="1:8" s="27" customFormat="1" ht="13.5" thickTop="1" x14ac:dyDescent="0.2">
      <c r="A210" s="393"/>
      <c r="B210" s="25"/>
      <c r="C210" s="330"/>
      <c r="D210" s="26"/>
      <c r="E210" s="371"/>
      <c r="F210" s="371"/>
      <c r="G210" s="371"/>
      <c r="H210" s="52"/>
    </row>
    <row r="211" spans="1:8" s="1" customFormat="1" x14ac:dyDescent="0.2">
      <c r="A211" s="394" t="s">
        <v>37</v>
      </c>
      <c r="B211" s="25"/>
      <c r="C211" s="330"/>
      <c r="D211" s="26"/>
      <c r="E211" s="371"/>
      <c r="F211" s="371"/>
      <c r="G211" s="371"/>
      <c r="H211" s="52"/>
    </row>
    <row r="212" spans="1:8" x14ac:dyDescent="0.2">
      <c r="A212" s="30"/>
      <c r="B212" s="21"/>
      <c r="C212" s="31"/>
      <c r="D212" s="21"/>
      <c r="E212" s="372"/>
      <c r="F212" s="373"/>
      <c r="G212" s="374"/>
    </row>
  </sheetData>
  <mergeCells count="5">
    <mergeCell ref="A1:G1"/>
    <mergeCell ref="A3:G3"/>
    <mergeCell ref="A5:G5"/>
    <mergeCell ref="A6:G6"/>
    <mergeCell ref="G9:G10"/>
  </mergeCells>
  <printOptions gridLinesSet="0"/>
  <pageMargins left="0.75" right="0.19" top="0.85" bottom="0.79" header="0.59055118110236227" footer="0.51181102362204722"/>
  <pageSetup paperSize="9" scale="96" orientation="portrait" horizontalDpi="4294967294" verticalDpi="300" r:id="rId1"/>
  <headerFooter alignWithMargins="0">
    <oddFooter>&amp;L&amp;A&amp;C- &amp;P -&amp;RWolsztyn - rondo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view="pageBreakPreview" topLeftCell="A4" zoomScale="140" zoomScaleNormal="100" zoomScaleSheetLayoutView="140" workbookViewId="0">
      <selection activeCell="F14" sqref="F14"/>
    </sheetView>
  </sheetViews>
  <sheetFormatPr defaultRowHeight="12.75" x14ac:dyDescent="0.2"/>
  <cols>
    <col min="1" max="1" width="9.140625" customWidth="1"/>
    <col min="2" max="2" width="55.85546875" customWidth="1"/>
    <col min="3" max="3" width="8.28515625" customWidth="1"/>
    <col min="5" max="5" width="10.5703125" customWidth="1"/>
    <col min="6" max="6" width="8.140625" customWidth="1"/>
  </cols>
  <sheetData>
    <row r="1" spans="1:6" ht="54" customHeight="1" thickTop="1" x14ac:dyDescent="0.2">
      <c r="A1" s="455" t="s">
        <v>793</v>
      </c>
      <c r="B1" s="456"/>
      <c r="C1" s="456"/>
      <c r="D1" s="456"/>
      <c r="E1" s="456"/>
      <c r="F1" s="456"/>
    </row>
    <row r="2" spans="1:6" x14ac:dyDescent="0.2">
      <c r="A2" s="385"/>
      <c r="B2" s="65"/>
      <c r="C2" s="65"/>
      <c r="D2" s="65"/>
      <c r="E2" s="331"/>
      <c r="F2" s="331"/>
    </row>
    <row r="3" spans="1:6" ht="15.75" x14ac:dyDescent="0.25">
      <c r="A3" s="463" t="s">
        <v>241</v>
      </c>
      <c r="B3" s="464"/>
      <c r="C3" s="464"/>
      <c r="D3" s="464"/>
      <c r="E3" s="464"/>
      <c r="F3" s="464"/>
    </row>
    <row r="4" spans="1:6" x14ac:dyDescent="0.2">
      <c r="A4" s="193"/>
      <c r="B4" s="67"/>
      <c r="C4" s="291"/>
      <c r="D4" s="68"/>
      <c r="E4" s="335"/>
      <c r="F4" s="336"/>
    </row>
    <row r="5" spans="1:6" ht="20.25" x14ac:dyDescent="0.2">
      <c r="A5" s="470" t="s">
        <v>794</v>
      </c>
      <c r="B5" s="471"/>
      <c r="C5" s="471"/>
      <c r="D5" s="471"/>
      <c r="E5" s="471"/>
      <c r="F5" s="471"/>
    </row>
    <row r="6" spans="1:6" ht="15.75" x14ac:dyDescent="0.2">
      <c r="A6" s="451"/>
      <c r="B6" s="452"/>
      <c r="C6" s="452"/>
      <c r="D6" s="452"/>
      <c r="E6" s="452"/>
      <c r="F6" s="452"/>
    </row>
    <row r="7" spans="1:6" x14ac:dyDescent="0.2">
      <c r="A7" s="472" t="s">
        <v>40</v>
      </c>
      <c r="B7" s="475" t="s">
        <v>27</v>
      </c>
      <c r="C7" s="435" t="s">
        <v>39</v>
      </c>
      <c r="D7" s="436"/>
      <c r="E7" s="480" t="s">
        <v>795</v>
      </c>
      <c r="F7" s="483" t="s">
        <v>796</v>
      </c>
    </row>
    <row r="8" spans="1:6" ht="38.25" customHeight="1" x14ac:dyDescent="0.2">
      <c r="A8" s="473"/>
      <c r="B8" s="476"/>
      <c r="C8" s="475" t="s">
        <v>41</v>
      </c>
      <c r="D8" s="478" t="s">
        <v>28</v>
      </c>
      <c r="E8" s="481"/>
      <c r="F8" s="484"/>
    </row>
    <row r="9" spans="1:6" x14ac:dyDescent="0.2">
      <c r="A9" s="474"/>
      <c r="B9" s="477"/>
      <c r="C9" s="477"/>
      <c r="D9" s="479"/>
      <c r="E9" s="482"/>
      <c r="F9" s="485"/>
    </row>
    <row r="10" spans="1:6" ht="13.5" thickBot="1" x14ac:dyDescent="0.25">
      <c r="A10" s="445" t="s">
        <v>787</v>
      </c>
      <c r="B10" s="445" t="s">
        <v>785</v>
      </c>
      <c r="C10" s="445" t="s">
        <v>786</v>
      </c>
      <c r="D10" s="445" t="s">
        <v>788</v>
      </c>
      <c r="E10" s="445" t="s">
        <v>789</v>
      </c>
      <c r="F10" s="445" t="s">
        <v>790</v>
      </c>
    </row>
    <row r="11" spans="1:6" ht="13.5" thickTop="1" x14ac:dyDescent="0.2">
      <c r="A11" s="441">
        <v>1</v>
      </c>
      <c r="B11" s="442" t="s">
        <v>782</v>
      </c>
      <c r="C11" s="486" t="s">
        <v>798</v>
      </c>
      <c r="D11" s="486">
        <v>1</v>
      </c>
      <c r="E11" s="443"/>
      <c r="F11" s="444" t="s">
        <v>791</v>
      </c>
    </row>
    <row r="12" spans="1:6" x14ac:dyDescent="0.2">
      <c r="A12" s="437">
        <v>2</v>
      </c>
      <c r="B12" s="438" t="s">
        <v>783</v>
      </c>
      <c r="C12" s="487" t="s">
        <v>798</v>
      </c>
      <c r="D12" s="487">
        <v>1</v>
      </c>
      <c r="E12" s="439"/>
      <c r="F12" s="440" t="s">
        <v>791</v>
      </c>
    </row>
    <row r="13" spans="1:6" ht="13.5" thickBot="1" x14ac:dyDescent="0.25">
      <c r="A13" s="447">
        <v>3</v>
      </c>
      <c r="B13" s="448" t="s">
        <v>784</v>
      </c>
      <c r="C13" s="488" t="s">
        <v>798</v>
      </c>
      <c r="D13" s="488">
        <v>1</v>
      </c>
      <c r="E13" s="449"/>
      <c r="F13" s="450" t="s">
        <v>791</v>
      </c>
    </row>
    <row r="14" spans="1:6" ht="13.5" thickTop="1" x14ac:dyDescent="0.2">
      <c r="E14" t="s">
        <v>792</v>
      </c>
      <c r="F14" s="446">
        <f>SUM(A14:E14)</f>
        <v>0</v>
      </c>
    </row>
    <row r="19" spans="1:1" x14ac:dyDescent="0.2">
      <c r="A19" s="394" t="s">
        <v>37</v>
      </c>
    </row>
  </sheetData>
  <mergeCells count="9">
    <mergeCell ref="A1:F1"/>
    <mergeCell ref="A3:F3"/>
    <mergeCell ref="A5:F5"/>
    <mergeCell ref="A7:A9"/>
    <mergeCell ref="B7:B9"/>
    <mergeCell ref="C8:C9"/>
    <mergeCell ref="D8:D9"/>
    <mergeCell ref="E7:E9"/>
    <mergeCell ref="F7:F9"/>
  </mergeCells>
  <pageMargins left="0.7" right="0.7" top="0.75" bottom="0.75" header="0.3" footer="0.3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26</vt:i4>
      </vt:variant>
    </vt:vector>
  </HeadingPairs>
  <TitlesOfParts>
    <vt:vector size="41" baseType="lpstr">
      <vt:lpstr>ZZK</vt:lpstr>
      <vt:lpstr>1. DK32 Żeromskiego</vt:lpstr>
      <vt:lpstr>2. DW305 Fabryczna</vt:lpstr>
      <vt:lpstr>3. DP3831P Gajewskich</vt:lpstr>
      <vt:lpstr>4. Dr. wewnętrzna</vt:lpstr>
      <vt:lpstr>5. Miejsca postojowe</vt:lpstr>
      <vt:lpstr>6. Chodnik Dworcowa</vt:lpstr>
      <vt:lpstr>7. Kanalizacja deszczowa</vt:lpstr>
      <vt:lpstr>8. Kan. deszczowa Żeromskiego</vt:lpstr>
      <vt:lpstr>9. Wodociąg i kan. sanitarna</vt:lpstr>
      <vt:lpstr>10. Przebudowa gazociągu nc</vt:lpstr>
      <vt:lpstr>11. B.elektryczna - oświetlenie</vt:lpstr>
      <vt:lpstr>12. Br. elektryczna - kolizje</vt:lpstr>
      <vt:lpstr>13. Usunięcie kolizji teletechn</vt:lpstr>
      <vt:lpstr>14.  Zabezpieczenie robót </vt:lpstr>
      <vt:lpstr>'1. DK32 Żeromskiego'!Obszar_wydruku</vt:lpstr>
      <vt:lpstr>'10. Przebudowa gazociągu nc'!Obszar_wydruku</vt:lpstr>
      <vt:lpstr>'11. B.elektryczna - oświetlenie'!Obszar_wydruku</vt:lpstr>
      <vt:lpstr>'12. Br. elektryczna - kolizje'!Obszar_wydruku</vt:lpstr>
      <vt:lpstr>'13. Usunięcie kolizji teletechn'!Obszar_wydruku</vt:lpstr>
      <vt:lpstr>'2. DW305 Fabryczna'!Obszar_wydruku</vt:lpstr>
      <vt:lpstr>'3. DP3831P Gajewskich'!Obszar_wydruku</vt:lpstr>
      <vt:lpstr>'4. Dr. wewnętrzna'!Obszar_wydruku</vt:lpstr>
      <vt:lpstr>'5. Miejsca postojowe'!Obszar_wydruku</vt:lpstr>
      <vt:lpstr>'6. Chodnik Dworcowa'!Obszar_wydruku</vt:lpstr>
      <vt:lpstr>'7. Kanalizacja deszczowa'!Obszar_wydruku</vt:lpstr>
      <vt:lpstr>'8. Kan. deszczowa Żeromskiego'!Obszar_wydruku</vt:lpstr>
      <vt:lpstr>'9. Wodociąg i kan. sanitarna'!Obszar_wydruku</vt:lpstr>
      <vt:lpstr>'1. DK32 Żeromskiego'!Tytuły_wydruku</vt:lpstr>
      <vt:lpstr>'10. Przebudowa gazociągu nc'!Tytuły_wydruku</vt:lpstr>
      <vt:lpstr>'11. B.elektryczna - oświetlenie'!Tytuły_wydruku</vt:lpstr>
      <vt:lpstr>'12. Br. elektryczna - kolizje'!Tytuły_wydruku</vt:lpstr>
      <vt:lpstr>'13. Usunięcie kolizji teletechn'!Tytuły_wydruku</vt:lpstr>
      <vt:lpstr>'2. DW305 Fabryczna'!Tytuły_wydruku</vt:lpstr>
      <vt:lpstr>'3. DP3831P Gajewskich'!Tytuły_wydruku</vt:lpstr>
      <vt:lpstr>'4. Dr. wewnętrzna'!Tytuły_wydruku</vt:lpstr>
      <vt:lpstr>'5. Miejsca postojowe'!Tytuły_wydruku</vt:lpstr>
      <vt:lpstr>'6. Chodnik Dworcowa'!Tytuły_wydruku</vt:lpstr>
      <vt:lpstr>'7. Kanalizacja deszczowa'!Tytuły_wydruku</vt:lpstr>
      <vt:lpstr>'8. Kan. deszczowa Żeromskiego'!Tytuły_wydruku</vt:lpstr>
      <vt:lpstr>'9. Wodociąg i kan. sanitarna'!Tytuły_wydruku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TER</dc:title>
  <dc:subject>Wałcz</dc:subject>
  <dc:creator>Srebrny Deszcz</dc:creator>
  <cp:lastModifiedBy>Olejniczak Radosław</cp:lastModifiedBy>
  <cp:lastPrinted>2020-07-13T05:33:10Z</cp:lastPrinted>
  <dcterms:created xsi:type="dcterms:W3CDTF">1997-03-14T22:29:30Z</dcterms:created>
  <dcterms:modified xsi:type="dcterms:W3CDTF">2020-07-27T08:18:31Z</dcterms:modified>
</cp:coreProperties>
</file>