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Karola\2020\dk 12 Marszów\PRZETARG RB\płyta CD - poprawione\3. KOSZTORYS OFERTOWY\"/>
    </mc:Choice>
  </mc:AlternateContent>
  <bookViews>
    <workbookView xWindow="0" yWindow="0" windowWidth="28800" windowHeight="12300" activeTab="3"/>
  </bookViews>
  <sheets>
    <sheet name="KO - ZZK" sheetId="1" r:id="rId1"/>
    <sheet name="KO cz. 1" sheetId="2" r:id="rId2"/>
    <sheet name="KO cz. 2" sheetId="3" r:id="rId3"/>
    <sheet name="KO cz. 3" sheetId="4" r:id="rId4"/>
    <sheet name="KO cz. 4" sheetId="5" r:id="rId5"/>
    <sheet name="KO cz. 5" sheetId="6" r:id="rId6"/>
    <sheet name="KO cz. 6" sheetId="7" r:id="rId7"/>
  </sheets>
  <definedNames>
    <definedName name="_xlnm.Print_Area" localSheetId="0">'KO - ZZK'!$A$1:$C$22</definedName>
    <definedName name="_xlnm.Print_Area" localSheetId="1">'KO cz. 1'!$A$1:$G$18</definedName>
    <definedName name="_xlnm.Print_Area" localSheetId="2">'KO cz. 2'!$A$1:$G$32</definedName>
    <definedName name="_xlnm.Print_Area" localSheetId="3">'KO cz. 3'!$A$1:$G$62</definedName>
    <definedName name="_xlnm.Print_Area" localSheetId="4">'KO cz. 4'!$A$1:$G$67</definedName>
    <definedName name="_xlnm.Print_Area" localSheetId="5">'KO cz. 5'!$A$1:$G$27</definedName>
    <definedName name="_xlnm.Print_Area" localSheetId="6">'KO cz. 6'!$A$1:$G$21</definedName>
    <definedName name="_xlnm.Print_Titles" localSheetId="3">'KO cz. 3'!$4:$5</definedName>
    <definedName name="_xlnm.Print_Titles" localSheetId="4">'KO cz. 4'!$4:$5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7" l="1"/>
  <c r="G11" i="7"/>
  <c r="G14" i="7" s="1"/>
  <c r="C12" i="1" s="1"/>
  <c r="G9" i="7"/>
  <c r="G8" i="7"/>
  <c r="G7" i="7"/>
  <c r="G7" i="2"/>
  <c r="G10" i="2" s="1"/>
  <c r="G16" i="6"/>
  <c r="G15" i="6"/>
  <c r="G14" i="6"/>
  <c r="G12" i="6"/>
  <c r="G11" i="6"/>
  <c r="G10" i="6"/>
  <c r="G9" i="6"/>
  <c r="G8" i="6"/>
  <c r="G7" i="6"/>
  <c r="G58" i="5"/>
  <c r="G55" i="5"/>
  <c r="G52" i="5"/>
  <c r="G50" i="5"/>
  <c r="G48" i="5"/>
  <c r="G45" i="5"/>
  <c r="G42" i="5"/>
  <c r="G40" i="5"/>
  <c r="G39" i="5"/>
  <c r="G38" i="5"/>
  <c r="G37" i="5"/>
  <c r="G34" i="5"/>
  <c r="G33" i="5"/>
  <c r="G31" i="5"/>
  <c r="G29" i="5"/>
  <c r="G28" i="5"/>
  <c r="G26" i="5"/>
  <c r="G23" i="5"/>
  <c r="G22" i="5"/>
  <c r="G21" i="5"/>
  <c r="G19" i="5"/>
  <c r="G16" i="5"/>
  <c r="G15" i="5"/>
  <c r="G14" i="5"/>
  <c r="G13" i="5"/>
  <c r="G12" i="5"/>
  <c r="G10" i="5"/>
  <c r="G8" i="5"/>
  <c r="G59" i="5" s="1"/>
  <c r="C10" i="1" s="1"/>
  <c r="G53" i="4"/>
  <c r="G51" i="4"/>
  <c r="G50" i="4"/>
  <c r="G49" i="4"/>
  <c r="G47" i="4"/>
  <c r="G46" i="4"/>
  <c r="G45" i="4"/>
  <c r="G44" i="4"/>
  <c r="G43" i="4"/>
  <c r="G42" i="4"/>
  <c r="G41" i="4"/>
  <c r="G39" i="4"/>
  <c r="G38" i="4"/>
  <c r="G37" i="4"/>
  <c r="G36" i="4"/>
  <c r="G35" i="4"/>
  <c r="G33" i="4"/>
  <c r="G32" i="4"/>
  <c r="G30" i="4"/>
  <c r="G29" i="4"/>
  <c r="G28" i="4"/>
  <c r="G27" i="4"/>
  <c r="G26" i="4"/>
  <c r="G24" i="4"/>
  <c r="G23" i="4"/>
  <c r="G22" i="4"/>
  <c r="G21" i="4"/>
  <c r="G19" i="4"/>
  <c r="G17" i="4"/>
  <c r="G16" i="4"/>
  <c r="G14" i="4"/>
  <c r="G13" i="4"/>
  <c r="G12" i="4"/>
  <c r="G11" i="4"/>
  <c r="G10" i="4"/>
  <c r="G9" i="4"/>
  <c r="G8" i="4"/>
  <c r="G7" i="4"/>
  <c r="G22" i="3"/>
  <c r="G21" i="3"/>
  <c r="G8" i="3"/>
  <c r="G9" i="3"/>
  <c r="G10" i="3"/>
  <c r="G11" i="3"/>
  <c r="G12" i="3"/>
  <c r="G13" i="3"/>
  <c r="G14" i="3"/>
  <c r="G15" i="3"/>
  <c r="G16" i="3"/>
  <c r="G17" i="3"/>
  <c r="G18" i="3"/>
  <c r="G19" i="3"/>
  <c r="G7" i="3"/>
  <c r="G23" i="3" s="1"/>
  <c r="C8" i="1" s="1"/>
  <c r="G8" i="2"/>
  <c r="G9" i="2"/>
  <c r="G54" i="4" l="1"/>
  <c r="C9" i="1" s="1"/>
  <c r="G17" i="6"/>
  <c r="C11" i="1" s="1"/>
  <c r="C7" i="1"/>
  <c r="C13" i="1" l="1"/>
  <c r="C14" i="1" s="1"/>
  <c r="C15" i="1" s="1"/>
</calcChain>
</file>

<file path=xl/sharedStrings.xml><?xml version="1.0" encoding="utf-8"?>
<sst xmlns="http://schemas.openxmlformats.org/spreadsheetml/2006/main" count="709" uniqueCount="280">
  <si>
    <t>Rozbudowa drogi krajowej nr 12 na odcinku od km 45+019 do km 45+227 wraz z rozbiórką mostu i budową przepustu na rzece Złota Struga</t>
  </si>
  <si>
    <t>Lp.</t>
  </si>
  <si>
    <t>Wyszczególnienie elementów rozliczeniowych</t>
  </si>
  <si>
    <t>[1]</t>
  </si>
  <si>
    <t>[2]</t>
  </si>
  <si>
    <t>[3]</t>
  </si>
  <si>
    <t>Poz.</t>
  </si>
  <si>
    <t>Numer STWIORB</t>
  </si>
  <si>
    <t>Jedn.</t>
  </si>
  <si>
    <t>Ilość</t>
  </si>
  <si>
    <t>Cena jedn.</t>
  </si>
  <si>
    <t>Wartość [zł]</t>
  </si>
  <si>
    <t/>
  </si>
  <si>
    <t>DM-00.00.00.</t>
  </si>
  <si>
    <t xml:space="preserve">Koszt dostosowania się do wymagań ogólnych i warunków umowy </t>
  </si>
  <si>
    <t>ryczałt</t>
  </si>
  <si>
    <t>Obsługa geodezyjna</t>
  </si>
  <si>
    <t>Prowadzenie badań archeologicznych</t>
  </si>
  <si>
    <t>D-01.00.00.</t>
  </si>
  <si>
    <t>D-01.02.01.</t>
  </si>
  <si>
    <t>Wycięcie drzew i karczowanie pni Ścinanie drzew piłą mechaniczną (średnica 6-15 cm)</t>
  </si>
  <si>
    <t>szt.</t>
  </si>
  <si>
    <t>Wycięcie drzew i karczowanie pni Ścinanie drzew piłą mechaniczną (średnica 16-25 cm)</t>
  </si>
  <si>
    <t>Wycięcie drzew i karczowanie pni Ścinanie drzew piłą mechaniczną (średnica 26-35 cm)</t>
  </si>
  <si>
    <t>Wycięcie drzew i karczowanie pni Ścinanie drzew piłą mechaniczną (średnica 36-45 cm)</t>
  </si>
  <si>
    <t>Wycięcie drzew i karczowanie pni Ścinanie drzew piłą mechaniczną (średnica 116-125 cm)</t>
  </si>
  <si>
    <t>Karczowanie pni                       Mechaniczne karczowanie pni (średnica 6-15 cm)</t>
  </si>
  <si>
    <t>Karczowanie pni                       Mechaniczne karczowanie pni (średnica 16-25 cm)</t>
  </si>
  <si>
    <t>Karczowanie pni                      Mechaniczne karczowanie pni (średnica 26-35 cm)</t>
  </si>
  <si>
    <t>Karczowanie pni                       Mechaniczne karczowanie pni (średnica 36-45 cm)</t>
  </si>
  <si>
    <t>Karczowanie pni                       Mechaniczne karczowanie pni (średnica 46-55 cm)</t>
  </si>
  <si>
    <t>Karczowanie pni                       Mechaniczne karczowanie pni (średnica 56-65 cm)</t>
  </si>
  <si>
    <t>Wylesienie pod tymczasową organizację ruchu</t>
  </si>
  <si>
    <t>ha</t>
  </si>
  <si>
    <t>Mechaniczne karczowanie zagajników średniej gęstości</t>
  </si>
  <si>
    <t>M.21.00.00.</t>
  </si>
  <si>
    <t>M-21.02.03.</t>
  </si>
  <si>
    <t>Odtworzenie gospodarki leśnej zgodnie z wytycznymi nadleśnictwa</t>
  </si>
  <si>
    <t>Odtworzenie warstwy gleby urodzajnej</t>
  </si>
  <si>
    <t>D-01.01.00A</t>
  </si>
  <si>
    <t>Wyniesienie i stabilizacja pasa drogowego</t>
  </si>
  <si>
    <t>km</t>
  </si>
  <si>
    <t>D-01.01.01.a</t>
  </si>
  <si>
    <t>Odtworzenie trasy i punktów wysokościowych oraz sporządzenie inwentaryzacji powykonawczej  (dokumentacja powykonawcza)</t>
  </si>
  <si>
    <t>Odtworzenie punktu referencyjnego</t>
  </si>
  <si>
    <t>D-01.01.02</t>
  </si>
  <si>
    <t>Czasowa organizacja ruchu</t>
  </si>
  <si>
    <t>M-01.02.01.</t>
  </si>
  <si>
    <t>Rozbiórka i skucie elementów obiektu mostowego
(konstrukcje żelbetowe)</t>
  </si>
  <si>
    <t>m3</t>
  </si>
  <si>
    <t>Rozbiórka elementów obiektu mostowego (izolacja)</t>
  </si>
  <si>
    <t>m2</t>
  </si>
  <si>
    <t>Rozbiórka elementów obiektu mostowego (kolumn ceglanych wraz z posadowieniem oraz innych elementów inwentaryzowanych podczas wykonywania robót rozbiórkowych a nie wyszczególnionych w przedmiarze)</t>
  </si>
  <si>
    <t>M-11.00.00.</t>
  </si>
  <si>
    <t>M-11.01.01.</t>
  </si>
  <si>
    <t>Wykonanie wykopów wraz z tymczasowym zabezpieczeniem</t>
  </si>
  <si>
    <t>M-11.01.05.</t>
  </si>
  <si>
    <t>Zasypanie wykopów wraz z zagęszczeniem</t>
  </si>
  <si>
    <t>M-12.00.00.</t>
  </si>
  <si>
    <t>M-12.01.01.</t>
  </si>
  <si>
    <t>Zbrojenie stalą klasy AIII-N B500SP o wysokiej ciągliwości C</t>
  </si>
  <si>
    <t>t</t>
  </si>
  <si>
    <t>M-13.00.00.</t>
  </si>
  <si>
    <t>M-13.01.00.</t>
  </si>
  <si>
    <t>Beton konstrukcyjny C30/37</t>
  </si>
  <si>
    <t>Beton konstrukcyjny C25/30</t>
  </si>
  <si>
    <t>M-13.02.00.</t>
  </si>
  <si>
    <t>Beton niekonstrukcyjny C12/15</t>
  </si>
  <si>
    <t>M-13.03.01a.</t>
  </si>
  <si>
    <t>Wykonanie gzymsów polimerobetonowych</t>
  </si>
  <si>
    <t>mb</t>
  </si>
  <si>
    <t>M-14.00.00.</t>
  </si>
  <si>
    <t>M-14.03.00.</t>
  </si>
  <si>
    <t>Zakup i montaż stalowej konstrukcji z blachy falistej wraz z zabezpieczeniem antykorozyjnym oraz kotwami systemowymi</t>
  </si>
  <si>
    <t>Wykonanie fundamentu kruszywowego</t>
  </si>
  <si>
    <t>Wykonanie geowłókniny separacyjnej wokół fundamentu kruszywowego</t>
  </si>
  <si>
    <t>Wykonanie ekranu ochronnego</t>
  </si>
  <si>
    <t>M-14.03.01.</t>
  </si>
  <si>
    <t>Wykonanie i montaż balustrady bez elementów kotwiących</t>
  </si>
  <si>
    <t>M-15.00.00.</t>
  </si>
  <si>
    <t>M-15.01.02.</t>
  </si>
  <si>
    <t>Izolacja powłokowa elementów betonowych od strony gruntu</t>
  </si>
  <si>
    <t>M-15.03.01.</t>
  </si>
  <si>
    <t xml:space="preserve">Nawierzchnia z żywic epkosydowo-poliuretanowych </t>
  </si>
  <si>
    <t>M-19.00.00.</t>
  </si>
  <si>
    <t>M-19.01.01.</t>
  </si>
  <si>
    <t>Montaż krawężników kamiennych o wymiarach 200x200 mm wraz doszczelnieniem i podlewką niskoskurczową gr. min 20 mm oraz kotwami stalowymi</t>
  </si>
  <si>
    <t>Montaż krawężników kamiennych zanikających</t>
  </si>
  <si>
    <t>M-19.01.02.</t>
  </si>
  <si>
    <t>Montaż barier ochronnych H2W2A z pochwytami wraz z zakotwieniem, materiałem i robocizną</t>
  </si>
  <si>
    <t>Montaż barier ochronnych H2W3A z pochwytami wraz z zakotwieniem, materiałem i robocizną</t>
  </si>
  <si>
    <t>M-19.01.03.</t>
  </si>
  <si>
    <t>M.20.00.00.</t>
  </si>
  <si>
    <t>M-20.01.03.</t>
  </si>
  <si>
    <t>Palisada z kołków drewniananych Ø100 Lmin=3,0m</t>
  </si>
  <si>
    <t>Umocnienie koryta i brzegu cieku - narzut kamienny</t>
  </si>
  <si>
    <t>M-20.01.05.</t>
  </si>
  <si>
    <t>Zabezpieczenie antykorozyjne powierzchni betonowych</t>
  </si>
  <si>
    <t>M-20.01.09.</t>
  </si>
  <si>
    <t>Schody robocze na skarpie</t>
  </si>
  <si>
    <t>M-20.01.11.</t>
  </si>
  <si>
    <t>Umocnienie skarp drobnowymiarowymi elementami prefabrykowanymi - trylinka</t>
  </si>
  <si>
    <t>M-20.02.02.</t>
  </si>
  <si>
    <t>Obrzeża betonowe 80x300</t>
  </si>
  <si>
    <t>M-20.03.01.</t>
  </si>
  <si>
    <t>Rusztowania i ekrany ochronne</t>
  </si>
  <si>
    <t>M-21.01.01</t>
  </si>
  <si>
    <t>Oczyszenie koryta cieku przed,pod i za obiektem w granicach działki drogowej wraz z reprofilacją skarp</t>
  </si>
  <si>
    <t>M-21.02.01</t>
  </si>
  <si>
    <t>Okładzina muru z gruntu zbrojonego wraz ze zbrojeniem gruntu geosiatkami</t>
  </si>
  <si>
    <t>M-21.03.01</t>
  </si>
  <si>
    <t>Wykonanie i demontaż przepustu tymczasowego z rur stalowych wraz z fundamentem kruszywowym oraz zabezpieczeniem betonem niekonstrukcyjnym C12/15</t>
  </si>
  <si>
    <t>M-26.00.00.</t>
  </si>
  <si>
    <t>M-26.01.03.</t>
  </si>
  <si>
    <t>Drenaż liniowy wraz zabezpieczeniem φ100</t>
  </si>
  <si>
    <t>D-01.00.00</t>
  </si>
  <si>
    <t>D-01.01.01</t>
  </si>
  <si>
    <t>ROBOTY  POMIAROWE - odtworzenie trasy i punktow wysokościowych</t>
  </si>
  <si>
    <t>1</t>
  </si>
  <si>
    <t>Roboty pomiarowe przy liniowych robotach ziemnych - trasa dróg w terenie równinnych</t>
  </si>
  <si>
    <t>D-01.02.02a</t>
  </si>
  <si>
    <t>2</t>
  </si>
  <si>
    <t>Usunięcie warstwy ziemi urodzajnej o gr 10 cm spycharkami z wywozem nadmiaru na wysypisko i kosztem utylizacji</t>
  </si>
  <si>
    <t>D-01.02.04</t>
  </si>
  <si>
    <t>3</t>
  </si>
  <si>
    <t>Rozebranie mechaniczne podbudowy z mas mineralno-bitumicznych o gr 10 cm - wraz z wywozem na wysypisko i kosztem utylizacji</t>
  </si>
  <si>
    <t>4</t>
  </si>
  <si>
    <t>Rozebranie mechaniczne podbudowy z mas mineralno-bitumicznych o gr 20 cm - wraz z wywozem na wysypisko i kosztem utylizacji</t>
  </si>
  <si>
    <t>5</t>
  </si>
  <si>
    <t>Rozebranie mechaniczne nawierzchni z brukowca o wys 20cm wraz z podbudową gr 20 cm - wraz z wywozem na wysypisko i kosztem utylizacji</t>
  </si>
  <si>
    <t>6</t>
  </si>
  <si>
    <t>Rozebranie ścieków z elementów betonowych gr 15cm na podsypce cem-piask. - wraz z wywozem na wysypisko i kosztem utylizacji</t>
  </si>
  <si>
    <t>m</t>
  </si>
  <si>
    <t>7</t>
  </si>
  <si>
    <t>Rozebranie barier stalowych energochłonnych - wraz z wywozem na składowisko inwestora</t>
  </si>
  <si>
    <t>D-02.00.00</t>
  </si>
  <si>
    <t>D-02.01.01</t>
  </si>
  <si>
    <t>WYKOPY</t>
  </si>
  <si>
    <t>8</t>
  </si>
  <si>
    <t>Roboty ziemne w gruncie kat III wykonywane koparkami przedsiębiernymi o poj łyżki 0,60m3 z transportem urobku samochodami samowyładowczymi 5-10t - z wywozem na wysypisko i kosztem utylizacji</t>
  </si>
  <si>
    <t>D-02.03.01</t>
  </si>
  <si>
    <t>NASYPY</t>
  </si>
  <si>
    <t>9</t>
  </si>
  <si>
    <t>Formowanie i zagęszczanie spycharkami nasypów z gruntu kat III-IV o wys do3m (Spycharka gąsienicowa 74kW (100KM) - pod projektowany zakres - pospółka</t>
  </si>
  <si>
    <t>10</t>
  </si>
  <si>
    <t>Formowanie i zagęszczanie spycharkami nasypów z gruntu kat III-IV o wys do3m (Spycharka gąsienicowa 74kW (100KM) - uzupełnienie skarp DK-12 - pospółka</t>
  </si>
  <si>
    <t>11</t>
  </si>
  <si>
    <t>Formowanie i zagęszczanie spycharkami nasypów z gruntu kat III-IV o wys do3m (Spycharka gąsienicowa 74kW (100KM) - objazd - pospółka</t>
  </si>
  <si>
    <t>D-04.01.01</t>
  </si>
  <si>
    <t>PODBUDOWA  Z  KRUSZYWA  NATURALNEGO - piasek CBR&gt;20%</t>
  </si>
  <si>
    <t>12</t>
  </si>
  <si>
    <t>Warstwa dolna podbudowy z kruszywa naturalnego CBR &gt;20%  o gr po zagęszczeniu 40cm - DK12</t>
  </si>
  <si>
    <t>D-04.04.02</t>
  </si>
  <si>
    <t>PODBUDOWA  Z  KRUSZYWA  NATURALNEGO - pospółka CBR&gt;60%</t>
  </si>
  <si>
    <t>13</t>
  </si>
  <si>
    <t>Warstwa dolna podbudowy z kruszywa naturalnego  CBR&gt;60% o gr po zagęszczeniu 25cm - DK12</t>
  </si>
  <si>
    <t>14</t>
  </si>
  <si>
    <t>Warstwa dolna podbudowy z kruszywa naturalnego  CBR&gt;60% o gr po zagęszczeniu 15cm - DK12</t>
  </si>
  <si>
    <t>PODBUDOWA  Z  KRUSZYWA  MINERALNEGO ŁAMANEGO  C90/3  STABILIZOWANEGO  MECHANICZNIE</t>
  </si>
  <si>
    <t>15</t>
  </si>
  <si>
    <t>Warstwa dolna podbudowy z kruszywa łamanego 0-31,5 mm C90/3 o gr po zagęszczeniu 20cm - objazd + zjazd leśny</t>
  </si>
  <si>
    <t>D-04.07.01</t>
  </si>
  <si>
    <t>PODBUDOWA  Z  MIESZANKI  MINERALNO  BITUMICZNEJ AC22P</t>
  </si>
  <si>
    <t>16</t>
  </si>
  <si>
    <t>D-04.07.01A</t>
  </si>
  <si>
    <t>Warstwa wiążąca mineralno-bitumicz. grysowo-żwirowa AC22P o gr po zagęszczeniu 10 cm</t>
  </si>
  <si>
    <t>17</t>
  </si>
  <si>
    <t>Warstwa wiążąca mineralno-bitumicz. grysowo-żwirowa AC22P o gr po zagęszczeniu 7cm - objazd</t>
  </si>
  <si>
    <t>NAWIERZCHNIA  Z  BETONU  ASFALTOWEGO  AC16W + AC11S</t>
  </si>
  <si>
    <t>18</t>
  </si>
  <si>
    <t>D-05.03.05B</t>
  </si>
  <si>
    <t>Warstwa wiążąca mineralno-bitumicz. grysowo-żwirowa AC16W o gr po zagęszczeniu 6cm</t>
  </si>
  <si>
    <t>19</t>
  </si>
  <si>
    <t>Warstwa wiążąca mineralno-bitumicz. grysowo-żwirowa AC16W o gr po zagęszczeniu 5cm - objazd</t>
  </si>
  <si>
    <t>20</t>
  </si>
  <si>
    <t>D-05.03.13</t>
  </si>
  <si>
    <t>Nawierzchnia z mieszanek mineralno-bitumicznych grysowo-żwirowych z warstwą ścieralną SMA11  o gr po zagęszczeniu 4cm - DK12 + zjazd</t>
  </si>
  <si>
    <t>21</t>
  </si>
  <si>
    <t>Nawierzchnia z mieszanek mineralno-bitumicznych grysowo-żwirowych z warstwą ścieralną AC11S  o gr po zagęszczeniu 4cm -  objazd</t>
  </si>
  <si>
    <t>D-05.03.26i</t>
  </si>
  <si>
    <t>WZMOCNIENIE PODŁOŻA  GEOSIATKĄ</t>
  </si>
  <si>
    <t>22</t>
  </si>
  <si>
    <t>Wzmocnienie podłoża geosiatką &gt; 70kN/m - układanymi mechanicznie prostopadle do osi drogi</t>
  </si>
  <si>
    <t>D-06.01.01</t>
  </si>
  <si>
    <t>TRAWNIKI  - skarpy</t>
  </si>
  <si>
    <t>23</t>
  </si>
  <si>
    <t>Plantowanie skarp z  rozrzuceniem ziemi urodzajnej o gr warstwy 10 cm na skarpach  o nachyleniu do 1:2 z obsianiem trawą i pielęgnacją trawników - ziemia z odzysku</t>
  </si>
  <si>
    <t>D-07.01.01</t>
  </si>
  <si>
    <t>OZNAKOWANIE  POZIOME</t>
  </si>
  <si>
    <t>24</t>
  </si>
  <si>
    <t>Linie segregacyjne i krawędziowe ciągłe malowane mechanicznie</t>
  </si>
  <si>
    <t>D-07.02.01</t>
  </si>
  <si>
    <t>OZNAKOWANIE  PIONOWE</t>
  </si>
  <si>
    <t>25</t>
  </si>
  <si>
    <t>Słupki do znaków drogowych + tablice znaków</t>
  </si>
  <si>
    <t>szt</t>
  </si>
  <si>
    <t>D-07.05.01</t>
  </si>
  <si>
    <t>BARIERY  OCHRONNE</t>
  </si>
  <si>
    <t>26</t>
  </si>
  <si>
    <t>Bariery stalowe energochłonne drogowe H2W3A  ;  H1W2A ; H2W2A - D+M</t>
  </si>
  <si>
    <t>D-08.05.01</t>
  </si>
  <si>
    <t>ODWODNIENIE - ścieki z elementow betonowych</t>
  </si>
  <si>
    <t>27</t>
  </si>
  <si>
    <t>Ścieki z elementów betonowych 50x33x15 cm na podsypce cem-piask.</t>
  </si>
  <si>
    <t>POMIARY  GEODEZYJNE - POWYKONAWCZE</t>
  </si>
  <si>
    <t>28</t>
  </si>
  <si>
    <t>Roboty pomiarowe przy powierzchniowych robotach ziemnych- z wykonaniem dokumentacji powykonawczej</t>
  </si>
  <si>
    <t>D-01.03.04.</t>
  </si>
  <si>
    <t>Budowa kanalizacji kablowej pierwotnej z rur z tworzyw sztucznych w wykopie wykonanym machanicznie w gruncie kategorii III, 1 warstwa i 1 otwór w ciągu kanalizacji, 1 rura w warstwie</t>
  </si>
  <si>
    <t>Układanie kabla wypełnionego w rowie kablowym wykonanym ręcznie, grunt kategorii III, kabel o średnicy 30-50 mm, 1 kabel</t>
  </si>
  <si>
    <t>Układanie kabla wypełnionego w rowie kablowym wykonanym ręcznie, grunt kategorii III, kabel o średnicy 30-50 mm, każdy następny kabel</t>
  </si>
  <si>
    <t>Montaż złączy równoległych kabli wypełnionych typu kanałowego ułożonych w ziemi z zastosowaniem pojedynczych łączników żył i termokurczliwych osłon wzmocnionych, kabel o 100 parach</t>
  </si>
  <si>
    <t>złącze</t>
  </si>
  <si>
    <t>Wyłączenie kabla równoległego ze złącza kabla wypełnionego ułożonego w ziemi z zastosowaniem termokurczliwych osłon wzmocnionych, kabel o 100 parach</t>
  </si>
  <si>
    <t>Pomiary końcowe prądem stałym, kabel o liczbie par·100</t>
  </si>
  <si>
    <t>odcinek</t>
  </si>
  <si>
    <t>Budowa studni kablowych prefabrykowanych rozdzielczych SKR, typ SKR-2, grunt kategorii III</t>
  </si>
  <si>
    <t>Budowa rurociągu kablowego na głębokości 1·m w wykopie wykonanym ręcznie, grunt kategorii III, HDPE Fi·40·mm w zwojach, dodatek za każdą następną rurę w rurociągu</t>
  </si>
  <si>
    <t>D-03.02.01.</t>
  </si>
  <si>
    <t>Zakup i montaż wpustów ulicznych żeliwnych</t>
  </si>
  <si>
    <t>Zakup i montaż studni PP ф425</t>
  </si>
  <si>
    <t>Zakup i montaż studni z kręgów betonowych DN1200</t>
  </si>
  <si>
    <t>M-20.04.01.</t>
  </si>
  <si>
    <t>Prefabrykowane wyloty przykanalików</t>
  </si>
  <si>
    <t>M-26.02.04.</t>
  </si>
  <si>
    <t>Przykanaliki odprowadzające wody opadowe z wpustów/ nawierzchni drogi PCV DN200</t>
  </si>
  <si>
    <t>Część 1 - WYMAGANIA OGÓLNE</t>
  </si>
  <si>
    <t>Część 2 - GOSPODARKA ZIELENIĄ</t>
  </si>
  <si>
    <t>Część 3 - BRANŻA MOSTOWA</t>
  </si>
  <si>
    <t>Część 4 - BRANŻA DROGOWA</t>
  </si>
  <si>
    <t>Część 5 - BRANŻA TELEKOMUNIKACYJNA</t>
  </si>
  <si>
    <t>Część 6 - BRANŻA SANITARNA</t>
  </si>
  <si>
    <t>KOSZTORYS OFERTOWY</t>
  </si>
  <si>
    <t>STWIORB</t>
  </si>
  <si>
    <t>DM-00.00.00
D-01.01.00A</t>
  </si>
  <si>
    <t>ROBOTY PRZYGOTOWAWCZE - CPV 45100000-8</t>
  </si>
  <si>
    <t>INNE ROBOTY DODATKOWE - CPV 45221111-3</t>
  </si>
  <si>
    <t>WYMAGANIA OGÓLNE - CPV 45100000-8</t>
  </si>
  <si>
    <t>RAZEM cz. 1 (NETTO)</t>
  </si>
  <si>
    <t>RAZEM cz. 2 (NETTO)</t>
  </si>
  <si>
    <t>FUNDAMENTOWANIE - CPV 45221111-3</t>
  </si>
  <si>
    <t>ZBROJENIE - CPV 45262310-7</t>
  </si>
  <si>
    <t>BETON - CPV 45262311-4</t>
  </si>
  <si>
    <t>KONSTRUKCJE STALOWE - CPV 45262400-5</t>
  </si>
  <si>
    <t>IZOLACJE I NAWIERZCHNIE - CPV 45221111-3</t>
  </si>
  <si>
    <t>URZĄDZENIA BEZPIECZEŃSTWA RUCHU - CPV 45221111-3</t>
  </si>
  <si>
    <t>INNE ROBOTY MOSTOWE - CPV 45221111-3</t>
  </si>
  <si>
    <t>ODWODNIENIE - CPV 45232452-5</t>
  </si>
  <si>
    <t>RAZEM cz. 3 (NETTO)</t>
  </si>
  <si>
    <t>KOSZTORYS OFERTOWY Część 1 - WYMAGANIA OGÓLNE</t>
  </si>
  <si>
    <t>KOSZTORYS OFERTOWY Część 2 - GOSPODARKA ZIELENIĄ</t>
  </si>
  <si>
    <t>USUNIĘCIE  HUMUSU - CPV 45112210-0</t>
  </si>
  <si>
    <t>ROBOTY  ROZBIÓRKOWE - CPV 45111300-0</t>
  </si>
  <si>
    <t>2 ROBOTY  ZIEMNE - CPV 45111200-0</t>
  </si>
  <si>
    <t>3 PODBUDOWY - CPV 45112730-1</t>
  </si>
  <si>
    <t>4 NAWIERZCHNIE - CPV 45112730-1</t>
  </si>
  <si>
    <t>5 ROBOTY  WYKOŃCZENIOWE - CPV 45112300-8</t>
  </si>
  <si>
    <t xml:space="preserve">6 URZĄDZENIA  BEZPIECZEŃSTWA  RUCHU - CPV 34922100-7 </t>
  </si>
  <si>
    <t>7 ELEMENTY  ULIC - CPV 45112730-1</t>
  </si>
  <si>
    <t>1 ROBOTY  PRZYGOTOWAWCZE - CPV 45100000-8, 45112210-0, 45111300-0</t>
  </si>
  <si>
    <t>RAZEM CZ. 4. (NETTO)</t>
  </si>
  <si>
    <t>PRZEBUDOWA KABLI DOZIEMNYCH - CPV 45232310-8</t>
  </si>
  <si>
    <t>BUDOWA KANAŁU TECHNOLOGICZNEGO - CPV 45232310-8</t>
  </si>
  <si>
    <t>RAZEM CZ. 5. (NETTO)</t>
  </si>
  <si>
    <t>ODWODNIENIE KORPUSU DROGOWEGO - CPV 45232452-5</t>
  </si>
  <si>
    <t>KOSZTORYS OFERTOWY Część 3 - BRANŻA MOSTOWA</t>
  </si>
  <si>
    <t>KOSZTORYS OFERTOWY Część 4 - BRANŻA DROGOWA</t>
  </si>
  <si>
    <t>KOSZTORYS OFERTOWY  Część 5 - BRANŻA TELEKOMUNIKACYJNA</t>
  </si>
  <si>
    <t>KOSZTORYS OFERTOWY CZĘŚĆ 6 - BRANŻA SANITARNA</t>
  </si>
  <si>
    <t>RAZEM cz. 6 (NETTO)</t>
  </si>
  <si>
    <t>8 ROBOTY  INNE  - CPV 45100000-8</t>
  </si>
  <si>
    <t>Wartość netto
zł</t>
  </si>
  <si>
    <t>RAZEM WARTOŚĆ NETTO (zł)</t>
  </si>
  <si>
    <t>PODATEK VAT 23% (zł)</t>
  </si>
  <si>
    <t>RAZEM WARTOŚĆ BRUTTO (zł)</t>
  </si>
  <si>
    <t>x</t>
  </si>
  <si>
    <t>Cena jedn.
zł</t>
  </si>
  <si>
    <t>podpis Wykonawcy</t>
  </si>
  <si>
    <r>
      <rPr>
        <b/>
        <sz val="10"/>
        <color rgb="FFFF0000"/>
        <rFont val="Arial"/>
        <family val="2"/>
        <charset val="238"/>
      </rPr>
      <t>UWAGA</t>
    </r>
    <r>
      <rPr>
        <sz val="10"/>
        <rFont val="Arial"/>
        <family val="2"/>
        <charset val="238"/>
      </rPr>
      <t xml:space="preserve"> : komorki wypełniają się same na podstawie danch wprowadzonych w kosztorysach częściowych (od cz. 1 do cz. 6)</t>
    </r>
  </si>
  <si>
    <t>Balustrada U-11a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</si>
</sst>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4"/>
      <name val="Times New Roman"/>
      <family val="1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</borders>
  <cellStyleXfs count="2">
    <xf numFmtId="0" fontId="0" fillId="0" borderId="0"/>
    <xf numFmtId="0" fontId="1" fillId="0" borderId="0"/>
  </cellStyleXfs>
  <cellXfs count="173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2" fontId="3" fillId="0" borderId="5" xfId="0" applyNumberFormat="1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 wrapText="1"/>
    </xf>
    <xf numFmtId="1" fontId="5" fillId="0" borderId="5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2" fontId="7" fillId="0" borderId="12" xfId="0" applyNumberFormat="1" applyFont="1" applyFill="1" applyBorder="1" applyAlignment="1" applyProtection="1">
      <alignment horizontal="left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4" fontId="8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2" fontId="8" fillId="0" borderId="13" xfId="0" applyNumberFormat="1" applyFont="1" applyFill="1" applyBorder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2" fontId="8" fillId="0" borderId="14" xfId="0" applyNumberFormat="1" applyFont="1" applyFill="1" applyBorder="1" applyAlignment="1" applyProtection="1">
      <alignment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5" fillId="0" borderId="12" xfId="0" quotePrefix="1" applyFont="1" applyFill="1" applyBorder="1" applyAlignment="1" applyProtection="1">
      <alignment horizontal="center" vertical="center"/>
    </xf>
    <xf numFmtId="0" fontId="6" fillId="0" borderId="0" xfId="0" applyFont="1"/>
    <xf numFmtId="0" fontId="10" fillId="0" borderId="1" xfId="1" applyFont="1" applyBorder="1" applyAlignment="1" applyProtection="1">
      <alignment vertical="center"/>
    </xf>
    <xf numFmtId="0" fontId="10" fillId="0" borderId="2" xfId="1" applyFont="1" applyBorder="1" applyAlignment="1" applyProtection="1">
      <alignment vertical="center"/>
    </xf>
    <xf numFmtId="0" fontId="10" fillId="0" borderId="10" xfId="1" applyFont="1" applyFill="1" applyBorder="1" applyAlignment="1" applyProtection="1">
      <alignment vertical="center" wrapText="1"/>
    </xf>
    <xf numFmtId="0" fontId="6" fillId="0" borderId="0" xfId="0" applyFont="1" applyFill="1"/>
    <xf numFmtId="0" fontId="8" fillId="0" borderId="12" xfId="0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left" vertical="center" wrapText="1"/>
    </xf>
    <xf numFmtId="0" fontId="8" fillId="0" borderId="14" xfId="0" applyFont="1" applyFill="1" applyBorder="1" applyAlignment="1" applyProtection="1">
      <alignment horizontal="left" vertical="center" wrapText="1"/>
    </xf>
    <xf numFmtId="0" fontId="2" fillId="0" borderId="15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2" fontId="3" fillId="0" borderId="15" xfId="0" applyNumberFormat="1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 wrapText="1"/>
    </xf>
    <xf numFmtId="1" fontId="5" fillId="0" borderId="15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 wrapText="1"/>
    </xf>
    <xf numFmtId="2" fontId="14" fillId="0" borderId="0" xfId="0" applyNumberFormat="1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left" vertical="center" wrapText="1"/>
    </xf>
    <xf numFmtId="0" fontId="6" fillId="0" borderId="15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left" vertical="center" wrapText="1"/>
    </xf>
    <xf numFmtId="4" fontId="8" fillId="0" borderId="15" xfId="0" applyNumberFormat="1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center" vertical="center" wrapText="1"/>
    </xf>
    <xf numFmtId="0" fontId="8" fillId="0" borderId="19" xfId="0" applyFont="1" applyFill="1" applyBorder="1" applyAlignment="1" applyProtection="1">
      <alignment horizontal="left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center" vertical="center" wrapText="1"/>
    </xf>
    <xf numFmtId="0" fontId="8" fillId="0" borderId="20" xfId="0" applyFont="1" applyFill="1" applyBorder="1" applyAlignment="1" applyProtection="1">
      <alignment horizontal="left" vertical="center" wrapText="1"/>
    </xf>
    <xf numFmtId="0" fontId="15" fillId="0" borderId="21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0" fontId="15" fillId="0" borderId="21" xfId="0" applyFont="1" applyFill="1" applyBorder="1" applyAlignment="1" applyProtection="1">
      <alignment horizontal="left" vertical="center" wrapText="1"/>
    </xf>
    <xf numFmtId="0" fontId="6" fillId="0" borderId="0" xfId="0" applyFont="1" applyFill="1" applyAlignment="1">
      <alignment vertical="center"/>
    </xf>
    <xf numFmtId="0" fontId="15" fillId="0" borderId="22" xfId="0" applyFont="1" applyFill="1" applyBorder="1" applyAlignment="1" applyProtection="1">
      <alignment horizontal="left" vertical="center" wrapText="1"/>
    </xf>
    <xf numFmtId="0" fontId="15" fillId="0" borderId="23" xfId="0" applyFont="1" applyFill="1" applyBorder="1" applyAlignment="1" applyProtection="1">
      <alignment horizontal="center" vertical="center" wrapText="1"/>
    </xf>
    <xf numFmtId="0" fontId="15" fillId="0" borderId="23" xfId="0" applyFont="1" applyFill="1" applyBorder="1" applyAlignment="1" applyProtection="1">
      <alignment horizontal="left" vertical="center" wrapText="1"/>
    </xf>
    <xf numFmtId="0" fontId="15" fillId="0" borderId="25" xfId="0" applyFont="1" applyFill="1" applyBorder="1" applyAlignment="1" applyProtection="1">
      <alignment horizontal="center" vertical="center" wrapText="1"/>
    </xf>
    <xf numFmtId="0" fontId="15" fillId="0" borderId="25" xfId="0" applyFont="1" applyFill="1" applyBorder="1" applyAlignment="1" applyProtection="1">
      <alignment horizontal="left" vertical="center" wrapText="1"/>
    </xf>
    <xf numFmtId="0" fontId="15" fillId="0" borderId="28" xfId="0" applyFont="1" applyFill="1" applyBorder="1" applyAlignment="1" applyProtection="1">
      <alignment horizontal="center" vertical="center" wrapText="1"/>
    </xf>
    <xf numFmtId="0" fontId="15" fillId="0" borderId="28" xfId="0" applyFont="1" applyFill="1" applyBorder="1" applyAlignment="1" applyProtection="1">
      <alignment horizontal="left"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left" vertical="center" wrapText="1"/>
    </xf>
    <xf numFmtId="4" fontId="8" fillId="0" borderId="27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/>
    </xf>
    <xf numFmtId="2" fontId="3" fillId="0" borderId="12" xfId="0" applyNumberFormat="1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 wrapText="1"/>
    </xf>
    <xf numFmtId="1" fontId="5" fillId="0" borderId="19" xfId="0" applyNumberFormat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vertical="center" wrapText="1"/>
    </xf>
    <xf numFmtId="0" fontId="11" fillId="0" borderId="37" xfId="1" applyFont="1" applyBorder="1" applyAlignment="1" applyProtection="1">
      <alignment horizontal="center" vertical="center"/>
    </xf>
    <xf numFmtId="0" fontId="11" fillId="0" borderId="38" xfId="1" applyFont="1" applyBorder="1" applyAlignment="1" applyProtection="1">
      <alignment horizontal="center" vertical="center"/>
    </xf>
    <xf numFmtId="0" fontId="11" fillId="0" borderId="39" xfId="1" applyFont="1" applyBorder="1" applyAlignment="1" applyProtection="1">
      <alignment horizontal="center" vertical="center"/>
    </xf>
    <xf numFmtId="0" fontId="12" fillId="0" borderId="27" xfId="1" applyFont="1" applyFill="1" applyBorder="1" applyAlignment="1" applyProtection="1">
      <alignment vertical="center" wrapText="1"/>
    </xf>
    <xf numFmtId="0" fontId="10" fillId="0" borderId="27" xfId="1" applyFont="1" applyFill="1" applyBorder="1" applyAlignment="1" applyProtection="1">
      <alignment vertical="center" wrapText="1"/>
    </xf>
    <xf numFmtId="0" fontId="0" fillId="0" borderId="0" xfId="0" applyProtection="1"/>
    <xf numFmtId="0" fontId="6" fillId="0" borderId="0" xfId="0" applyFont="1" applyProtection="1"/>
    <xf numFmtId="0" fontId="0" fillId="0" borderId="0" xfId="0" applyAlignment="1" applyProtection="1">
      <alignment vertical="center"/>
    </xf>
    <xf numFmtId="0" fontId="10" fillId="0" borderId="35" xfId="1" applyFont="1" applyFill="1" applyBorder="1" applyAlignment="1" applyProtection="1">
      <alignment horizontal="center" vertical="center"/>
    </xf>
    <xf numFmtId="4" fontId="10" fillId="0" borderId="36" xfId="1" applyNumberFormat="1" applyFont="1" applyFill="1" applyBorder="1" applyAlignment="1" applyProtection="1">
      <alignment horizontal="center" vertical="center"/>
    </xf>
    <xf numFmtId="0" fontId="10" fillId="0" borderId="4" xfId="1" applyFont="1" applyFill="1" applyBorder="1" applyAlignment="1" applyProtection="1">
      <alignment horizontal="center" vertical="center"/>
    </xf>
    <xf numFmtId="4" fontId="12" fillId="0" borderId="6" xfId="1" applyNumberFormat="1" applyFont="1" applyFill="1" applyBorder="1" applyAlignment="1" applyProtection="1">
      <alignment horizontal="center" vertical="center"/>
    </xf>
    <xf numFmtId="4" fontId="10" fillId="0" borderId="6" xfId="1" applyNumberFormat="1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4" fontId="10" fillId="0" borderId="11" xfId="1" applyNumberFormat="1" applyFont="1" applyFill="1" applyBorder="1" applyAlignment="1" applyProtection="1">
      <alignment horizontal="center" vertical="center"/>
    </xf>
    <xf numFmtId="0" fontId="1" fillId="0" borderId="0" xfId="1" applyProtection="1"/>
    <xf numFmtId="0" fontId="1" fillId="0" borderId="0" xfId="1" applyAlignment="1" applyProtection="1">
      <alignment wrapText="1"/>
    </xf>
    <xf numFmtId="4" fontId="13" fillId="0" borderId="3" xfId="1" applyNumberFormat="1" applyFont="1" applyBorder="1" applyAlignment="1" applyProtection="1">
      <alignment horizontal="center" vertical="center"/>
    </xf>
    <xf numFmtId="4" fontId="10" fillId="0" borderId="6" xfId="1" applyNumberFormat="1" applyFont="1" applyBorder="1" applyAlignment="1" applyProtection="1">
      <alignment horizontal="center" vertical="center"/>
    </xf>
    <xf numFmtId="4" fontId="13" fillId="0" borderId="7" xfId="1" applyNumberFormat="1" applyFont="1" applyBorder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 vertical="center" wrapText="1"/>
    </xf>
    <xf numFmtId="0" fontId="0" fillId="0" borderId="0" xfId="0" applyFill="1" applyProtection="1"/>
    <xf numFmtId="4" fontId="8" fillId="0" borderId="13" xfId="0" applyNumberFormat="1" applyFont="1" applyFill="1" applyBorder="1" applyAlignment="1" applyProtection="1">
      <alignment horizontal="center" vertical="center" wrapText="1"/>
    </xf>
    <xf numFmtId="4" fontId="8" fillId="0" borderId="14" xfId="0" applyNumberFormat="1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4" fontId="8" fillId="0" borderId="5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/>
    <xf numFmtId="0" fontId="0" fillId="0" borderId="0" xfId="0" applyFill="1" applyBorder="1" applyProtection="1"/>
    <xf numFmtId="4" fontId="8" fillId="0" borderId="18" xfId="0" applyNumberFormat="1" applyFont="1" applyFill="1" applyBorder="1" applyAlignment="1" applyProtection="1">
      <alignment horizontal="center" vertical="center" wrapText="1"/>
    </xf>
    <xf numFmtId="4" fontId="8" fillId="0" borderId="20" xfId="0" applyNumberFormat="1" applyFont="1" applyFill="1" applyBorder="1" applyAlignment="1" applyProtection="1">
      <alignment horizontal="center" vertical="center" wrapText="1"/>
    </xf>
    <xf numFmtId="0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 wrapText="1"/>
    </xf>
    <xf numFmtId="2" fontId="2" fillId="0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 wrapText="1"/>
    </xf>
    <xf numFmtId="1" fontId="7" fillId="0" borderId="27" xfId="0" applyNumberFormat="1" applyFont="1" applyFill="1" applyBorder="1" applyAlignment="1" applyProtection="1">
      <alignment horizontal="center" vertical="center"/>
    </xf>
    <xf numFmtId="0" fontId="15" fillId="0" borderId="42" xfId="0" applyFont="1" applyFill="1" applyBorder="1" applyAlignment="1" applyProtection="1">
      <alignment horizontal="center" vertical="center" wrapText="1"/>
    </xf>
    <xf numFmtId="0" fontId="15" fillId="0" borderId="40" xfId="0" applyFont="1" applyFill="1" applyBorder="1" applyAlignment="1" applyProtection="1">
      <alignment horizontal="center" vertical="center" wrapText="1"/>
    </xf>
    <xf numFmtId="0" fontId="15" fillId="0" borderId="44" xfId="0" applyFont="1" applyFill="1" applyBorder="1" applyAlignment="1" applyProtection="1">
      <alignment horizontal="center" vertical="center" wrapText="1"/>
    </xf>
    <xf numFmtId="0" fontId="15" fillId="0" borderId="46" xfId="0" applyFont="1" applyFill="1" applyBorder="1" applyAlignment="1" applyProtection="1">
      <alignment horizontal="center" vertical="center" wrapText="1"/>
    </xf>
    <xf numFmtId="0" fontId="15" fillId="0" borderId="24" xfId="0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0" borderId="41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16" fillId="0" borderId="28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3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1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8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22" xfId="0" applyNumberFormat="1" applyFont="1" applyFill="1" applyBorder="1" applyAlignment="1" applyProtection="1">
      <alignment horizontal="right" vertical="center" wrapText="1"/>
      <protection locked="0"/>
    </xf>
    <xf numFmtId="4" fontId="16" fillId="0" borderId="43" xfId="0" applyNumberFormat="1" applyFont="1" applyFill="1" applyBorder="1" applyAlignment="1" applyProtection="1">
      <alignment horizontal="right" vertical="center" wrapText="1"/>
    </xf>
    <xf numFmtId="4" fontId="15" fillId="0" borderId="26" xfId="0" applyNumberFormat="1" applyFont="1" applyFill="1" applyBorder="1" applyAlignment="1" applyProtection="1">
      <alignment horizontal="center" vertical="center" wrapText="1"/>
    </xf>
    <xf numFmtId="4" fontId="15" fillId="0" borderId="45" xfId="0" applyNumberFormat="1" applyFont="1" applyFill="1" applyBorder="1" applyAlignment="1" applyProtection="1">
      <alignment horizontal="center" vertical="center" wrapText="1"/>
    </xf>
    <xf numFmtId="4" fontId="6" fillId="0" borderId="27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8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Protection="1"/>
    <xf numFmtId="0" fontId="0" fillId="0" borderId="47" xfId="0" applyBorder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9" fillId="0" borderId="0" xfId="0" applyFont="1" applyAlignment="1" applyProtection="1">
      <alignment vertical="center"/>
    </xf>
    <xf numFmtId="0" fontId="0" fillId="0" borderId="47" xfId="0" applyBorder="1" applyProtection="1"/>
    <xf numFmtId="0" fontId="18" fillId="0" borderId="0" xfId="0" applyFont="1" applyAlignment="1" applyProtection="1">
      <alignment horizontal="right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5" fillId="0" borderId="15" xfId="0" applyFont="1" applyFill="1" applyBorder="1" applyAlignment="1" applyProtection="1">
      <alignment horizontal="center" vertical="center" wrapText="1"/>
      <protection locked="0"/>
    </xf>
    <xf numFmtId="0" fontId="17" fillId="0" borderId="0" xfId="1" applyFont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right" vertical="center" wrapText="1"/>
    </xf>
    <xf numFmtId="0" fontId="13" fillId="0" borderId="31" xfId="1" applyFont="1" applyBorder="1" applyAlignment="1" applyProtection="1">
      <alignment horizontal="right" vertical="center" wrapText="1"/>
    </xf>
    <xf numFmtId="0" fontId="10" fillId="0" borderId="32" xfId="1" applyFont="1" applyBorder="1" applyAlignment="1" applyProtection="1">
      <alignment horizontal="right" vertical="center" wrapText="1"/>
    </xf>
    <xf numFmtId="0" fontId="10" fillId="0" borderId="17" xfId="1" applyFont="1" applyBorder="1" applyAlignment="1" applyProtection="1">
      <alignment horizontal="right" vertical="center" wrapText="1"/>
    </xf>
    <xf numFmtId="0" fontId="13" fillId="0" borderId="33" xfId="1" applyFont="1" applyBorder="1" applyAlignment="1" applyProtection="1">
      <alignment horizontal="right" vertical="center" wrapText="1"/>
    </xf>
    <xf numFmtId="0" fontId="13" fillId="0" borderId="34" xfId="1" applyFont="1" applyBorder="1" applyAlignment="1" applyProtection="1">
      <alignment horizontal="right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2" fontId="9" fillId="0" borderId="0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right" vertical="center" wrapText="1"/>
    </xf>
    <xf numFmtId="0" fontId="8" fillId="0" borderId="16" xfId="0" applyFont="1" applyFill="1" applyBorder="1" applyAlignment="1" applyProtection="1">
      <alignment horizontal="right" vertical="center" wrapText="1"/>
    </xf>
    <xf numFmtId="0" fontId="8" fillId="0" borderId="17" xfId="0" applyFont="1" applyFill="1" applyBorder="1" applyAlignment="1" applyProtection="1">
      <alignment horizontal="right" vertical="center" wrapText="1"/>
    </xf>
    <xf numFmtId="0" fontId="6" fillId="0" borderId="27" xfId="0" applyFont="1" applyFill="1" applyBorder="1" applyAlignment="1" applyProtection="1">
      <alignment horizontal="right" vertical="center" wrapText="1"/>
    </xf>
    <xf numFmtId="0" fontId="8" fillId="0" borderId="29" xfId="0" applyFont="1" applyFill="1" applyBorder="1" applyAlignment="1" applyProtection="1">
      <alignment horizontal="right" vertical="center" wrapText="1"/>
    </xf>
  </cellXfs>
  <cellStyles count="2">
    <cellStyle name="Normalny" xfId="0" builtinId="0"/>
    <cellStyle name="Normalny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showGridLines="0" view="pageBreakPreview" zoomScaleNormal="100" zoomScaleSheetLayoutView="100" workbookViewId="0">
      <selection activeCell="K21" sqref="K21"/>
    </sheetView>
  </sheetViews>
  <sheetFormatPr defaultRowHeight="12.75" x14ac:dyDescent="0.2"/>
  <cols>
    <col min="1" max="1" width="5.42578125" customWidth="1"/>
    <col min="2" max="2" width="55.5703125" customWidth="1"/>
    <col min="3" max="3" width="21" customWidth="1"/>
  </cols>
  <sheetData>
    <row r="1" spans="1:4" x14ac:dyDescent="0.2">
      <c r="A1" s="87"/>
      <c r="B1" s="87"/>
      <c r="C1" s="87"/>
      <c r="D1" s="87"/>
    </row>
    <row r="2" spans="1:4" ht="18.75" x14ac:dyDescent="0.2">
      <c r="A2" s="158" t="s">
        <v>232</v>
      </c>
      <c r="B2" s="158"/>
      <c r="C2" s="158"/>
      <c r="D2" s="87"/>
    </row>
    <row r="3" spans="1:4" ht="34.5" customHeight="1" x14ac:dyDescent="0.2">
      <c r="A3" s="159" t="s">
        <v>0</v>
      </c>
      <c r="B3" s="159"/>
      <c r="C3" s="159"/>
      <c r="D3" s="87"/>
    </row>
    <row r="4" spans="1:4" ht="13.5" thickBot="1" x14ac:dyDescent="0.25">
      <c r="A4" s="88"/>
      <c r="B4" s="88"/>
      <c r="C4" s="88"/>
      <c r="D4" s="87"/>
    </row>
    <row r="5" spans="1:4" s="1" customFormat="1" ht="42.75" customHeight="1" x14ac:dyDescent="0.2">
      <c r="A5" s="26" t="s">
        <v>1</v>
      </c>
      <c r="B5" s="27" t="s">
        <v>2</v>
      </c>
      <c r="C5" s="103" t="s">
        <v>271</v>
      </c>
      <c r="D5" s="89"/>
    </row>
    <row r="6" spans="1:4" ht="13.5" thickBot="1" x14ac:dyDescent="0.25">
      <c r="A6" s="82" t="s">
        <v>3</v>
      </c>
      <c r="B6" s="83" t="s">
        <v>4</v>
      </c>
      <c r="C6" s="84" t="s">
        <v>5</v>
      </c>
      <c r="D6" s="87"/>
    </row>
    <row r="7" spans="1:4" s="1" customFormat="1" ht="30" customHeight="1" thickTop="1" x14ac:dyDescent="0.2">
      <c r="A7" s="90">
        <v>1</v>
      </c>
      <c r="B7" s="81" t="s">
        <v>226</v>
      </c>
      <c r="C7" s="91" t="str">
        <f>'KO cz. 1'!G10</f>
        <v/>
      </c>
      <c r="D7" s="153" t="s">
        <v>278</v>
      </c>
    </row>
    <row r="8" spans="1:4" s="1" customFormat="1" ht="30" customHeight="1" x14ac:dyDescent="0.2">
      <c r="A8" s="92">
        <v>2</v>
      </c>
      <c r="B8" s="85" t="s">
        <v>227</v>
      </c>
      <c r="C8" s="93" t="str">
        <f>'KO cz. 2'!G23</f>
        <v/>
      </c>
      <c r="D8" s="89"/>
    </row>
    <row r="9" spans="1:4" s="1" customFormat="1" ht="30" customHeight="1" x14ac:dyDescent="0.2">
      <c r="A9" s="92">
        <v>3</v>
      </c>
      <c r="B9" s="86" t="s">
        <v>228</v>
      </c>
      <c r="C9" s="94" t="str">
        <f>'KO cz. 3'!G54</f>
        <v/>
      </c>
      <c r="D9" s="89"/>
    </row>
    <row r="10" spans="1:4" s="1" customFormat="1" ht="30" customHeight="1" x14ac:dyDescent="0.2">
      <c r="A10" s="95">
        <v>4</v>
      </c>
      <c r="B10" s="86" t="s">
        <v>229</v>
      </c>
      <c r="C10" s="94" t="str">
        <f>'KO cz. 4'!G59</f>
        <v/>
      </c>
      <c r="D10" s="89"/>
    </row>
    <row r="11" spans="1:4" s="1" customFormat="1" ht="30" customHeight="1" x14ac:dyDescent="0.2">
      <c r="A11" s="92">
        <v>5</v>
      </c>
      <c r="B11" s="86" t="s">
        <v>230</v>
      </c>
      <c r="C11" s="94" t="str">
        <f>'KO cz. 5'!G17</f>
        <v/>
      </c>
      <c r="D11" s="89"/>
    </row>
    <row r="12" spans="1:4" s="1" customFormat="1" ht="30" customHeight="1" thickBot="1" x14ac:dyDescent="0.25">
      <c r="A12" s="96">
        <v>6</v>
      </c>
      <c r="B12" s="28" t="s">
        <v>231</v>
      </c>
      <c r="C12" s="97" t="str">
        <f>'KO cz. 6'!G14</f>
        <v/>
      </c>
      <c r="D12" s="89"/>
    </row>
    <row r="13" spans="1:4" s="1" customFormat="1" ht="30" customHeight="1" x14ac:dyDescent="0.2">
      <c r="A13" s="160" t="s">
        <v>272</v>
      </c>
      <c r="B13" s="161"/>
      <c r="C13" s="100" t="str">
        <f>IF(SUM(C7:C12)=0,"",SUM(C7:C12))</f>
        <v/>
      </c>
      <c r="D13" s="89"/>
    </row>
    <row r="14" spans="1:4" s="1" customFormat="1" ht="30" customHeight="1" x14ac:dyDescent="0.2">
      <c r="A14" s="162" t="s">
        <v>273</v>
      </c>
      <c r="B14" s="163"/>
      <c r="C14" s="101" t="str">
        <f>IF(C13="","",ROUND(C13*0.23,2))</f>
        <v/>
      </c>
      <c r="D14" s="89"/>
    </row>
    <row r="15" spans="1:4" s="1" customFormat="1" ht="30" customHeight="1" thickBot="1" x14ac:dyDescent="0.25">
      <c r="A15" s="164" t="s">
        <v>274</v>
      </c>
      <c r="B15" s="165"/>
      <c r="C15" s="102" t="str">
        <f>IF(C13="","",SUM(C13:C14))</f>
        <v/>
      </c>
      <c r="D15" s="89"/>
    </row>
    <row r="16" spans="1:4" ht="15" x14ac:dyDescent="0.25">
      <c r="A16" s="98"/>
      <c r="B16" s="99"/>
      <c r="C16" s="98"/>
      <c r="D16" s="87"/>
    </row>
    <row r="17" spans="1:4" ht="15" x14ac:dyDescent="0.25">
      <c r="A17" s="98"/>
      <c r="B17" s="99"/>
      <c r="C17" s="98"/>
      <c r="D17" s="87"/>
    </row>
    <row r="18" spans="1:4" x14ac:dyDescent="0.2">
      <c r="A18" s="87"/>
      <c r="B18" s="87"/>
      <c r="C18" s="87"/>
      <c r="D18" s="87"/>
    </row>
    <row r="21" spans="1:4" x14ac:dyDescent="0.2">
      <c r="C21" s="150"/>
    </row>
    <row r="22" spans="1:4" x14ac:dyDescent="0.2">
      <c r="C22" s="151" t="s">
        <v>277</v>
      </c>
    </row>
  </sheetData>
  <sheetProtection sheet="1" objects="1" scenarios="1"/>
  <mergeCells count="5">
    <mergeCell ref="A2:C2"/>
    <mergeCell ref="A3:C3"/>
    <mergeCell ref="A13:B13"/>
    <mergeCell ref="A14:B14"/>
    <mergeCell ref="A15:B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view="pageBreakPreview" zoomScaleNormal="100" zoomScaleSheetLayoutView="100" workbookViewId="0">
      <selection activeCell="G17" sqref="F17:G18"/>
    </sheetView>
  </sheetViews>
  <sheetFormatPr defaultRowHeight="12.75" x14ac:dyDescent="0.2"/>
  <cols>
    <col min="1" max="1" width="4.5703125" bestFit="1" customWidth="1"/>
    <col min="2" max="2" width="11.5703125" customWidth="1"/>
    <col min="3" max="3" width="37" customWidth="1"/>
    <col min="4" max="4" width="6.7109375" customWidth="1"/>
    <col min="5" max="5" width="4.85546875" customWidth="1"/>
    <col min="6" max="6" width="9.5703125" customWidth="1"/>
    <col min="7" max="7" width="13.5703125" customWidth="1"/>
  </cols>
  <sheetData>
    <row r="1" spans="1:8" x14ac:dyDescent="0.2">
      <c r="A1" s="87"/>
      <c r="B1" s="87"/>
      <c r="C1" s="87"/>
      <c r="D1" s="87"/>
      <c r="E1" s="87"/>
      <c r="F1" s="87"/>
      <c r="G1" s="87"/>
      <c r="H1" s="87"/>
    </row>
    <row r="2" spans="1:8" s="2" customFormat="1" ht="15.75" x14ac:dyDescent="0.2">
      <c r="A2" s="166" t="s">
        <v>249</v>
      </c>
      <c r="B2" s="166"/>
      <c r="C2" s="166"/>
      <c r="D2" s="166"/>
      <c r="E2" s="167"/>
      <c r="F2" s="166"/>
      <c r="G2" s="166"/>
      <c r="H2" s="104"/>
    </row>
    <row r="3" spans="1:8" x14ac:dyDescent="0.2">
      <c r="A3" s="87"/>
      <c r="B3" s="87"/>
      <c r="C3" s="87"/>
      <c r="D3" s="87"/>
      <c r="E3" s="87"/>
      <c r="F3" s="87"/>
      <c r="G3" s="87"/>
      <c r="H3" s="87"/>
    </row>
    <row r="4" spans="1:8" s="2" customFormat="1" ht="30.75" customHeight="1" x14ac:dyDescent="0.2">
      <c r="A4" s="3" t="s">
        <v>6</v>
      </c>
      <c r="B4" s="4" t="s">
        <v>233</v>
      </c>
      <c r="C4" s="5" t="s">
        <v>2</v>
      </c>
      <c r="D4" s="6" t="s">
        <v>8</v>
      </c>
      <c r="E4" s="7" t="s">
        <v>9</v>
      </c>
      <c r="F4" s="5" t="s">
        <v>276</v>
      </c>
      <c r="G4" s="5" t="s">
        <v>11</v>
      </c>
      <c r="H4" s="104"/>
    </row>
    <row r="5" spans="1:8" s="2" customFormat="1" x14ac:dyDescent="0.2">
      <c r="A5" s="8">
        <v>1</v>
      </c>
      <c r="B5" s="9">
        <v>3</v>
      </c>
      <c r="C5" s="10">
        <v>4</v>
      </c>
      <c r="D5" s="9">
        <v>5</v>
      </c>
      <c r="E5" s="11">
        <v>6</v>
      </c>
      <c r="F5" s="10">
        <v>7</v>
      </c>
      <c r="G5" s="10">
        <v>8</v>
      </c>
      <c r="H5" s="104"/>
    </row>
    <row r="6" spans="1:8" s="2" customFormat="1" ht="30" customHeight="1" x14ac:dyDescent="0.2">
      <c r="A6" s="12" t="s">
        <v>275</v>
      </c>
      <c r="B6" s="24" t="s">
        <v>275</v>
      </c>
      <c r="C6" s="13" t="s">
        <v>237</v>
      </c>
      <c r="D6" s="14" t="s">
        <v>275</v>
      </c>
      <c r="E6" s="14" t="s">
        <v>275</v>
      </c>
      <c r="F6" s="15" t="s">
        <v>275</v>
      </c>
      <c r="G6" s="15" t="s">
        <v>275</v>
      </c>
      <c r="H6" s="104"/>
    </row>
    <row r="7" spans="1:8" s="2" customFormat="1" ht="30" customHeight="1" x14ac:dyDescent="0.2">
      <c r="A7" s="16">
        <v>1</v>
      </c>
      <c r="B7" s="17" t="s">
        <v>13</v>
      </c>
      <c r="C7" s="18" t="s">
        <v>14</v>
      </c>
      <c r="D7" s="19" t="s">
        <v>15</v>
      </c>
      <c r="E7" s="19">
        <v>1</v>
      </c>
      <c r="F7" s="110"/>
      <c r="G7" s="105" t="str">
        <f>IF(F7="","",ROUND(F7*E7,2))</f>
        <v/>
      </c>
      <c r="H7" s="104"/>
    </row>
    <row r="8" spans="1:8" s="2" customFormat="1" ht="30" customHeight="1" x14ac:dyDescent="0.2">
      <c r="A8" s="16">
        <v>2</v>
      </c>
      <c r="B8" s="19" t="s">
        <v>234</v>
      </c>
      <c r="C8" s="18" t="s">
        <v>16</v>
      </c>
      <c r="D8" s="19" t="s">
        <v>15</v>
      </c>
      <c r="E8" s="19">
        <v>1</v>
      </c>
      <c r="F8" s="110"/>
      <c r="G8" s="105" t="str">
        <f t="shared" ref="G8:G9" si="0">IF(F8="","",ROUND(F8*E8,2))</f>
        <v/>
      </c>
      <c r="H8" s="104"/>
    </row>
    <row r="9" spans="1:8" s="2" customFormat="1" ht="30" customHeight="1" x14ac:dyDescent="0.2">
      <c r="A9" s="20">
        <v>3</v>
      </c>
      <c r="B9" s="21" t="s">
        <v>13</v>
      </c>
      <c r="C9" s="22" t="s">
        <v>17</v>
      </c>
      <c r="D9" s="23" t="s">
        <v>15</v>
      </c>
      <c r="E9" s="23">
        <v>1</v>
      </c>
      <c r="F9" s="111"/>
      <c r="G9" s="105" t="str">
        <f t="shared" si="0"/>
        <v/>
      </c>
      <c r="H9" s="104"/>
    </row>
    <row r="10" spans="1:8" s="2" customFormat="1" ht="30" customHeight="1" x14ac:dyDescent="0.2">
      <c r="A10" s="107" t="s">
        <v>12</v>
      </c>
      <c r="B10" s="108" t="s">
        <v>12</v>
      </c>
      <c r="C10" s="168" t="s">
        <v>238</v>
      </c>
      <c r="D10" s="168"/>
      <c r="E10" s="168"/>
      <c r="F10" s="168"/>
      <c r="G10" s="109" t="str">
        <f>IF(SUM(G7:G9)=0,"",SUM(G7:G9))</f>
        <v/>
      </c>
      <c r="H10" s="104"/>
    </row>
    <row r="11" spans="1:8" x14ac:dyDescent="0.2">
      <c r="A11" s="87"/>
      <c r="B11" s="87"/>
      <c r="C11" s="87"/>
      <c r="D11" s="87"/>
      <c r="E11" s="87"/>
      <c r="F11" s="87"/>
      <c r="G11" s="87"/>
      <c r="H11" s="87"/>
    </row>
    <row r="12" spans="1:8" x14ac:dyDescent="0.2">
      <c r="A12" s="87"/>
      <c r="B12" s="87"/>
      <c r="C12" s="87"/>
      <c r="D12" s="87"/>
      <c r="E12" s="87"/>
      <c r="F12" s="87"/>
      <c r="G12" s="87"/>
      <c r="H12" s="87"/>
    </row>
    <row r="17" spans="6:7" x14ac:dyDescent="0.2">
      <c r="F17" s="150"/>
      <c r="G17" s="150"/>
    </row>
    <row r="18" spans="6:7" x14ac:dyDescent="0.2">
      <c r="G18" s="152" t="s">
        <v>277</v>
      </c>
    </row>
  </sheetData>
  <sheetProtection sheet="1" objects="1" scenarios="1"/>
  <mergeCells count="2">
    <mergeCell ref="A2:G2"/>
    <mergeCell ref="C10:F1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showGridLines="0" view="pageBreakPreview" zoomScaleNormal="90" zoomScaleSheetLayoutView="100" workbookViewId="0">
      <selection activeCell="F31" sqref="F31:G32"/>
    </sheetView>
  </sheetViews>
  <sheetFormatPr defaultRowHeight="12.75" x14ac:dyDescent="0.2"/>
  <cols>
    <col min="1" max="1" width="5" style="29" customWidth="1"/>
    <col min="2" max="2" width="10.85546875" style="29" customWidth="1"/>
    <col min="3" max="3" width="33.28515625" style="29" customWidth="1"/>
    <col min="4" max="4" width="7.140625" style="29" customWidth="1"/>
    <col min="5" max="5" width="8" style="29" customWidth="1"/>
    <col min="6" max="6" width="11.42578125" style="29" customWidth="1"/>
    <col min="7" max="7" width="13.28515625" style="29" customWidth="1"/>
    <col min="8" max="16384" width="9.140625" style="29"/>
  </cols>
  <sheetData>
    <row r="2" spans="1:8" ht="15.75" x14ac:dyDescent="0.2">
      <c r="A2" s="166" t="s">
        <v>250</v>
      </c>
      <c r="B2" s="166"/>
      <c r="C2" s="166"/>
      <c r="D2" s="166"/>
      <c r="E2" s="167"/>
      <c r="F2" s="166"/>
      <c r="G2" s="166"/>
      <c r="H2" s="112"/>
    </row>
    <row r="3" spans="1:8" x14ac:dyDescent="0.2">
      <c r="A3" s="112"/>
      <c r="B3" s="112"/>
      <c r="C3" s="112"/>
      <c r="D3" s="112"/>
      <c r="E3" s="112"/>
      <c r="F3" s="112"/>
      <c r="G3" s="112"/>
      <c r="H3" s="112"/>
    </row>
    <row r="4" spans="1:8" ht="24" x14ac:dyDescent="0.2">
      <c r="A4" s="33" t="s">
        <v>6</v>
      </c>
      <c r="B4" s="34" t="s">
        <v>233</v>
      </c>
      <c r="C4" s="35" t="s">
        <v>2</v>
      </c>
      <c r="D4" s="36" t="s">
        <v>8</v>
      </c>
      <c r="E4" s="37" t="s">
        <v>9</v>
      </c>
      <c r="F4" s="35" t="s">
        <v>10</v>
      </c>
      <c r="G4" s="35" t="s">
        <v>11</v>
      </c>
      <c r="H4" s="112"/>
    </row>
    <row r="5" spans="1:8" x14ac:dyDescent="0.2">
      <c r="A5" s="38">
        <v>1</v>
      </c>
      <c r="B5" s="39">
        <v>3</v>
      </c>
      <c r="C5" s="40">
        <v>4</v>
      </c>
      <c r="D5" s="39">
        <v>5</v>
      </c>
      <c r="E5" s="41">
        <v>6</v>
      </c>
      <c r="F5" s="40">
        <v>7</v>
      </c>
      <c r="G5" s="40">
        <v>8</v>
      </c>
      <c r="H5" s="112"/>
    </row>
    <row r="6" spans="1:8" ht="30" customHeight="1" x14ac:dyDescent="0.2">
      <c r="A6" s="12" t="s">
        <v>275</v>
      </c>
      <c r="B6" s="14" t="s">
        <v>18</v>
      </c>
      <c r="C6" s="30" t="s">
        <v>235</v>
      </c>
      <c r="D6" s="14" t="s">
        <v>275</v>
      </c>
      <c r="E6" s="14" t="s">
        <v>275</v>
      </c>
      <c r="F6" s="15" t="s">
        <v>275</v>
      </c>
      <c r="G6" s="15" t="s">
        <v>275</v>
      </c>
      <c r="H6" s="112"/>
    </row>
    <row r="7" spans="1:8" ht="30" customHeight="1" x14ac:dyDescent="0.2">
      <c r="A7" s="16">
        <v>1</v>
      </c>
      <c r="B7" s="19" t="s">
        <v>19</v>
      </c>
      <c r="C7" s="31" t="s">
        <v>20</v>
      </c>
      <c r="D7" s="19" t="s">
        <v>21</v>
      </c>
      <c r="E7" s="19">
        <v>7</v>
      </c>
      <c r="F7" s="110"/>
      <c r="G7" s="105" t="str">
        <f>IF(F7="","",ROUND(F7*E7,2))</f>
        <v/>
      </c>
      <c r="H7" s="112"/>
    </row>
    <row r="8" spans="1:8" ht="30" customHeight="1" x14ac:dyDescent="0.2">
      <c r="A8" s="16">
        <v>2</v>
      </c>
      <c r="B8" s="19" t="s">
        <v>19</v>
      </c>
      <c r="C8" s="31" t="s">
        <v>22</v>
      </c>
      <c r="D8" s="19" t="s">
        <v>21</v>
      </c>
      <c r="E8" s="19">
        <v>10</v>
      </c>
      <c r="F8" s="110"/>
      <c r="G8" s="105" t="str">
        <f t="shared" ref="G8:G22" si="0">IF(F8="","",ROUND(F8*E8,2))</f>
        <v/>
      </c>
      <c r="H8" s="112"/>
    </row>
    <row r="9" spans="1:8" ht="30" customHeight="1" x14ac:dyDescent="0.2">
      <c r="A9" s="16">
        <v>3</v>
      </c>
      <c r="B9" s="19" t="s">
        <v>19</v>
      </c>
      <c r="C9" s="31" t="s">
        <v>23</v>
      </c>
      <c r="D9" s="19" t="s">
        <v>21</v>
      </c>
      <c r="E9" s="19">
        <v>9</v>
      </c>
      <c r="F9" s="110"/>
      <c r="G9" s="105" t="str">
        <f t="shared" si="0"/>
        <v/>
      </c>
      <c r="H9" s="112"/>
    </row>
    <row r="10" spans="1:8" ht="30" customHeight="1" x14ac:dyDescent="0.2">
      <c r="A10" s="16">
        <v>4</v>
      </c>
      <c r="B10" s="19" t="s">
        <v>19</v>
      </c>
      <c r="C10" s="31" t="s">
        <v>24</v>
      </c>
      <c r="D10" s="19" t="s">
        <v>21</v>
      </c>
      <c r="E10" s="19">
        <v>2</v>
      </c>
      <c r="F10" s="110"/>
      <c r="G10" s="105" t="str">
        <f t="shared" si="0"/>
        <v/>
      </c>
      <c r="H10" s="112"/>
    </row>
    <row r="11" spans="1:8" ht="30" customHeight="1" x14ac:dyDescent="0.2">
      <c r="A11" s="16">
        <v>5</v>
      </c>
      <c r="B11" s="19" t="s">
        <v>19</v>
      </c>
      <c r="C11" s="31" t="s">
        <v>25</v>
      </c>
      <c r="D11" s="19" t="s">
        <v>21</v>
      </c>
      <c r="E11" s="19">
        <v>1</v>
      </c>
      <c r="F11" s="110"/>
      <c r="G11" s="105" t="str">
        <f t="shared" si="0"/>
        <v/>
      </c>
      <c r="H11" s="112"/>
    </row>
    <row r="12" spans="1:8" ht="30" customHeight="1" x14ac:dyDescent="0.2">
      <c r="A12" s="16">
        <v>6</v>
      </c>
      <c r="B12" s="19" t="s">
        <v>19</v>
      </c>
      <c r="C12" s="31" t="s">
        <v>26</v>
      </c>
      <c r="D12" s="19" t="s">
        <v>21</v>
      </c>
      <c r="E12" s="19">
        <v>6</v>
      </c>
      <c r="F12" s="110"/>
      <c r="G12" s="105" t="str">
        <f t="shared" si="0"/>
        <v/>
      </c>
      <c r="H12" s="112"/>
    </row>
    <row r="13" spans="1:8" ht="30" customHeight="1" x14ac:dyDescent="0.2">
      <c r="A13" s="16">
        <v>7</v>
      </c>
      <c r="B13" s="19" t="s">
        <v>19</v>
      </c>
      <c r="C13" s="31" t="s">
        <v>27</v>
      </c>
      <c r="D13" s="19" t="s">
        <v>21</v>
      </c>
      <c r="E13" s="19">
        <v>4</v>
      </c>
      <c r="F13" s="110"/>
      <c r="G13" s="105" t="str">
        <f t="shared" si="0"/>
        <v/>
      </c>
      <c r="H13" s="112"/>
    </row>
    <row r="14" spans="1:8" ht="30" customHeight="1" x14ac:dyDescent="0.2">
      <c r="A14" s="16">
        <v>8</v>
      </c>
      <c r="B14" s="19" t="s">
        <v>19</v>
      </c>
      <c r="C14" s="31" t="s">
        <v>28</v>
      </c>
      <c r="D14" s="19" t="s">
        <v>21</v>
      </c>
      <c r="E14" s="19">
        <v>12</v>
      </c>
      <c r="F14" s="110"/>
      <c r="G14" s="105" t="str">
        <f t="shared" si="0"/>
        <v/>
      </c>
      <c r="H14" s="112"/>
    </row>
    <row r="15" spans="1:8" ht="30" customHeight="1" x14ac:dyDescent="0.2">
      <c r="A15" s="16">
        <v>9</v>
      </c>
      <c r="B15" s="19" t="s">
        <v>19</v>
      </c>
      <c r="C15" s="31" t="s">
        <v>29</v>
      </c>
      <c r="D15" s="19" t="s">
        <v>21</v>
      </c>
      <c r="E15" s="19">
        <v>8</v>
      </c>
      <c r="F15" s="110"/>
      <c r="G15" s="105" t="str">
        <f t="shared" si="0"/>
        <v/>
      </c>
      <c r="H15" s="112"/>
    </row>
    <row r="16" spans="1:8" ht="30" customHeight="1" x14ac:dyDescent="0.2">
      <c r="A16" s="16">
        <v>10</v>
      </c>
      <c r="B16" s="19" t="s">
        <v>19</v>
      </c>
      <c r="C16" s="31" t="s">
        <v>30</v>
      </c>
      <c r="D16" s="19" t="s">
        <v>21</v>
      </c>
      <c r="E16" s="19">
        <v>1</v>
      </c>
      <c r="F16" s="110"/>
      <c r="G16" s="105" t="str">
        <f t="shared" si="0"/>
        <v/>
      </c>
      <c r="H16" s="112"/>
    </row>
    <row r="17" spans="1:8" ht="30" customHeight="1" x14ac:dyDescent="0.2">
      <c r="A17" s="16">
        <v>11</v>
      </c>
      <c r="B17" s="19" t="s">
        <v>19</v>
      </c>
      <c r="C17" s="31" t="s">
        <v>31</v>
      </c>
      <c r="D17" s="19" t="s">
        <v>21</v>
      </c>
      <c r="E17" s="19">
        <v>1</v>
      </c>
      <c r="F17" s="110"/>
      <c r="G17" s="105" t="str">
        <f t="shared" si="0"/>
        <v/>
      </c>
      <c r="H17" s="112"/>
    </row>
    <row r="18" spans="1:8" ht="30" customHeight="1" x14ac:dyDescent="0.2">
      <c r="A18" s="16">
        <v>12</v>
      </c>
      <c r="B18" s="19" t="s">
        <v>19</v>
      </c>
      <c r="C18" s="31" t="s">
        <v>32</v>
      </c>
      <c r="D18" s="19" t="s">
        <v>33</v>
      </c>
      <c r="E18" s="19">
        <v>0.08</v>
      </c>
      <c r="F18" s="110"/>
      <c r="G18" s="105" t="str">
        <f t="shared" si="0"/>
        <v/>
      </c>
      <c r="H18" s="112"/>
    </row>
    <row r="19" spans="1:8" ht="30" customHeight="1" x14ac:dyDescent="0.2">
      <c r="A19" s="16">
        <v>13</v>
      </c>
      <c r="B19" s="19" t="s">
        <v>19</v>
      </c>
      <c r="C19" s="31" t="s">
        <v>34</v>
      </c>
      <c r="D19" s="19" t="s">
        <v>33</v>
      </c>
      <c r="E19" s="19">
        <v>0.01</v>
      </c>
      <c r="F19" s="110"/>
      <c r="G19" s="105" t="str">
        <f t="shared" si="0"/>
        <v/>
      </c>
      <c r="H19" s="112"/>
    </row>
    <row r="20" spans="1:8" ht="30" customHeight="1" x14ac:dyDescent="0.2">
      <c r="A20" s="16" t="s">
        <v>275</v>
      </c>
      <c r="B20" s="19" t="s">
        <v>35</v>
      </c>
      <c r="C20" s="31" t="s">
        <v>236</v>
      </c>
      <c r="D20" s="19" t="s">
        <v>275</v>
      </c>
      <c r="E20" s="19" t="s">
        <v>275</v>
      </c>
      <c r="F20" s="105" t="s">
        <v>275</v>
      </c>
      <c r="G20" s="105" t="s">
        <v>275</v>
      </c>
      <c r="H20" s="112"/>
    </row>
    <row r="21" spans="1:8" ht="30" customHeight="1" x14ac:dyDescent="0.2">
      <c r="A21" s="16">
        <v>14</v>
      </c>
      <c r="B21" s="19" t="s">
        <v>36</v>
      </c>
      <c r="C21" s="31" t="s">
        <v>37</v>
      </c>
      <c r="D21" s="19" t="s">
        <v>33</v>
      </c>
      <c r="E21" s="19">
        <v>0.08</v>
      </c>
      <c r="F21" s="110"/>
      <c r="G21" s="105" t="str">
        <f t="shared" si="0"/>
        <v/>
      </c>
      <c r="H21" s="112"/>
    </row>
    <row r="22" spans="1:8" ht="30" customHeight="1" x14ac:dyDescent="0.2">
      <c r="A22" s="20">
        <v>15</v>
      </c>
      <c r="B22" s="23" t="s">
        <v>36</v>
      </c>
      <c r="C22" s="32" t="s">
        <v>38</v>
      </c>
      <c r="D22" s="23" t="s">
        <v>33</v>
      </c>
      <c r="E22" s="23">
        <v>0.08</v>
      </c>
      <c r="F22" s="111"/>
      <c r="G22" s="106" t="str">
        <f t="shared" si="0"/>
        <v/>
      </c>
      <c r="H22" s="112"/>
    </row>
    <row r="23" spans="1:8" ht="30" customHeight="1" x14ac:dyDescent="0.2">
      <c r="A23" s="47" t="s">
        <v>12</v>
      </c>
      <c r="B23" s="48" t="s">
        <v>12</v>
      </c>
      <c r="C23" s="169" t="s">
        <v>239</v>
      </c>
      <c r="D23" s="169"/>
      <c r="E23" s="169"/>
      <c r="F23" s="170"/>
      <c r="G23" s="50" t="str">
        <f>IF(SUM(G7:G22)=0,"",SUM(G7:G22))</f>
        <v/>
      </c>
      <c r="H23" s="112"/>
    </row>
    <row r="24" spans="1:8" x14ac:dyDescent="0.2">
      <c r="A24" s="112"/>
      <c r="B24" s="112"/>
      <c r="C24" s="112"/>
      <c r="D24" s="112"/>
      <c r="E24" s="112"/>
      <c r="F24" s="112"/>
      <c r="G24" s="112"/>
      <c r="H24" s="112"/>
    </row>
    <row r="31" spans="1:8" x14ac:dyDescent="0.2">
      <c r="F31" s="150"/>
      <c r="G31" s="150"/>
    </row>
    <row r="32" spans="1:8" x14ac:dyDescent="0.2">
      <c r="F32"/>
      <c r="G32" s="152" t="s">
        <v>277</v>
      </c>
    </row>
  </sheetData>
  <sheetProtection sheet="1" objects="1" scenarios="1"/>
  <mergeCells count="2">
    <mergeCell ref="A2:G2"/>
    <mergeCell ref="C23:F2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view="pageBreakPreview" topLeftCell="A31" zoomScaleNormal="100" zoomScaleSheetLayoutView="100" workbookViewId="0">
      <selection activeCell="L40" sqref="L40"/>
    </sheetView>
  </sheetViews>
  <sheetFormatPr defaultRowHeight="12.75" x14ac:dyDescent="0.2"/>
  <cols>
    <col min="1" max="1" width="4.140625" style="104" customWidth="1"/>
    <col min="2" max="2" width="11.5703125" style="104" customWidth="1"/>
    <col min="3" max="3" width="36.5703125" style="104" customWidth="1"/>
    <col min="4" max="4" width="6.7109375" style="104" customWidth="1"/>
    <col min="5" max="5" width="7.28515625" style="104" customWidth="1"/>
    <col min="6" max="6" width="9.5703125" style="104" customWidth="1"/>
    <col min="7" max="7" width="12" style="104" customWidth="1"/>
    <col min="8" max="16384" width="9.140625" style="104"/>
  </cols>
  <sheetData>
    <row r="1" spans="1:7" x14ac:dyDescent="0.2">
      <c r="A1" s="113"/>
      <c r="B1" s="113"/>
      <c r="C1" s="113"/>
      <c r="D1" s="113"/>
      <c r="E1" s="113"/>
      <c r="F1" s="113"/>
      <c r="G1" s="113"/>
    </row>
    <row r="2" spans="1:7" ht="15.75" x14ac:dyDescent="0.2">
      <c r="A2" s="166" t="s">
        <v>265</v>
      </c>
      <c r="B2" s="166"/>
      <c r="C2" s="166"/>
      <c r="D2" s="166"/>
      <c r="E2" s="167"/>
      <c r="F2" s="166"/>
      <c r="G2" s="166"/>
    </row>
    <row r="3" spans="1:7" ht="18.75" x14ac:dyDescent="0.2">
      <c r="A3" s="42"/>
      <c r="B3" s="42"/>
      <c r="C3" s="42"/>
      <c r="D3" s="42"/>
      <c r="E3" s="43"/>
      <c r="F3" s="42"/>
      <c r="G3" s="42"/>
    </row>
    <row r="4" spans="1:7" ht="25.5" x14ac:dyDescent="0.2">
      <c r="A4" s="33" t="s">
        <v>6</v>
      </c>
      <c r="B4" s="34" t="s">
        <v>7</v>
      </c>
      <c r="C4" s="35" t="s">
        <v>2</v>
      </c>
      <c r="D4" s="36" t="s">
        <v>8</v>
      </c>
      <c r="E4" s="37" t="s">
        <v>9</v>
      </c>
      <c r="F4" s="156" t="s">
        <v>10</v>
      </c>
      <c r="G4" s="35" t="s">
        <v>11</v>
      </c>
    </row>
    <row r="5" spans="1:7" x14ac:dyDescent="0.2">
      <c r="A5" s="38">
        <v>1</v>
      </c>
      <c r="B5" s="39">
        <v>3</v>
      </c>
      <c r="C5" s="40">
        <v>4</v>
      </c>
      <c r="D5" s="39">
        <v>5</v>
      </c>
      <c r="E5" s="41">
        <v>6</v>
      </c>
      <c r="F5" s="157">
        <v>7</v>
      </c>
      <c r="G5" s="40">
        <v>8</v>
      </c>
    </row>
    <row r="6" spans="1:7" ht="30" customHeight="1" x14ac:dyDescent="0.2">
      <c r="A6" s="47" t="s">
        <v>275</v>
      </c>
      <c r="B6" s="48" t="s">
        <v>18</v>
      </c>
      <c r="C6" s="49" t="s">
        <v>235</v>
      </c>
      <c r="D6" s="48" t="s">
        <v>275</v>
      </c>
      <c r="E6" s="48" t="s">
        <v>275</v>
      </c>
      <c r="F6" s="116" t="s">
        <v>275</v>
      </c>
      <c r="G6" s="50" t="s">
        <v>275</v>
      </c>
    </row>
    <row r="7" spans="1:7" ht="30" customHeight="1" x14ac:dyDescent="0.2">
      <c r="A7" s="44">
        <v>1</v>
      </c>
      <c r="B7" s="45" t="s">
        <v>39</v>
      </c>
      <c r="C7" s="46" t="s">
        <v>40</v>
      </c>
      <c r="D7" s="45" t="s">
        <v>41</v>
      </c>
      <c r="E7" s="45">
        <v>0.37</v>
      </c>
      <c r="F7" s="117"/>
      <c r="G7" s="114" t="str">
        <f>IF(F7="","",ROUND(F7*E7,2))</f>
        <v/>
      </c>
    </row>
    <row r="8" spans="1:7" ht="30" customHeight="1" x14ac:dyDescent="0.2">
      <c r="A8" s="16">
        <v>2</v>
      </c>
      <c r="B8" s="19" t="s">
        <v>39</v>
      </c>
      <c r="C8" s="31" t="s">
        <v>40</v>
      </c>
      <c r="D8" s="19" t="s">
        <v>21</v>
      </c>
      <c r="E8" s="19">
        <v>15</v>
      </c>
      <c r="F8" s="110"/>
      <c r="G8" s="114" t="str">
        <f t="shared" ref="G8:G14" si="0">IF(F8="","",ROUND(F8*E8,2))</f>
        <v/>
      </c>
    </row>
    <row r="9" spans="1:7" ht="39.950000000000003" customHeight="1" x14ac:dyDescent="0.2">
      <c r="A9" s="16">
        <v>3</v>
      </c>
      <c r="B9" s="19" t="s">
        <v>42</v>
      </c>
      <c r="C9" s="31" t="s">
        <v>43</v>
      </c>
      <c r="D9" s="19" t="s">
        <v>15</v>
      </c>
      <c r="E9" s="19">
        <v>1</v>
      </c>
      <c r="F9" s="110"/>
      <c r="G9" s="114" t="str">
        <f t="shared" si="0"/>
        <v/>
      </c>
    </row>
    <row r="10" spans="1:7" ht="30" customHeight="1" x14ac:dyDescent="0.2">
      <c r="A10" s="16">
        <v>4</v>
      </c>
      <c r="B10" s="19" t="s">
        <v>42</v>
      </c>
      <c r="C10" s="31" t="s">
        <v>44</v>
      </c>
      <c r="D10" s="19" t="s">
        <v>21</v>
      </c>
      <c r="E10" s="19">
        <v>1</v>
      </c>
      <c r="F10" s="110"/>
      <c r="G10" s="114" t="str">
        <f t="shared" si="0"/>
        <v/>
      </c>
    </row>
    <row r="11" spans="1:7" ht="30" customHeight="1" x14ac:dyDescent="0.2">
      <c r="A11" s="16">
        <v>5</v>
      </c>
      <c r="B11" s="19" t="s">
        <v>45</v>
      </c>
      <c r="C11" s="31" t="s">
        <v>46</v>
      </c>
      <c r="D11" s="19" t="s">
        <v>15</v>
      </c>
      <c r="E11" s="19">
        <v>1</v>
      </c>
      <c r="F11" s="110"/>
      <c r="G11" s="114" t="str">
        <f t="shared" si="0"/>
        <v/>
      </c>
    </row>
    <row r="12" spans="1:7" ht="39.950000000000003" customHeight="1" x14ac:dyDescent="0.2">
      <c r="A12" s="16">
        <v>6</v>
      </c>
      <c r="B12" s="19" t="s">
        <v>47</v>
      </c>
      <c r="C12" s="31" t="s">
        <v>48</v>
      </c>
      <c r="D12" s="19" t="s">
        <v>49</v>
      </c>
      <c r="E12" s="19">
        <v>199</v>
      </c>
      <c r="F12" s="110"/>
      <c r="G12" s="114" t="str">
        <f t="shared" si="0"/>
        <v/>
      </c>
    </row>
    <row r="13" spans="1:7" ht="30" customHeight="1" x14ac:dyDescent="0.2">
      <c r="A13" s="16">
        <v>7</v>
      </c>
      <c r="B13" s="19" t="s">
        <v>47</v>
      </c>
      <c r="C13" s="31" t="s">
        <v>50</v>
      </c>
      <c r="D13" s="19" t="s">
        <v>51</v>
      </c>
      <c r="E13" s="19">
        <v>47</v>
      </c>
      <c r="F13" s="110"/>
      <c r="G13" s="114" t="str">
        <f t="shared" si="0"/>
        <v/>
      </c>
    </row>
    <row r="14" spans="1:7" ht="60" customHeight="1" x14ac:dyDescent="0.2">
      <c r="A14" s="51">
        <v>8</v>
      </c>
      <c r="B14" s="52" t="s">
        <v>47</v>
      </c>
      <c r="C14" s="53" t="s">
        <v>52</v>
      </c>
      <c r="D14" s="52" t="s">
        <v>15</v>
      </c>
      <c r="E14" s="52">
        <v>1</v>
      </c>
      <c r="F14" s="118"/>
      <c r="G14" s="114" t="str">
        <f t="shared" si="0"/>
        <v/>
      </c>
    </row>
    <row r="15" spans="1:7" ht="30" customHeight="1" x14ac:dyDescent="0.2">
      <c r="A15" s="47" t="s">
        <v>275</v>
      </c>
      <c r="B15" s="48" t="s">
        <v>53</v>
      </c>
      <c r="C15" s="49" t="s">
        <v>240</v>
      </c>
      <c r="D15" s="48" t="s">
        <v>275</v>
      </c>
      <c r="E15" s="48" t="s">
        <v>275</v>
      </c>
      <c r="F15" s="116" t="s">
        <v>275</v>
      </c>
      <c r="G15" s="50" t="s">
        <v>275</v>
      </c>
    </row>
    <row r="16" spans="1:7" ht="30" customHeight="1" x14ac:dyDescent="0.2">
      <c r="A16" s="44">
        <v>9</v>
      </c>
      <c r="B16" s="45" t="s">
        <v>54</v>
      </c>
      <c r="C16" s="46" t="s">
        <v>55</v>
      </c>
      <c r="D16" s="45" t="s">
        <v>49</v>
      </c>
      <c r="E16" s="45">
        <v>561</v>
      </c>
      <c r="F16" s="117"/>
      <c r="G16" s="114" t="str">
        <f t="shared" ref="G16:G17" si="1">IF(F16="","",ROUND(F16*E16,2))</f>
        <v/>
      </c>
    </row>
    <row r="17" spans="1:7" ht="30" customHeight="1" x14ac:dyDescent="0.2">
      <c r="A17" s="51">
        <v>10</v>
      </c>
      <c r="B17" s="52" t="s">
        <v>56</v>
      </c>
      <c r="C17" s="53" t="s">
        <v>57</v>
      </c>
      <c r="D17" s="52" t="s">
        <v>49</v>
      </c>
      <c r="E17" s="52">
        <v>815</v>
      </c>
      <c r="F17" s="118"/>
      <c r="G17" s="114" t="str">
        <f t="shared" si="1"/>
        <v/>
      </c>
    </row>
    <row r="18" spans="1:7" ht="30" customHeight="1" x14ac:dyDescent="0.2">
      <c r="A18" s="47" t="s">
        <v>275</v>
      </c>
      <c r="B18" s="48" t="s">
        <v>58</v>
      </c>
      <c r="C18" s="49" t="s">
        <v>241</v>
      </c>
      <c r="D18" s="48" t="s">
        <v>275</v>
      </c>
      <c r="E18" s="48" t="s">
        <v>275</v>
      </c>
      <c r="F18" s="116" t="s">
        <v>275</v>
      </c>
      <c r="G18" s="50" t="s">
        <v>275</v>
      </c>
    </row>
    <row r="19" spans="1:7" ht="30" customHeight="1" x14ac:dyDescent="0.2">
      <c r="A19" s="54">
        <v>11</v>
      </c>
      <c r="B19" s="55" t="s">
        <v>59</v>
      </c>
      <c r="C19" s="56" t="s">
        <v>60</v>
      </c>
      <c r="D19" s="55" t="s">
        <v>61</v>
      </c>
      <c r="E19" s="55">
        <v>6.2</v>
      </c>
      <c r="F19" s="119"/>
      <c r="G19" s="114" t="str">
        <f>IF(F19="","",ROUND(F19*E19,2))</f>
        <v/>
      </c>
    </row>
    <row r="20" spans="1:7" ht="30" customHeight="1" x14ac:dyDescent="0.2">
      <c r="A20" s="47" t="s">
        <v>275</v>
      </c>
      <c r="B20" s="48" t="s">
        <v>62</v>
      </c>
      <c r="C20" s="49" t="s">
        <v>242</v>
      </c>
      <c r="D20" s="48" t="s">
        <v>275</v>
      </c>
      <c r="E20" s="48" t="s">
        <v>275</v>
      </c>
      <c r="F20" s="116" t="s">
        <v>275</v>
      </c>
      <c r="G20" s="50" t="s">
        <v>275</v>
      </c>
    </row>
    <row r="21" spans="1:7" ht="30" customHeight="1" x14ac:dyDescent="0.2">
      <c r="A21" s="44">
        <v>12</v>
      </c>
      <c r="B21" s="45" t="s">
        <v>63</v>
      </c>
      <c r="C21" s="46" t="s">
        <v>64</v>
      </c>
      <c r="D21" s="45" t="s">
        <v>49</v>
      </c>
      <c r="E21" s="45">
        <v>6.7</v>
      </c>
      <c r="F21" s="117"/>
      <c r="G21" s="114" t="str">
        <f t="shared" ref="G21:G24" si="2">IF(F21="","",ROUND(F21*E21,2))</f>
        <v/>
      </c>
    </row>
    <row r="22" spans="1:7" ht="30" customHeight="1" x14ac:dyDescent="0.2">
      <c r="A22" s="16">
        <v>13</v>
      </c>
      <c r="B22" s="19" t="s">
        <v>63</v>
      </c>
      <c r="C22" s="31" t="s">
        <v>65</v>
      </c>
      <c r="D22" s="19" t="s">
        <v>49</v>
      </c>
      <c r="E22" s="19">
        <v>45.3</v>
      </c>
      <c r="F22" s="110"/>
      <c r="G22" s="114" t="str">
        <f t="shared" si="2"/>
        <v/>
      </c>
    </row>
    <row r="23" spans="1:7" ht="30" customHeight="1" x14ac:dyDescent="0.2">
      <c r="A23" s="16">
        <v>14</v>
      </c>
      <c r="B23" s="19" t="s">
        <v>66</v>
      </c>
      <c r="C23" s="31" t="s">
        <v>67</v>
      </c>
      <c r="D23" s="19" t="s">
        <v>49</v>
      </c>
      <c r="E23" s="19">
        <v>52.3</v>
      </c>
      <c r="F23" s="110"/>
      <c r="G23" s="114" t="str">
        <f t="shared" si="2"/>
        <v/>
      </c>
    </row>
    <row r="24" spans="1:7" ht="30" customHeight="1" x14ac:dyDescent="0.2">
      <c r="A24" s="51">
        <v>15</v>
      </c>
      <c r="B24" s="52" t="s">
        <v>68</v>
      </c>
      <c r="C24" s="53" t="s">
        <v>69</v>
      </c>
      <c r="D24" s="52" t="s">
        <v>70</v>
      </c>
      <c r="E24" s="52">
        <v>42.3</v>
      </c>
      <c r="F24" s="118"/>
      <c r="G24" s="114" t="str">
        <f t="shared" si="2"/>
        <v/>
      </c>
    </row>
    <row r="25" spans="1:7" ht="30" customHeight="1" x14ac:dyDescent="0.2">
      <c r="A25" s="47" t="s">
        <v>275</v>
      </c>
      <c r="B25" s="48" t="s">
        <v>71</v>
      </c>
      <c r="C25" s="49" t="s">
        <v>243</v>
      </c>
      <c r="D25" s="48" t="s">
        <v>275</v>
      </c>
      <c r="E25" s="48" t="s">
        <v>275</v>
      </c>
      <c r="F25" s="116" t="s">
        <v>275</v>
      </c>
      <c r="G25" s="50" t="s">
        <v>275</v>
      </c>
    </row>
    <row r="26" spans="1:7" ht="39.950000000000003" customHeight="1" x14ac:dyDescent="0.2">
      <c r="A26" s="44">
        <v>16</v>
      </c>
      <c r="B26" s="45" t="s">
        <v>72</v>
      </c>
      <c r="C26" s="46" t="s">
        <v>73</v>
      </c>
      <c r="D26" s="45" t="s">
        <v>21</v>
      </c>
      <c r="E26" s="45">
        <v>1</v>
      </c>
      <c r="F26" s="117"/>
      <c r="G26" s="114" t="str">
        <f t="shared" ref="G26:G30" si="3">IF(F26="","",ROUND(F26*E26,2))</f>
        <v/>
      </c>
    </row>
    <row r="27" spans="1:7" ht="30" customHeight="1" x14ac:dyDescent="0.2">
      <c r="A27" s="16">
        <v>17</v>
      </c>
      <c r="B27" s="19" t="s">
        <v>72</v>
      </c>
      <c r="C27" s="31" t="s">
        <v>74</v>
      </c>
      <c r="D27" s="19" t="s">
        <v>49</v>
      </c>
      <c r="E27" s="19">
        <v>68</v>
      </c>
      <c r="F27" s="110"/>
      <c r="G27" s="114" t="str">
        <f t="shared" si="3"/>
        <v/>
      </c>
    </row>
    <row r="28" spans="1:7" ht="30" customHeight="1" x14ac:dyDescent="0.2">
      <c r="A28" s="16">
        <v>18</v>
      </c>
      <c r="B28" s="19" t="s">
        <v>72</v>
      </c>
      <c r="C28" s="31" t="s">
        <v>75</v>
      </c>
      <c r="D28" s="19" t="s">
        <v>51</v>
      </c>
      <c r="E28" s="19">
        <v>173</v>
      </c>
      <c r="F28" s="110"/>
      <c r="G28" s="114" t="str">
        <f t="shared" si="3"/>
        <v/>
      </c>
    </row>
    <row r="29" spans="1:7" ht="30" customHeight="1" x14ac:dyDescent="0.2">
      <c r="A29" s="16">
        <v>19</v>
      </c>
      <c r="B29" s="19" t="s">
        <v>72</v>
      </c>
      <c r="C29" s="31" t="s">
        <v>76</v>
      </c>
      <c r="D29" s="19" t="s">
        <v>51</v>
      </c>
      <c r="E29" s="19">
        <v>194</v>
      </c>
      <c r="F29" s="110"/>
      <c r="G29" s="114" t="str">
        <f t="shared" si="3"/>
        <v/>
      </c>
    </row>
    <row r="30" spans="1:7" ht="30" customHeight="1" x14ac:dyDescent="0.2">
      <c r="A30" s="51">
        <v>20</v>
      </c>
      <c r="B30" s="52" t="s">
        <v>77</v>
      </c>
      <c r="C30" s="53" t="s">
        <v>78</v>
      </c>
      <c r="D30" s="52" t="s">
        <v>61</v>
      </c>
      <c r="E30" s="52">
        <v>0.73</v>
      </c>
      <c r="F30" s="118"/>
      <c r="G30" s="114" t="str">
        <f t="shared" si="3"/>
        <v/>
      </c>
    </row>
    <row r="31" spans="1:7" ht="30" customHeight="1" x14ac:dyDescent="0.2">
      <c r="A31" s="47" t="s">
        <v>275</v>
      </c>
      <c r="B31" s="48" t="s">
        <v>79</v>
      </c>
      <c r="C31" s="49" t="s">
        <v>244</v>
      </c>
      <c r="D31" s="48" t="s">
        <v>275</v>
      </c>
      <c r="E31" s="48" t="s">
        <v>275</v>
      </c>
      <c r="F31" s="116" t="s">
        <v>275</v>
      </c>
      <c r="G31" s="50" t="s">
        <v>275</v>
      </c>
    </row>
    <row r="32" spans="1:7" ht="30" customHeight="1" x14ac:dyDescent="0.2">
      <c r="A32" s="44">
        <v>21</v>
      </c>
      <c r="B32" s="45" t="s">
        <v>80</v>
      </c>
      <c r="C32" s="46" t="s">
        <v>81</v>
      </c>
      <c r="D32" s="45" t="s">
        <v>51</v>
      </c>
      <c r="E32" s="45">
        <v>84</v>
      </c>
      <c r="F32" s="117"/>
      <c r="G32" s="114" t="str">
        <f t="shared" ref="G32:G33" si="4">IF(F32="","",ROUND(F32*E32,2))</f>
        <v/>
      </c>
    </row>
    <row r="33" spans="1:7" ht="30" customHeight="1" x14ac:dyDescent="0.2">
      <c r="A33" s="51">
        <v>22</v>
      </c>
      <c r="B33" s="52" t="s">
        <v>82</v>
      </c>
      <c r="C33" s="53" t="s">
        <v>83</v>
      </c>
      <c r="D33" s="52" t="s">
        <v>51</v>
      </c>
      <c r="E33" s="52">
        <v>104</v>
      </c>
      <c r="F33" s="118"/>
      <c r="G33" s="114" t="str">
        <f t="shared" si="4"/>
        <v/>
      </c>
    </row>
    <row r="34" spans="1:7" ht="30" customHeight="1" x14ac:dyDescent="0.2">
      <c r="A34" s="47" t="s">
        <v>275</v>
      </c>
      <c r="B34" s="48" t="s">
        <v>84</v>
      </c>
      <c r="C34" s="49" t="s">
        <v>245</v>
      </c>
      <c r="D34" s="48" t="s">
        <v>275</v>
      </c>
      <c r="E34" s="48" t="s">
        <v>275</v>
      </c>
      <c r="F34" s="116" t="s">
        <v>275</v>
      </c>
      <c r="G34" s="50" t="s">
        <v>275</v>
      </c>
    </row>
    <row r="35" spans="1:7" ht="50.1" customHeight="1" x14ac:dyDescent="0.2">
      <c r="A35" s="44">
        <v>23</v>
      </c>
      <c r="B35" s="45" t="s">
        <v>85</v>
      </c>
      <c r="C35" s="46" t="s">
        <v>86</v>
      </c>
      <c r="D35" s="45" t="s">
        <v>70</v>
      </c>
      <c r="E35" s="45">
        <v>48</v>
      </c>
      <c r="F35" s="117"/>
      <c r="G35" s="114" t="str">
        <f t="shared" ref="G35:G39" si="5">IF(F35="","",ROUND(F35*E35,2))</f>
        <v/>
      </c>
    </row>
    <row r="36" spans="1:7" ht="30" customHeight="1" x14ac:dyDescent="0.2">
      <c r="A36" s="16">
        <v>24</v>
      </c>
      <c r="B36" s="19" t="s">
        <v>85</v>
      </c>
      <c r="C36" s="31" t="s">
        <v>87</v>
      </c>
      <c r="D36" s="19" t="s">
        <v>70</v>
      </c>
      <c r="E36" s="19">
        <v>2.4</v>
      </c>
      <c r="F36" s="110"/>
      <c r="G36" s="114" t="str">
        <f t="shared" si="5"/>
        <v/>
      </c>
    </row>
    <row r="37" spans="1:7" ht="39.950000000000003" customHeight="1" x14ac:dyDescent="0.2">
      <c r="A37" s="16">
        <v>25</v>
      </c>
      <c r="B37" s="19" t="s">
        <v>88</v>
      </c>
      <c r="C37" s="31" t="s">
        <v>89</v>
      </c>
      <c r="D37" s="19" t="s">
        <v>70</v>
      </c>
      <c r="E37" s="19">
        <v>22</v>
      </c>
      <c r="F37" s="110"/>
      <c r="G37" s="114" t="str">
        <f t="shared" si="5"/>
        <v/>
      </c>
    </row>
    <row r="38" spans="1:7" ht="39.950000000000003" customHeight="1" x14ac:dyDescent="0.2">
      <c r="A38" s="16">
        <v>26</v>
      </c>
      <c r="B38" s="19" t="s">
        <v>88</v>
      </c>
      <c r="C38" s="31" t="s">
        <v>90</v>
      </c>
      <c r="D38" s="19" t="s">
        <v>70</v>
      </c>
      <c r="E38" s="19">
        <v>22</v>
      </c>
      <c r="F38" s="110"/>
      <c r="G38" s="114" t="str">
        <f t="shared" si="5"/>
        <v/>
      </c>
    </row>
    <row r="39" spans="1:7" ht="30" customHeight="1" x14ac:dyDescent="0.2">
      <c r="A39" s="51">
        <v>27</v>
      </c>
      <c r="B39" s="52" t="s">
        <v>91</v>
      </c>
      <c r="C39" s="53" t="s">
        <v>279</v>
      </c>
      <c r="D39" s="52" t="s">
        <v>70</v>
      </c>
      <c r="E39" s="52">
        <v>51</v>
      </c>
      <c r="F39" s="118"/>
      <c r="G39" s="114" t="str">
        <f t="shared" si="5"/>
        <v/>
      </c>
    </row>
    <row r="40" spans="1:7" ht="30" customHeight="1" x14ac:dyDescent="0.2">
      <c r="A40" s="47" t="s">
        <v>275</v>
      </c>
      <c r="B40" s="48" t="s">
        <v>92</v>
      </c>
      <c r="C40" s="49" t="s">
        <v>246</v>
      </c>
      <c r="D40" s="48" t="s">
        <v>275</v>
      </c>
      <c r="E40" s="48" t="s">
        <v>275</v>
      </c>
      <c r="F40" s="116" t="s">
        <v>275</v>
      </c>
      <c r="G40" s="50" t="s">
        <v>275</v>
      </c>
    </row>
    <row r="41" spans="1:7" ht="30" customHeight="1" x14ac:dyDescent="0.2">
      <c r="A41" s="44">
        <v>28</v>
      </c>
      <c r="B41" s="45" t="s">
        <v>93</v>
      </c>
      <c r="C41" s="46" t="s">
        <v>94</v>
      </c>
      <c r="D41" s="45" t="s">
        <v>70</v>
      </c>
      <c r="E41" s="45">
        <v>57</v>
      </c>
      <c r="F41" s="117"/>
      <c r="G41" s="114" t="str">
        <f t="shared" ref="G41:G47" si="6">IF(F41="","",ROUND(F41*E41,2))</f>
        <v/>
      </c>
    </row>
    <row r="42" spans="1:7" ht="30" customHeight="1" x14ac:dyDescent="0.2">
      <c r="A42" s="16">
        <v>29</v>
      </c>
      <c r="B42" s="19" t="s">
        <v>93</v>
      </c>
      <c r="C42" s="31" t="s">
        <v>95</v>
      </c>
      <c r="D42" s="19" t="s">
        <v>51</v>
      </c>
      <c r="E42" s="19">
        <v>155</v>
      </c>
      <c r="F42" s="110"/>
      <c r="G42" s="114" t="str">
        <f t="shared" si="6"/>
        <v/>
      </c>
    </row>
    <row r="43" spans="1:7" ht="30" customHeight="1" x14ac:dyDescent="0.2">
      <c r="A43" s="16">
        <v>30</v>
      </c>
      <c r="B43" s="19" t="s">
        <v>96</v>
      </c>
      <c r="C43" s="31" t="s">
        <v>97</v>
      </c>
      <c r="D43" s="19" t="s">
        <v>51</v>
      </c>
      <c r="E43" s="19">
        <v>24</v>
      </c>
      <c r="F43" s="110"/>
      <c r="G43" s="114" t="str">
        <f t="shared" si="6"/>
        <v/>
      </c>
    </row>
    <row r="44" spans="1:7" ht="30" customHeight="1" x14ac:dyDescent="0.2">
      <c r="A44" s="16">
        <v>31</v>
      </c>
      <c r="B44" s="19" t="s">
        <v>98</v>
      </c>
      <c r="C44" s="31" t="s">
        <v>99</v>
      </c>
      <c r="D44" s="19" t="s">
        <v>49</v>
      </c>
      <c r="E44" s="19">
        <v>3.9</v>
      </c>
      <c r="F44" s="110"/>
      <c r="G44" s="114" t="str">
        <f t="shared" si="6"/>
        <v/>
      </c>
    </row>
    <row r="45" spans="1:7" ht="30" customHeight="1" x14ac:dyDescent="0.2">
      <c r="A45" s="16">
        <v>32</v>
      </c>
      <c r="B45" s="19" t="s">
        <v>100</v>
      </c>
      <c r="C45" s="31" t="s">
        <v>101</v>
      </c>
      <c r="D45" s="19" t="s">
        <v>51</v>
      </c>
      <c r="E45" s="19">
        <v>192</v>
      </c>
      <c r="F45" s="110"/>
      <c r="G45" s="114" t="str">
        <f t="shared" si="6"/>
        <v/>
      </c>
    </row>
    <row r="46" spans="1:7" ht="30" customHeight="1" x14ac:dyDescent="0.2">
      <c r="A46" s="16">
        <v>33</v>
      </c>
      <c r="B46" s="19" t="s">
        <v>102</v>
      </c>
      <c r="C46" s="31" t="s">
        <v>103</v>
      </c>
      <c r="D46" s="19" t="s">
        <v>70</v>
      </c>
      <c r="E46" s="19">
        <v>44</v>
      </c>
      <c r="F46" s="110"/>
      <c r="G46" s="114" t="str">
        <f t="shared" si="6"/>
        <v/>
      </c>
    </row>
    <row r="47" spans="1:7" ht="30" customHeight="1" x14ac:dyDescent="0.2">
      <c r="A47" s="51">
        <v>34</v>
      </c>
      <c r="B47" s="52" t="s">
        <v>104</v>
      </c>
      <c r="C47" s="53" t="s">
        <v>105</v>
      </c>
      <c r="D47" s="52" t="s">
        <v>15</v>
      </c>
      <c r="E47" s="52">
        <v>1</v>
      </c>
      <c r="F47" s="118"/>
      <c r="G47" s="114" t="str">
        <f t="shared" si="6"/>
        <v/>
      </c>
    </row>
    <row r="48" spans="1:7" ht="30" customHeight="1" x14ac:dyDescent="0.2">
      <c r="A48" s="47" t="s">
        <v>275</v>
      </c>
      <c r="B48" s="48" t="s">
        <v>35</v>
      </c>
      <c r="C48" s="49" t="s">
        <v>236</v>
      </c>
      <c r="D48" s="48" t="s">
        <v>275</v>
      </c>
      <c r="E48" s="48" t="s">
        <v>275</v>
      </c>
      <c r="F48" s="116" t="s">
        <v>275</v>
      </c>
      <c r="G48" s="50" t="s">
        <v>275</v>
      </c>
    </row>
    <row r="49" spans="1:7" ht="39.950000000000003" customHeight="1" x14ac:dyDescent="0.2">
      <c r="A49" s="44">
        <v>35</v>
      </c>
      <c r="B49" s="45" t="s">
        <v>106</v>
      </c>
      <c r="C49" s="46" t="s">
        <v>107</v>
      </c>
      <c r="D49" s="45" t="s">
        <v>51</v>
      </c>
      <c r="E49" s="45">
        <v>169</v>
      </c>
      <c r="F49" s="117"/>
      <c r="G49" s="114" t="str">
        <f t="shared" ref="G49:G51" si="7">IF(F49="","",ROUND(F49*E49,2))</f>
        <v/>
      </c>
    </row>
    <row r="50" spans="1:7" ht="30" customHeight="1" x14ac:dyDescent="0.2">
      <c r="A50" s="16">
        <v>36</v>
      </c>
      <c r="B50" s="19" t="s">
        <v>108</v>
      </c>
      <c r="C50" s="31" t="s">
        <v>109</v>
      </c>
      <c r="D50" s="19" t="s">
        <v>51</v>
      </c>
      <c r="E50" s="19">
        <v>122</v>
      </c>
      <c r="F50" s="110"/>
      <c r="G50" s="114" t="str">
        <f t="shared" si="7"/>
        <v/>
      </c>
    </row>
    <row r="51" spans="1:7" ht="50.1" customHeight="1" x14ac:dyDescent="0.2">
      <c r="A51" s="51">
        <v>37</v>
      </c>
      <c r="B51" s="52" t="s">
        <v>110</v>
      </c>
      <c r="C51" s="53" t="s">
        <v>111</v>
      </c>
      <c r="D51" s="52" t="s">
        <v>15</v>
      </c>
      <c r="E51" s="52">
        <v>1</v>
      </c>
      <c r="F51" s="118"/>
      <c r="G51" s="114" t="str">
        <f t="shared" si="7"/>
        <v/>
      </c>
    </row>
    <row r="52" spans="1:7" ht="30" customHeight="1" x14ac:dyDescent="0.2">
      <c r="A52" s="47" t="s">
        <v>275</v>
      </c>
      <c r="B52" s="48" t="s">
        <v>112</v>
      </c>
      <c r="C52" s="49" t="s">
        <v>247</v>
      </c>
      <c r="D52" s="48" t="s">
        <v>275</v>
      </c>
      <c r="E52" s="48" t="s">
        <v>275</v>
      </c>
      <c r="F52" s="116" t="s">
        <v>275</v>
      </c>
      <c r="G52" s="50" t="s">
        <v>275</v>
      </c>
    </row>
    <row r="53" spans="1:7" ht="30" customHeight="1" x14ac:dyDescent="0.2">
      <c r="A53" s="54">
        <v>38</v>
      </c>
      <c r="B53" s="55" t="s">
        <v>113</v>
      </c>
      <c r="C53" s="56" t="s">
        <v>114</v>
      </c>
      <c r="D53" s="55" t="s">
        <v>70</v>
      </c>
      <c r="E53" s="55">
        <v>26</v>
      </c>
      <c r="F53" s="119"/>
      <c r="G53" s="115" t="str">
        <f>IF(F53="","",ROUND(F53*E53,2))</f>
        <v/>
      </c>
    </row>
    <row r="54" spans="1:7" ht="30" customHeight="1" x14ac:dyDescent="0.2">
      <c r="A54" s="68" t="s">
        <v>12</v>
      </c>
      <c r="B54" s="69" t="s">
        <v>12</v>
      </c>
      <c r="C54" s="169" t="s">
        <v>248</v>
      </c>
      <c r="D54" s="169"/>
      <c r="E54" s="169"/>
      <c r="F54" s="170"/>
      <c r="G54" s="71" t="str">
        <f>IF(SUM(G7:G53)=0,"",SUM(G7:G53))</f>
        <v/>
      </c>
    </row>
    <row r="61" spans="1:7" x14ac:dyDescent="0.2">
      <c r="F61" s="154"/>
      <c r="G61" s="154"/>
    </row>
    <row r="62" spans="1:7" x14ac:dyDescent="0.2">
      <c r="F62" s="87"/>
      <c r="G62" s="155" t="s">
        <v>277</v>
      </c>
    </row>
  </sheetData>
  <sheetProtection sheet="1" objects="1" scenarios="1"/>
  <mergeCells count="2">
    <mergeCell ref="A2:G2"/>
    <mergeCell ref="C54:F5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view="pageBreakPreview" topLeftCell="A43" zoomScaleNormal="100" zoomScaleSheetLayoutView="100" workbookViewId="0">
      <selection activeCell="C50" sqref="C50"/>
    </sheetView>
  </sheetViews>
  <sheetFormatPr defaultRowHeight="12.75" x14ac:dyDescent="0.2"/>
  <cols>
    <col min="1" max="1" width="5.28515625" style="29" customWidth="1"/>
    <col min="2" max="2" width="10.5703125" style="29" customWidth="1"/>
    <col min="3" max="3" width="37.5703125" style="29" customWidth="1"/>
    <col min="4" max="4" width="6" style="29" customWidth="1"/>
    <col min="5" max="5" width="6.85546875" style="29" customWidth="1"/>
    <col min="6" max="6" width="9" style="29" customWidth="1"/>
    <col min="7" max="7" width="13.7109375" style="29" customWidth="1"/>
    <col min="8" max="16384" width="9.140625" style="29"/>
  </cols>
  <sheetData>
    <row r="1" spans="1:8" x14ac:dyDescent="0.2">
      <c r="A1" s="112"/>
      <c r="B1" s="112"/>
      <c r="C1" s="112"/>
      <c r="D1" s="112"/>
      <c r="E1" s="112"/>
      <c r="F1" s="112"/>
      <c r="G1" s="112"/>
      <c r="H1" s="112"/>
    </row>
    <row r="2" spans="1:8" ht="15.75" x14ac:dyDescent="0.2">
      <c r="A2" s="166" t="s">
        <v>266</v>
      </c>
      <c r="B2" s="166"/>
      <c r="C2" s="166"/>
      <c r="D2" s="166"/>
      <c r="E2" s="167"/>
      <c r="F2" s="166"/>
      <c r="G2" s="166"/>
      <c r="H2" s="112"/>
    </row>
    <row r="3" spans="1:8" ht="18.75" x14ac:dyDescent="0.2">
      <c r="A3" s="42"/>
      <c r="B3" s="42"/>
      <c r="C3" s="42"/>
      <c r="D3" s="42"/>
      <c r="E3" s="43"/>
      <c r="F3" s="42"/>
      <c r="G3" s="42"/>
      <c r="H3" s="112"/>
    </row>
    <row r="4" spans="1:8" ht="41.25" customHeight="1" x14ac:dyDescent="0.2">
      <c r="A4" s="120" t="s">
        <v>6</v>
      </c>
      <c r="B4" s="121" t="s">
        <v>7</v>
      </c>
      <c r="C4" s="121" t="s">
        <v>2</v>
      </c>
      <c r="D4" s="120" t="s">
        <v>8</v>
      </c>
      <c r="E4" s="122" t="s">
        <v>9</v>
      </c>
      <c r="F4" s="121" t="s">
        <v>276</v>
      </c>
      <c r="G4" s="121" t="s">
        <v>11</v>
      </c>
      <c r="H4" s="112"/>
    </row>
    <row r="5" spans="1:8" x14ac:dyDescent="0.2">
      <c r="A5" s="123">
        <v>1</v>
      </c>
      <c r="B5" s="123">
        <v>3</v>
      </c>
      <c r="C5" s="124">
        <v>4</v>
      </c>
      <c r="D5" s="123">
        <v>5</v>
      </c>
      <c r="E5" s="125">
        <v>6</v>
      </c>
      <c r="F5" s="124">
        <v>7</v>
      </c>
      <c r="G5" s="124">
        <v>8</v>
      </c>
      <c r="H5" s="112"/>
    </row>
    <row r="6" spans="1:8" s="60" customFormat="1" ht="30" customHeight="1" x14ac:dyDescent="0.2">
      <c r="A6" s="130" t="s">
        <v>275</v>
      </c>
      <c r="B6" s="64" t="s">
        <v>115</v>
      </c>
      <c r="C6" s="65" t="s">
        <v>259</v>
      </c>
      <c r="D6" s="64" t="s">
        <v>275</v>
      </c>
      <c r="E6" s="64" t="s">
        <v>275</v>
      </c>
      <c r="F6" s="64" t="s">
        <v>275</v>
      </c>
      <c r="G6" s="131" t="s">
        <v>275</v>
      </c>
      <c r="H6" s="134"/>
    </row>
    <row r="7" spans="1:8" s="60" customFormat="1" ht="30" customHeight="1" x14ac:dyDescent="0.2">
      <c r="A7" s="127" t="s">
        <v>275</v>
      </c>
      <c r="B7" s="62"/>
      <c r="C7" s="63" t="s">
        <v>117</v>
      </c>
      <c r="D7" s="62" t="s">
        <v>275</v>
      </c>
      <c r="E7" s="62" t="s">
        <v>275</v>
      </c>
      <c r="F7" s="62" t="s">
        <v>275</v>
      </c>
      <c r="G7" s="132" t="s">
        <v>275</v>
      </c>
      <c r="H7" s="134"/>
    </row>
    <row r="8" spans="1:8" s="60" customFormat="1" ht="30" customHeight="1" x14ac:dyDescent="0.2">
      <c r="A8" s="126" t="s">
        <v>118</v>
      </c>
      <c r="B8" s="66" t="s">
        <v>116</v>
      </c>
      <c r="C8" s="67" t="s">
        <v>119</v>
      </c>
      <c r="D8" s="66" t="s">
        <v>41</v>
      </c>
      <c r="E8" s="66">
        <v>0.42</v>
      </c>
      <c r="F8" s="136"/>
      <c r="G8" s="143" t="str">
        <f>IF(F8="","",ROUND(F8*E8,2))</f>
        <v/>
      </c>
      <c r="H8" s="134"/>
    </row>
    <row r="9" spans="1:8" s="133" customFormat="1" ht="30" customHeight="1" x14ac:dyDescent="0.2">
      <c r="A9" s="130" t="s">
        <v>275</v>
      </c>
      <c r="B9" s="64" t="s">
        <v>275</v>
      </c>
      <c r="C9" s="65" t="s">
        <v>251</v>
      </c>
      <c r="D9" s="64" t="s">
        <v>275</v>
      </c>
      <c r="E9" s="64" t="s">
        <v>275</v>
      </c>
      <c r="F9" s="137" t="s">
        <v>275</v>
      </c>
      <c r="G9" s="144" t="s">
        <v>275</v>
      </c>
      <c r="H9" s="135"/>
    </row>
    <row r="10" spans="1:8" s="60" customFormat="1" ht="38.25" x14ac:dyDescent="0.2">
      <c r="A10" s="127" t="s">
        <v>121</v>
      </c>
      <c r="B10" s="62" t="s">
        <v>120</v>
      </c>
      <c r="C10" s="63" t="s">
        <v>122</v>
      </c>
      <c r="D10" s="62" t="s">
        <v>51</v>
      </c>
      <c r="E10" s="62">
        <v>2542</v>
      </c>
      <c r="F10" s="138"/>
      <c r="G10" s="143" t="str">
        <f>IF(F10="","",ROUND(F10*E10,2))</f>
        <v/>
      </c>
      <c r="H10" s="134"/>
    </row>
    <row r="11" spans="1:8" s="60" customFormat="1" ht="30" customHeight="1" x14ac:dyDescent="0.2">
      <c r="A11" s="128" t="s">
        <v>275</v>
      </c>
      <c r="B11" s="57" t="s">
        <v>275</v>
      </c>
      <c r="C11" s="59" t="s">
        <v>252</v>
      </c>
      <c r="D11" s="57" t="s">
        <v>275</v>
      </c>
      <c r="E11" s="57" t="s">
        <v>275</v>
      </c>
      <c r="F11" s="139" t="s">
        <v>275</v>
      </c>
      <c r="G11" s="145" t="s">
        <v>275</v>
      </c>
      <c r="H11" s="134"/>
    </row>
    <row r="12" spans="1:8" s="60" customFormat="1" ht="38.25" x14ac:dyDescent="0.2">
      <c r="A12" s="128" t="s">
        <v>124</v>
      </c>
      <c r="B12" s="57" t="s">
        <v>123</v>
      </c>
      <c r="C12" s="59" t="s">
        <v>125</v>
      </c>
      <c r="D12" s="57" t="s">
        <v>51</v>
      </c>
      <c r="E12" s="57">
        <v>639</v>
      </c>
      <c r="F12" s="140"/>
      <c r="G12" s="143" t="str">
        <f t="shared" ref="G12:G16" si="0">IF(F12="","",ROUND(F12*E12,2))</f>
        <v/>
      </c>
      <c r="H12" s="134"/>
    </row>
    <row r="13" spans="1:8" s="60" customFormat="1" ht="38.25" x14ac:dyDescent="0.2">
      <c r="A13" s="128" t="s">
        <v>126</v>
      </c>
      <c r="B13" s="57" t="s">
        <v>123</v>
      </c>
      <c r="C13" s="59" t="s">
        <v>127</v>
      </c>
      <c r="D13" s="57" t="s">
        <v>51</v>
      </c>
      <c r="E13" s="57">
        <v>761</v>
      </c>
      <c r="F13" s="140"/>
      <c r="G13" s="143" t="str">
        <f t="shared" si="0"/>
        <v/>
      </c>
      <c r="H13" s="134"/>
    </row>
    <row r="14" spans="1:8" s="60" customFormat="1" ht="51" x14ac:dyDescent="0.2">
      <c r="A14" s="128" t="s">
        <v>128</v>
      </c>
      <c r="B14" s="57" t="s">
        <v>123</v>
      </c>
      <c r="C14" s="59" t="s">
        <v>129</v>
      </c>
      <c r="D14" s="57" t="s">
        <v>51</v>
      </c>
      <c r="E14" s="57">
        <v>838</v>
      </c>
      <c r="F14" s="140"/>
      <c r="G14" s="143" t="str">
        <f t="shared" si="0"/>
        <v/>
      </c>
      <c r="H14" s="134"/>
    </row>
    <row r="15" spans="1:8" s="60" customFormat="1" ht="38.25" x14ac:dyDescent="0.2">
      <c r="A15" s="128" t="s">
        <v>130</v>
      </c>
      <c r="B15" s="57" t="s">
        <v>123</v>
      </c>
      <c r="C15" s="59" t="s">
        <v>131</v>
      </c>
      <c r="D15" s="57" t="s">
        <v>132</v>
      </c>
      <c r="E15" s="57">
        <v>150</v>
      </c>
      <c r="F15" s="140"/>
      <c r="G15" s="143" t="str">
        <f t="shared" si="0"/>
        <v/>
      </c>
      <c r="H15" s="134"/>
    </row>
    <row r="16" spans="1:8" s="60" customFormat="1" ht="30" customHeight="1" x14ac:dyDescent="0.2">
      <c r="A16" s="126" t="s">
        <v>133</v>
      </c>
      <c r="B16" s="66" t="s">
        <v>123</v>
      </c>
      <c r="C16" s="67" t="s">
        <v>134</v>
      </c>
      <c r="D16" s="66" t="s">
        <v>132</v>
      </c>
      <c r="E16" s="66">
        <v>131</v>
      </c>
      <c r="F16" s="141"/>
      <c r="G16" s="143" t="str">
        <f t="shared" si="0"/>
        <v/>
      </c>
      <c r="H16" s="134"/>
    </row>
    <row r="17" spans="1:8" s="133" customFormat="1" ht="30" customHeight="1" x14ac:dyDescent="0.2">
      <c r="A17" s="130" t="s">
        <v>275</v>
      </c>
      <c r="B17" s="64" t="s">
        <v>135</v>
      </c>
      <c r="C17" s="65" t="s">
        <v>253</v>
      </c>
      <c r="D17" s="64" t="s">
        <v>275</v>
      </c>
      <c r="E17" s="64" t="s">
        <v>275</v>
      </c>
      <c r="F17" s="137" t="s">
        <v>275</v>
      </c>
      <c r="G17" s="144" t="s">
        <v>275</v>
      </c>
      <c r="H17" s="135"/>
    </row>
    <row r="18" spans="1:8" s="60" customFormat="1" ht="30" customHeight="1" x14ac:dyDescent="0.2">
      <c r="A18" s="128" t="s">
        <v>275</v>
      </c>
      <c r="B18" s="57" t="s">
        <v>136</v>
      </c>
      <c r="C18" s="59" t="s">
        <v>137</v>
      </c>
      <c r="D18" s="57" t="s">
        <v>275</v>
      </c>
      <c r="E18" s="57" t="s">
        <v>275</v>
      </c>
      <c r="F18" s="139" t="s">
        <v>275</v>
      </c>
      <c r="G18" s="145" t="s">
        <v>275</v>
      </c>
      <c r="H18" s="134"/>
    </row>
    <row r="19" spans="1:8" s="60" customFormat="1" ht="63.75" x14ac:dyDescent="0.2">
      <c r="A19" s="128" t="s">
        <v>138</v>
      </c>
      <c r="B19" s="62" t="s">
        <v>136</v>
      </c>
      <c r="C19" s="59" t="s">
        <v>139</v>
      </c>
      <c r="D19" s="57" t="s">
        <v>49</v>
      </c>
      <c r="E19" s="57">
        <v>581</v>
      </c>
      <c r="F19" s="140"/>
      <c r="G19" s="143" t="str">
        <f>IF(F19="","",ROUND(F19*E19,2))</f>
        <v/>
      </c>
      <c r="H19" s="134"/>
    </row>
    <row r="20" spans="1:8" s="60" customFormat="1" ht="30" customHeight="1" x14ac:dyDescent="0.2">
      <c r="A20" s="128" t="s">
        <v>275</v>
      </c>
      <c r="B20" s="57" t="s">
        <v>275</v>
      </c>
      <c r="C20" s="59" t="s">
        <v>141</v>
      </c>
      <c r="D20" s="57" t="s">
        <v>275</v>
      </c>
      <c r="E20" s="57" t="s">
        <v>275</v>
      </c>
      <c r="F20" s="139" t="s">
        <v>275</v>
      </c>
      <c r="G20" s="145" t="s">
        <v>275</v>
      </c>
      <c r="H20" s="134"/>
    </row>
    <row r="21" spans="1:8" s="60" customFormat="1" ht="51" x14ac:dyDescent="0.2">
      <c r="A21" s="128" t="s">
        <v>142</v>
      </c>
      <c r="B21" s="57" t="s">
        <v>140</v>
      </c>
      <c r="C21" s="59" t="s">
        <v>143</v>
      </c>
      <c r="D21" s="57" t="s">
        <v>49</v>
      </c>
      <c r="E21" s="57">
        <v>581</v>
      </c>
      <c r="F21" s="140"/>
      <c r="G21" s="143" t="str">
        <f t="shared" ref="G21:G23" si="1">IF(F21="","",ROUND(F21*E21,2))</f>
        <v/>
      </c>
      <c r="H21" s="134"/>
    </row>
    <row r="22" spans="1:8" s="60" customFormat="1" ht="51" x14ac:dyDescent="0.2">
      <c r="A22" s="128" t="s">
        <v>144</v>
      </c>
      <c r="B22" s="57" t="s">
        <v>140</v>
      </c>
      <c r="C22" s="59" t="s">
        <v>145</v>
      </c>
      <c r="D22" s="57" t="s">
        <v>49</v>
      </c>
      <c r="E22" s="57">
        <v>215</v>
      </c>
      <c r="F22" s="140"/>
      <c r="G22" s="143" t="str">
        <f t="shared" si="1"/>
        <v/>
      </c>
      <c r="H22" s="134"/>
    </row>
    <row r="23" spans="1:8" s="60" customFormat="1" ht="51" x14ac:dyDescent="0.2">
      <c r="A23" s="126" t="s">
        <v>146</v>
      </c>
      <c r="B23" s="66" t="s">
        <v>140</v>
      </c>
      <c r="C23" s="67" t="s">
        <v>147</v>
      </c>
      <c r="D23" s="66" t="s">
        <v>49</v>
      </c>
      <c r="E23" s="66">
        <v>1835</v>
      </c>
      <c r="F23" s="141"/>
      <c r="G23" s="143" t="str">
        <f t="shared" si="1"/>
        <v/>
      </c>
      <c r="H23" s="134"/>
    </row>
    <row r="24" spans="1:8" s="60" customFormat="1" ht="30" customHeight="1" x14ac:dyDescent="0.2">
      <c r="A24" s="128" t="s">
        <v>275</v>
      </c>
      <c r="B24" s="57" t="s">
        <v>275</v>
      </c>
      <c r="C24" s="59" t="s">
        <v>254</v>
      </c>
      <c r="D24" s="57" t="s">
        <v>275</v>
      </c>
      <c r="E24" s="57" t="s">
        <v>275</v>
      </c>
      <c r="F24" s="139" t="s">
        <v>275</v>
      </c>
      <c r="G24" s="145" t="s">
        <v>275</v>
      </c>
      <c r="H24" s="134"/>
    </row>
    <row r="25" spans="1:8" s="60" customFormat="1" ht="30" customHeight="1" x14ac:dyDescent="0.2">
      <c r="A25" s="128" t="s">
        <v>275</v>
      </c>
      <c r="B25" s="57" t="s">
        <v>275</v>
      </c>
      <c r="C25" s="59" t="s">
        <v>149</v>
      </c>
      <c r="D25" s="57" t="s">
        <v>275</v>
      </c>
      <c r="E25" s="57" t="s">
        <v>275</v>
      </c>
      <c r="F25" s="139" t="s">
        <v>275</v>
      </c>
      <c r="G25" s="145" t="s">
        <v>275</v>
      </c>
      <c r="H25" s="134"/>
    </row>
    <row r="26" spans="1:8" s="60" customFormat="1" ht="38.25" x14ac:dyDescent="0.2">
      <c r="A26" s="128" t="s">
        <v>150</v>
      </c>
      <c r="B26" s="57" t="s">
        <v>148</v>
      </c>
      <c r="C26" s="59" t="s">
        <v>151</v>
      </c>
      <c r="D26" s="57" t="s">
        <v>51</v>
      </c>
      <c r="E26" s="57">
        <v>1087</v>
      </c>
      <c r="F26" s="140"/>
      <c r="G26" s="143" t="str">
        <f>IF(F26="","",ROUND(F26*E26,2))</f>
        <v/>
      </c>
      <c r="H26" s="134"/>
    </row>
    <row r="27" spans="1:8" s="60" customFormat="1" ht="30" customHeight="1" x14ac:dyDescent="0.2">
      <c r="A27" s="128" t="s">
        <v>275</v>
      </c>
      <c r="B27" s="57" t="s">
        <v>275</v>
      </c>
      <c r="C27" s="59" t="s">
        <v>153</v>
      </c>
      <c r="D27" s="57" t="s">
        <v>275</v>
      </c>
      <c r="E27" s="57" t="s">
        <v>275</v>
      </c>
      <c r="F27" s="139" t="s">
        <v>275</v>
      </c>
      <c r="G27" s="145" t="s">
        <v>275</v>
      </c>
      <c r="H27" s="134"/>
    </row>
    <row r="28" spans="1:8" s="60" customFormat="1" ht="38.25" x14ac:dyDescent="0.2">
      <c r="A28" s="128" t="s">
        <v>154</v>
      </c>
      <c r="B28" s="57" t="s">
        <v>152</v>
      </c>
      <c r="C28" s="59" t="s">
        <v>155</v>
      </c>
      <c r="D28" s="57" t="s">
        <v>51</v>
      </c>
      <c r="E28" s="57">
        <v>768</v>
      </c>
      <c r="F28" s="140"/>
      <c r="G28" s="143" t="str">
        <f t="shared" ref="G28:G29" si="2">IF(F28="","",ROUND(F28*E28,2))</f>
        <v/>
      </c>
      <c r="H28" s="134"/>
    </row>
    <row r="29" spans="1:8" s="60" customFormat="1" ht="38.25" x14ac:dyDescent="0.2">
      <c r="A29" s="128" t="s">
        <v>156</v>
      </c>
      <c r="B29" s="57" t="s">
        <v>152</v>
      </c>
      <c r="C29" s="59" t="s">
        <v>157</v>
      </c>
      <c r="D29" s="57" t="s">
        <v>51</v>
      </c>
      <c r="E29" s="57">
        <v>166</v>
      </c>
      <c r="F29" s="140"/>
      <c r="G29" s="143" t="str">
        <f t="shared" si="2"/>
        <v/>
      </c>
      <c r="H29" s="134"/>
    </row>
    <row r="30" spans="1:8" s="60" customFormat="1" ht="38.25" x14ac:dyDescent="0.2">
      <c r="A30" s="128" t="s">
        <v>275</v>
      </c>
      <c r="B30" s="57" t="s">
        <v>152</v>
      </c>
      <c r="C30" s="59" t="s">
        <v>158</v>
      </c>
      <c r="D30" s="57" t="s">
        <v>275</v>
      </c>
      <c r="E30" s="57" t="s">
        <v>275</v>
      </c>
      <c r="F30" s="139" t="s">
        <v>275</v>
      </c>
      <c r="G30" s="145" t="s">
        <v>275</v>
      </c>
      <c r="H30" s="134"/>
    </row>
    <row r="31" spans="1:8" s="60" customFormat="1" ht="38.25" x14ac:dyDescent="0.2">
      <c r="A31" s="128" t="s">
        <v>159</v>
      </c>
      <c r="B31" s="57"/>
      <c r="C31" s="59" t="s">
        <v>160</v>
      </c>
      <c r="D31" s="57" t="s">
        <v>51</v>
      </c>
      <c r="E31" s="57">
        <v>1468</v>
      </c>
      <c r="F31" s="140"/>
      <c r="G31" s="143" t="str">
        <f>IF(F31="","",ROUND(F31*E31,2))</f>
        <v/>
      </c>
      <c r="H31" s="134"/>
    </row>
    <row r="32" spans="1:8" s="60" customFormat="1" ht="30" customHeight="1" x14ac:dyDescent="0.2">
      <c r="A32" s="128" t="s">
        <v>275</v>
      </c>
      <c r="B32" s="57" t="s">
        <v>161</v>
      </c>
      <c r="C32" s="59" t="s">
        <v>162</v>
      </c>
      <c r="D32" s="57"/>
      <c r="E32" s="57" t="s">
        <v>275</v>
      </c>
      <c r="F32" s="139" t="s">
        <v>275</v>
      </c>
      <c r="G32" s="145" t="s">
        <v>275</v>
      </c>
      <c r="H32" s="134"/>
    </row>
    <row r="33" spans="1:8" s="60" customFormat="1" ht="30" customHeight="1" x14ac:dyDescent="0.2">
      <c r="A33" s="128" t="s">
        <v>163</v>
      </c>
      <c r="B33" s="57" t="s">
        <v>164</v>
      </c>
      <c r="C33" s="59" t="s">
        <v>165</v>
      </c>
      <c r="D33" s="57" t="s">
        <v>51</v>
      </c>
      <c r="E33" s="57">
        <v>800</v>
      </c>
      <c r="F33" s="140"/>
      <c r="G33" s="143" t="str">
        <f t="shared" ref="G33:G34" si="3">IF(F33="","",ROUND(F33*E33,2))</f>
        <v/>
      </c>
      <c r="H33" s="134"/>
    </row>
    <row r="34" spans="1:8" s="60" customFormat="1" ht="38.25" x14ac:dyDescent="0.2">
      <c r="A34" s="126" t="s">
        <v>166</v>
      </c>
      <c r="B34" s="66" t="s">
        <v>164</v>
      </c>
      <c r="C34" s="67" t="s">
        <v>167</v>
      </c>
      <c r="D34" s="66" t="s">
        <v>51</v>
      </c>
      <c r="E34" s="66">
        <v>506</v>
      </c>
      <c r="F34" s="141"/>
      <c r="G34" s="143" t="str">
        <f t="shared" si="3"/>
        <v/>
      </c>
      <c r="H34" s="134"/>
    </row>
    <row r="35" spans="1:8" s="133" customFormat="1" ht="30" customHeight="1" x14ac:dyDescent="0.2">
      <c r="A35" s="130" t="s">
        <v>275</v>
      </c>
      <c r="B35" s="64" t="s">
        <v>275</v>
      </c>
      <c r="C35" s="65" t="s">
        <v>255</v>
      </c>
      <c r="D35" s="64" t="s">
        <v>275</v>
      </c>
      <c r="E35" s="64" t="s">
        <v>275</v>
      </c>
      <c r="F35" s="137" t="s">
        <v>275</v>
      </c>
      <c r="G35" s="144" t="s">
        <v>275</v>
      </c>
      <c r="H35" s="135"/>
    </row>
    <row r="36" spans="1:8" s="60" customFormat="1" ht="30" customHeight="1" x14ac:dyDescent="0.2">
      <c r="A36" s="128" t="s">
        <v>275</v>
      </c>
      <c r="B36" s="57" t="s">
        <v>275</v>
      </c>
      <c r="C36" s="59" t="s">
        <v>168</v>
      </c>
      <c r="D36" s="57" t="s">
        <v>275</v>
      </c>
      <c r="E36" s="57" t="s">
        <v>275</v>
      </c>
      <c r="F36" s="139" t="s">
        <v>275</v>
      </c>
      <c r="G36" s="145" t="s">
        <v>275</v>
      </c>
      <c r="H36" s="134"/>
    </row>
    <row r="37" spans="1:8" s="60" customFormat="1" ht="30" customHeight="1" x14ac:dyDescent="0.2">
      <c r="A37" s="128" t="s">
        <v>169</v>
      </c>
      <c r="B37" s="57" t="s">
        <v>170</v>
      </c>
      <c r="C37" s="59" t="s">
        <v>171</v>
      </c>
      <c r="D37" s="57" t="s">
        <v>51</v>
      </c>
      <c r="E37" s="57">
        <v>1486</v>
      </c>
      <c r="F37" s="140"/>
      <c r="G37" s="143" t="str">
        <f t="shared" ref="G37:G40" si="4">IF(F37="","",ROUND(F37*E37,2))</f>
        <v/>
      </c>
      <c r="H37" s="134"/>
    </row>
    <row r="38" spans="1:8" s="60" customFormat="1" ht="38.25" x14ac:dyDescent="0.2">
      <c r="A38" s="128" t="s">
        <v>172</v>
      </c>
      <c r="B38" s="57" t="s">
        <v>170</v>
      </c>
      <c r="C38" s="59" t="s">
        <v>173</v>
      </c>
      <c r="D38" s="57" t="s">
        <v>51</v>
      </c>
      <c r="E38" s="57">
        <v>496</v>
      </c>
      <c r="F38" s="140"/>
      <c r="G38" s="143" t="str">
        <f t="shared" si="4"/>
        <v/>
      </c>
      <c r="H38" s="134"/>
    </row>
    <row r="39" spans="1:8" s="60" customFormat="1" ht="51" x14ac:dyDescent="0.2">
      <c r="A39" s="128" t="s">
        <v>174</v>
      </c>
      <c r="B39" s="57" t="s">
        <v>175</v>
      </c>
      <c r="C39" s="59" t="s">
        <v>176</v>
      </c>
      <c r="D39" s="57" t="s">
        <v>51</v>
      </c>
      <c r="E39" s="57">
        <v>1442</v>
      </c>
      <c r="F39" s="140"/>
      <c r="G39" s="143" t="str">
        <f t="shared" si="4"/>
        <v/>
      </c>
      <c r="H39" s="134"/>
    </row>
    <row r="40" spans="1:8" s="60" customFormat="1" ht="51" x14ac:dyDescent="0.2">
      <c r="A40" s="128" t="s">
        <v>177</v>
      </c>
      <c r="B40" s="57" t="s">
        <v>175</v>
      </c>
      <c r="C40" s="59" t="s">
        <v>178</v>
      </c>
      <c r="D40" s="57" t="s">
        <v>51</v>
      </c>
      <c r="E40" s="57">
        <v>481</v>
      </c>
      <c r="F40" s="140"/>
      <c r="G40" s="143" t="str">
        <f t="shared" si="4"/>
        <v/>
      </c>
      <c r="H40" s="134"/>
    </row>
    <row r="41" spans="1:8" s="60" customFormat="1" ht="30" customHeight="1" x14ac:dyDescent="0.2">
      <c r="A41" s="128" t="s">
        <v>275</v>
      </c>
      <c r="B41" s="57" t="s">
        <v>275</v>
      </c>
      <c r="C41" s="59" t="s">
        <v>180</v>
      </c>
      <c r="D41" s="57" t="s">
        <v>275</v>
      </c>
      <c r="E41" s="57" t="s">
        <v>275</v>
      </c>
      <c r="F41" s="139" t="s">
        <v>275</v>
      </c>
      <c r="G41" s="145" t="s">
        <v>275</v>
      </c>
      <c r="H41" s="134"/>
    </row>
    <row r="42" spans="1:8" s="60" customFormat="1" ht="38.25" x14ac:dyDescent="0.2">
      <c r="A42" s="126" t="s">
        <v>181</v>
      </c>
      <c r="B42" s="66" t="s">
        <v>179</v>
      </c>
      <c r="C42" s="67" t="s">
        <v>182</v>
      </c>
      <c r="D42" s="66" t="s">
        <v>51</v>
      </c>
      <c r="E42" s="66">
        <v>116</v>
      </c>
      <c r="F42" s="141"/>
      <c r="G42" s="143" t="str">
        <f>IF(F42="","",ROUND(F42*E42,2))</f>
        <v/>
      </c>
      <c r="H42" s="134"/>
    </row>
    <row r="43" spans="1:8" s="133" customFormat="1" ht="30" customHeight="1" x14ac:dyDescent="0.2">
      <c r="A43" s="130" t="s">
        <v>275</v>
      </c>
      <c r="B43" s="64" t="s">
        <v>275</v>
      </c>
      <c r="C43" s="65" t="s">
        <v>256</v>
      </c>
      <c r="D43" s="64" t="s">
        <v>275</v>
      </c>
      <c r="E43" s="64" t="s">
        <v>275</v>
      </c>
      <c r="F43" s="137" t="s">
        <v>275</v>
      </c>
      <c r="G43" s="144" t="s">
        <v>275</v>
      </c>
      <c r="H43" s="135"/>
    </row>
    <row r="44" spans="1:8" s="60" customFormat="1" ht="30" customHeight="1" x14ac:dyDescent="0.2">
      <c r="A44" s="128" t="s">
        <v>275</v>
      </c>
      <c r="B44" s="57" t="s">
        <v>275</v>
      </c>
      <c r="C44" s="59" t="s">
        <v>184</v>
      </c>
      <c r="D44" s="57" t="s">
        <v>275</v>
      </c>
      <c r="E44" s="57" t="s">
        <v>275</v>
      </c>
      <c r="F44" s="139" t="s">
        <v>275</v>
      </c>
      <c r="G44" s="145" t="s">
        <v>275</v>
      </c>
      <c r="H44" s="134"/>
    </row>
    <row r="45" spans="1:8" s="60" customFormat="1" ht="51" x14ac:dyDescent="0.2">
      <c r="A45" s="126" t="s">
        <v>185</v>
      </c>
      <c r="B45" s="66" t="s">
        <v>183</v>
      </c>
      <c r="C45" s="67" t="s">
        <v>186</v>
      </c>
      <c r="D45" s="66" t="s">
        <v>51</v>
      </c>
      <c r="E45" s="66">
        <v>1186</v>
      </c>
      <c r="F45" s="141"/>
      <c r="G45" s="143" t="str">
        <f>IF(F45="","",ROUND(F45*E45,2))</f>
        <v/>
      </c>
      <c r="H45" s="134"/>
    </row>
    <row r="46" spans="1:8" s="133" customFormat="1" ht="30" customHeight="1" x14ac:dyDescent="0.2">
      <c r="A46" s="130" t="s">
        <v>275</v>
      </c>
      <c r="B46" s="64" t="s">
        <v>275</v>
      </c>
      <c r="C46" s="65" t="s">
        <v>257</v>
      </c>
      <c r="D46" s="64" t="s">
        <v>275</v>
      </c>
      <c r="E46" s="64" t="s">
        <v>275</v>
      </c>
      <c r="F46" s="137" t="s">
        <v>275</v>
      </c>
      <c r="G46" s="144" t="s">
        <v>275</v>
      </c>
      <c r="H46" s="135"/>
    </row>
    <row r="47" spans="1:8" s="60" customFormat="1" ht="30" customHeight="1" x14ac:dyDescent="0.2">
      <c r="A47" s="128" t="s">
        <v>275</v>
      </c>
      <c r="B47" s="57" t="s">
        <v>275</v>
      </c>
      <c r="C47" s="59" t="s">
        <v>188</v>
      </c>
      <c r="D47" s="57" t="s">
        <v>275</v>
      </c>
      <c r="E47" s="57" t="s">
        <v>275</v>
      </c>
      <c r="F47" s="139" t="s">
        <v>275</v>
      </c>
      <c r="G47" s="145" t="s">
        <v>275</v>
      </c>
      <c r="H47" s="134"/>
    </row>
    <row r="48" spans="1:8" s="60" customFormat="1" ht="30" customHeight="1" x14ac:dyDescent="0.2">
      <c r="A48" s="128" t="s">
        <v>189</v>
      </c>
      <c r="B48" s="57" t="s">
        <v>187</v>
      </c>
      <c r="C48" s="59" t="s">
        <v>190</v>
      </c>
      <c r="D48" s="57" t="s">
        <v>51</v>
      </c>
      <c r="E48" s="57">
        <v>99</v>
      </c>
      <c r="F48" s="140"/>
      <c r="G48" s="143" t="str">
        <f>IF(F48="","",ROUND(F48*E48,2))</f>
        <v/>
      </c>
      <c r="H48" s="134"/>
    </row>
    <row r="49" spans="1:8" s="60" customFormat="1" ht="30" customHeight="1" x14ac:dyDescent="0.2">
      <c r="A49" s="128" t="s">
        <v>275</v>
      </c>
      <c r="B49" s="57" t="s">
        <v>275</v>
      </c>
      <c r="C49" s="59" t="s">
        <v>192</v>
      </c>
      <c r="D49" s="57" t="s">
        <v>275</v>
      </c>
      <c r="E49" s="57" t="s">
        <v>275</v>
      </c>
      <c r="F49" s="139" t="s">
        <v>275</v>
      </c>
      <c r="G49" s="145" t="s">
        <v>275</v>
      </c>
      <c r="H49" s="134"/>
    </row>
    <row r="50" spans="1:8" s="60" customFormat="1" ht="30" customHeight="1" x14ac:dyDescent="0.2">
      <c r="A50" s="128" t="s">
        <v>193</v>
      </c>
      <c r="B50" s="57" t="s">
        <v>191</v>
      </c>
      <c r="C50" s="59" t="s">
        <v>194</v>
      </c>
      <c r="D50" s="57" t="s">
        <v>195</v>
      </c>
      <c r="E50" s="57">
        <v>3</v>
      </c>
      <c r="F50" s="140"/>
      <c r="G50" s="143" t="str">
        <f>IF(F50="","",ROUND(F50*E50,2))</f>
        <v/>
      </c>
      <c r="H50" s="134"/>
    </row>
    <row r="51" spans="1:8" s="60" customFormat="1" ht="30" customHeight="1" x14ac:dyDescent="0.2">
      <c r="A51" s="128" t="s">
        <v>275</v>
      </c>
      <c r="B51" s="57" t="s">
        <v>275</v>
      </c>
      <c r="C51" s="59" t="s">
        <v>197</v>
      </c>
      <c r="D51" s="57" t="s">
        <v>275</v>
      </c>
      <c r="E51" s="57" t="s">
        <v>275</v>
      </c>
      <c r="F51" s="139" t="s">
        <v>275</v>
      </c>
      <c r="G51" s="145" t="s">
        <v>275</v>
      </c>
      <c r="H51" s="134"/>
    </row>
    <row r="52" spans="1:8" s="60" customFormat="1" ht="30" customHeight="1" x14ac:dyDescent="0.2">
      <c r="A52" s="126" t="s">
        <v>198</v>
      </c>
      <c r="B52" s="66" t="s">
        <v>196</v>
      </c>
      <c r="C52" s="67" t="s">
        <v>199</v>
      </c>
      <c r="D52" s="66" t="s">
        <v>132</v>
      </c>
      <c r="E52" s="66">
        <v>142</v>
      </c>
      <c r="F52" s="141"/>
      <c r="G52" s="143" t="str">
        <f>IF(F52="","",ROUND(F52*E52,2))</f>
        <v/>
      </c>
      <c r="H52" s="134"/>
    </row>
    <row r="53" spans="1:8" s="133" customFormat="1" ht="30" customHeight="1" x14ac:dyDescent="0.2">
      <c r="A53" s="130" t="s">
        <v>275</v>
      </c>
      <c r="B53" s="64" t="s">
        <v>275</v>
      </c>
      <c r="C53" s="65" t="s">
        <v>258</v>
      </c>
      <c r="D53" s="64" t="s">
        <v>275</v>
      </c>
      <c r="E53" s="64" t="s">
        <v>275</v>
      </c>
      <c r="F53" s="137" t="s">
        <v>275</v>
      </c>
      <c r="G53" s="144" t="s">
        <v>275</v>
      </c>
      <c r="H53" s="135"/>
    </row>
    <row r="54" spans="1:8" s="60" customFormat="1" ht="30" customHeight="1" x14ac:dyDescent="0.2">
      <c r="A54" s="128" t="s">
        <v>275</v>
      </c>
      <c r="B54" s="57" t="s">
        <v>275</v>
      </c>
      <c r="C54" s="59" t="s">
        <v>201</v>
      </c>
      <c r="D54" s="57" t="s">
        <v>275</v>
      </c>
      <c r="E54" s="57" t="s">
        <v>275</v>
      </c>
      <c r="F54" s="139" t="s">
        <v>275</v>
      </c>
      <c r="G54" s="145" t="s">
        <v>275</v>
      </c>
      <c r="H54" s="134"/>
    </row>
    <row r="55" spans="1:8" s="60" customFormat="1" ht="30" customHeight="1" x14ac:dyDescent="0.2">
      <c r="A55" s="126" t="s">
        <v>202</v>
      </c>
      <c r="B55" s="66" t="s">
        <v>200</v>
      </c>
      <c r="C55" s="67" t="s">
        <v>203</v>
      </c>
      <c r="D55" s="66" t="s">
        <v>132</v>
      </c>
      <c r="E55" s="66">
        <v>120</v>
      </c>
      <c r="F55" s="141"/>
      <c r="G55" s="143" t="str">
        <f>IF(F55="","",ROUND(F55*E55,2))</f>
        <v/>
      </c>
      <c r="H55" s="134"/>
    </row>
    <row r="56" spans="1:8" s="133" customFormat="1" ht="30" customHeight="1" x14ac:dyDescent="0.2">
      <c r="A56" s="130" t="s">
        <v>275</v>
      </c>
      <c r="B56" s="64" t="s">
        <v>275</v>
      </c>
      <c r="C56" s="65" t="s">
        <v>270</v>
      </c>
      <c r="D56" s="64" t="s">
        <v>275</v>
      </c>
      <c r="E56" s="64" t="s">
        <v>275</v>
      </c>
      <c r="F56" s="137" t="s">
        <v>275</v>
      </c>
      <c r="G56" s="144" t="s">
        <v>275</v>
      </c>
      <c r="H56" s="135"/>
    </row>
    <row r="57" spans="1:8" s="60" customFormat="1" ht="30" customHeight="1" x14ac:dyDescent="0.2">
      <c r="A57" s="128" t="s">
        <v>275</v>
      </c>
      <c r="B57" s="57" t="s">
        <v>275</v>
      </c>
      <c r="C57" s="59" t="s">
        <v>204</v>
      </c>
      <c r="D57" s="57" t="s">
        <v>275</v>
      </c>
      <c r="E57" s="57" t="s">
        <v>275</v>
      </c>
      <c r="F57" s="139" t="s">
        <v>275</v>
      </c>
      <c r="G57" s="145" t="s">
        <v>275</v>
      </c>
      <c r="H57" s="134"/>
    </row>
    <row r="58" spans="1:8" s="60" customFormat="1" ht="38.25" x14ac:dyDescent="0.2">
      <c r="A58" s="129" t="s">
        <v>205</v>
      </c>
      <c r="B58" s="58" t="s">
        <v>116</v>
      </c>
      <c r="C58" s="61" t="s">
        <v>206</v>
      </c>
      <c r="D58" s="58" t="s">
        <v>33</v>
      </c>
      <c r="E58" s="58">
        <v>0.42</v>
      </c>
      <c r="F58" s="142"/>
      <c r="G58" s="143" t="str">
        <f>IF(F58="","",ROUND(F58*E58,2))</f>
        <v/>
      </c>
      <c r="H58" s="134"/>
    </row>
    <row r="59" spans="1:8" ht="30" customHeight="1" x14ac:dyDescent="0.2">
      <c r="A59" s="68"/>
      <c r="B59" s="68"/>
      <c r="C59" s="171" t="s">
        <v>260</v>
      </c>
      <c r="D59" s="171"/>
      <c r="E59" s="171"/>
      <c r="F59" s="171"/>
      <c r="G59" s="146" t="str">
        <f>IF(SUM(G8:G58)=0,"",SUM(G8:G58))</f>
        <v/>
      </c>
      <c r="H59" s="112"/>
    </row>
    <row r="60" spans="1:8" x14ac:dyDescent="0.2">
      <c r="A60" s="112"/>
      <c r="B60" s="112"/>
      <c r="C60" s="112"/>
      <c r="D60" s="112"/>
      <c r="E60" s="112"/>
      <c r="F60" s="112"/>
      <c r="G60" s="112"/>
      <c r="H60" s="112"/>
    </row>
    <row r="66" spans="6:7" x14ac:dyDescent="0.2">
      <c r="F66" s="150"/>
      <c r="G66" s="150"/>
    </row>
    <row r="67" spans="6:7" x14ac:dyDescent="0.2">
      <c r="F67"/>
      <c r="G67" s="152" t="s">
        <v>277</v>
      </c>
    </row>
  </sheetData>
  <sheetProtection sheet="1" objects="1" scenarios="1"/>
  <mergeCells count="2">
    <mergeCell ref="A2:G2"/>
    <mergeCell ref="C59:F5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Normal="100" zoomScaleSheetLayoutView="100" workbookViewId="0">
      <selection activeCell="F26" sqref="F26:G27"/>
    </sheetView>
  </sheetViews>
  <sheetFormatPr defaultRowHeight="12.75" x14ac:dyDescent="0.2"/>
  <cols>
    <col min="1" max="1" width="4.85546875" style="25" customWidth="1"/>
    <col min="2" max="2" width="10" style="25" customWidth="1"/>
    <col min="3" max="3" width="36.7109375" style="25" customWidth="1"/>
    <col min="4" max="4" width="7.28515625" style="25" customWidth="1"/>
    <col min="5" max="5" width="7.140625" style="25" customWidth="1"/>
    <col min="6" max="6" width="9.140625" style="25"/>
    <col min="7" max="7" width="13.7109375" style="25" customWidth="1"/>
    <col min="8" max="16384" width="9.140625" style="25"/>
  </cols>
  <sheetData>
    <row r="1" spans="1:8" x14ac:dyDescent="0.2">
      <c r="A1" s="147"/>
      <c r="B1" s="147"/>
      <c r="C1" s="147"/>
      <c r="D1" s="147"/>
      <c r="E1" s="147"/>
      <c r="F1" s="147"/>
      <c r="G1" s="147"/>
      <c r="H1" s="88"/>
    </row>
    <row r="2" spans="1:8" ht="15.75" x14ac:dyDescent="0.2">
      <c r="A2" s="166" t="s">
        <v>267</v>
      </c>
      <c r="B2" s="166"/>
      <c r="C2" s="166"/>
      <c r="D2" s="166"/>
      <c r="E2" s="167"/>
      <c r="F2" s="166"/>
      <c r="G2" s="166"/>
      <c r="H2" s="88"/>
    </row>
    <row r="3" spans="1:8" ht="18.75" x14ac:dyDescent="0.2">
      <c r="A3" s="42"/>
      <c r="B3" s="42"/>
      <c r="C3" s="42"/>
      <c r="D3" s="42"/>
      <c r="E3" s="43"/>
      <c r="F3" s="42"/>
      <c r="G3" s="42"/>
      <c r="H3" s="88"/>
    </row>
    <row r="4" spans="1:8" ht="28.5" customHeight="1" x14ac:dyDescent="0.2">
      <c r="A4" s="72" t="s">
        <v>6</v>
      </c>
      <c r="B4" s="73" t="s">
        <v>7</v>
      </c>
      <c r="C4" s="74" t="s">
        <v>2</v>
      </c>
      <c r="D4" s="75" t="s">
        <v>8</v>
      </c>
      <c r="E4" s="76" t="s">
        <v>9</v>
      </c>
      <c r="F4" s="74" t="s">
        <v>276</v>
      </c>
      <c r="G4" s="74" t="s">
        <v>11</v>
      </c>
      <c r="H4" s="88"/>
    </row>
    <row r="5" spans="1:8" x14ac:dyDescent="0.2">
      <c r="A5" s="77">
        <v>1</v>
      </c>
      <c r="B5" s="78">
        <v>3</v>
      </c>
      <c r="C5" s="79">
        <v>4</v>
      </c>
      <c r="D5" s="78">
        <v>5</v>
      </c>
      <c r="E5" s="80">
        <v>6</v>
      </c>
      <c r="F5" s="79">
        <v>7</v>
      </c>
      <c r="G5" s="79">
        <v>8</v>
      </c>
      <c r="H5" s="88"/>
    </row>
    <row r="6" spans="1:8" ht="24" x14ac:dyDescent="0.2">
      <c r="A6" s="68" t="s">
        <v>275</v>
      </c>
      <c r="B6" s="69" t="s">
        <v>275</v>
      </c>
      <c r="C6" s="70" t="s">
        <v>261</v>
      </c>
      <c r="D6" s="69" t="s">
        <v>275</v>
      </c>
      <c r="E6" s="69" t="s">
        <v>275</v>
      </c>
      <c r="F6" s="71" t="s">
        <v>275</v>
      </c>
      <c r="G6" s="71" t="s">
        <v>275</v>
      </c>
      <c r="H6" s="88"/>
    </row>
    <row r="7" spans="1:8" ht="48" x14ac:dyDescent="0.2">
      <c r="A7" s="44">
        <v>1</v>
      </c>
      <c r="B7" s="45" t="s">
        <v>207</v>
      </c>
      <c r="C7" s="46" t="s">
        <v>208</v>
      </c>
      <c r="D7" s="45" t="s">
        <v>132</v>
      </c>
      <c r="E7" s="45">
        <v>55</v>
      </c>
      <c r="F7" s="117"/>
      <c r="G7" s="114" t="str">
        <f>IF(F7="","",ROUND(F7*E7,2))</f>
        <v/>
      </c>
      <c r="H7" s="88"/>
    </row>
    <row r="8" spans="1:8" ht="36" x14ac:dyDescent="0.2">
      <c r="A8" s="16">
        <v>2</v>
      </c>
      <c r="B8" s="19" t="s">
        <v>207</v>
      </c>
      <c r="C8" s="31" t="s">
        <v>209</v>
      </c>
      <c r="D8" s="19" t="s">
        <v>132</v>
      </c>
      <c r="E8" s="19">
        <v>209</v>
      </c>
      <c r="F8" s="110"/>
      <c r="G8" s="114" t="str">
        <f t="shared" ref="G8:G12" si="0">IF(F8="","",ROUND(F8*E8,2))</f>
        <v/>
      </c>
      <c r="H8" s="88"/>
    </row>
    <row r="9" spans="1:8" ht="36" x14ac:dyDescent="0.2">
      <c r="A9" s="16">
        <v>3</v>
      </c>
      <c r="B9" s="19" t="s">
        <v>207</v>
      </c>
      <c r="C9" s="31" t="s">
        <v>210</v>
      </c>
      <c r="D9" s="19" t="s">
        <v>132</v>
      </c>
      <c r="E9" s="19">
        <v>100</v>
      </c>
      <c r="F9" s="110"/>
      <c r="G9" s="114" t="str">
        <f t="shared" si="0"/>
        <v/>
      </c>
      <c r="H9" s="88"/>
    </row>
    <row r="10" spans="1:8" ht="60" x14ac:dyDescent="0.2">
      <c r="A10" s="16">
        <v>4</v>
      </c>
      <c r="B10" s="19" t="s">
        <v>207</v>
      </c>
      <c r="C10" s="31" t="s">
        <v>211</v>
      </c>
      <c r="D10" s="19" t="s">
        <v>212</v>
      </c>
      <c r="E10" s="19">
        <v>4</v>
      </c>
      <c r="F10" s="110"/>
      <c r="G10" s="114" t="str">
        <f t="shared" si="0"/>
        <v/>
      </c>
      <c r="H10" s="88"/>
    </row>
    <row r="11" spans="1:8" ht="48" x14ac:dyDescent="0.2">
      <c r="A11" s="16">
        <v>5</v>
      </c>
      <c r="B11" s="19" t="s">
        <v>207</v>
      </c>
      <c r="C11" s="31" t="s">
        <v>213</v>
      </c>
      <c r="D11" s="19" t="s">
        <v>212</v>
      </c>
      <c r="E11" s="19">
        <v>4</v>
      </c>
      <c r="F11" s="110"/>
      <c r="G11" s="114" t="str">
        <f t="shared" si="0"/>
        <v/>
      </c>
      <c r="H11" s="88"/>
    </row>
    <row r="12" spans="1:8" ht="30" customHeight="1" x14ac:dyDescent="0.2">
      <c r="A12" s="51">
        <v>6</v>
      </c>
      <c r="B12" s="52" t="s">
        <v>207</v>
      </c>
      <c r="C12" s="53" t="s">
        <v>214</v>
      </c>
      <c r="D12" s="52" t="s">
        <v>215</v>
      </c>
      <c r="E12" s="52">
        <v>2</v>
      </c>
      <c r="F12" s="118"/>
      <c r="G12" s="114" t="str">
        <f t="shared" si="0"/>
        <v/>
      </c>
      <c r="H12" s="88"/>
    </row>
    <row r="13" spans="1:8" ht="30" customHeight="1" x14ac:dyDescent="0.2">
      <c r="A13" s="68" t="s">
        <v>275</v>
      </c>
      <c r="B13" s="69" t="s">
        <v>275</v>
      </c>
      <c r="C13" s="70" t="s">
        <v>262</v>
      </c>
      <c r="D13" s="69" t="s">
        <v>275</v>
      </c>
      <c r="E13" s="69" t="s">
        <v>275</v>
      </c>
      <c r="F13" s="148" t="s">
        <v>275</v>
      </c>
      <c r="G13" s="71" t="s">
        <v>275</v>
      </c>
      <c r="H13" s="88"/>
    </row>
    <row r="14" spans="1:8" ht="30" customHeight="1" x14ac:dyDescent="0.2">
      <c r="A14" s="44">
        <v>7</v>
      </c>
      <c r="B14" s="45" t="s">
        <v>207</v>
      </c>
      <c r="C14" s="46" t="s">
        <v>216</v>
      </c>
      <c r="D14" s="45" t="s">
        <v>195</v>
      </c>
      <c r="E14" s="45">
        <v>2</v>
      </c>
      <c r="F14" s="117"/>
      <c r="G14" s="114" t="str">
        <f t="shared" ref="G14:G16" si="1">IF(F14="","",ROUND(F14*E14,2))</f>
        <v/>
      </c>
      <c r="H14" s="88"/>
    </row>
    <row r="15" spans="1:8" ht="48" x14ac:dyDescent="0.2">
      <c r="A15" s="16">
        <v>8</v>
      </c>
      <c r="B15" s="19" t="s">
        <v>207</v>
      </c>
      <c r="C15" s="31" t="s">
        <v>208</v>
      </c>
      <c r="D15" s="19" t="s">
        <v>132</v>
      </c>
      <c r="E15" s="19">
        <v>30</v>
      </c>
      <c r="F15" s="110"/>
      <c r="G15" s="114" t="str">
        <f t="shared" si="1"/>
        <v/>
      </c>
      <c r="H15" s="88"/>
    </row>
    <row r="16" spans="1:8" ht="48" x14ac:dyDescent="0.2">
      <c r="A16" s="51">
        <v>9</v>
      </c>
      <c r="B16" s="52" t="s">
        <v>207</v>
      </c>
      <c r="C16" s="53" t="s">
        <v>217</v>
      </c>
      <c r="D16" s="52" t="s">
        <v>41</v>
      </c>
      <c r="E16" s="52">
        <v>0.12</v>
      </c>
      <c r="F16" s="118"/>
      <c r="G16" s="114" t="str">
        <f t="shared" si="1"/>
        <v/>
      </c>
      <c r="H16" s="88"/>
    </row>
    <row r="17" spans="1:8" ht="30" customHeight="1" x14ac:dyDescent="0.2">
      <c r="A17" s="68" t="s">
        <v>12</v>
      </c>
      <c r="B17" s="69" t="s">
        <v>12</v>
      </c>
      <c r="C17" s="172" t="s">
        <v>263</v>
      </c>
      <c r="D17" s="169"/>
      <c r="E17" s="169"/>
      <c r="F17" s="170"/>
      <c r="G17" s="71" t="str">
        <f>IF(SUM(G7:G16)=0,"",SUM(G7:G16))</f>
        <v/>
      </c>
      <c r="H17" s="88"/>
    </row>
    <row r="18" spans="1:8" x14ac:dyDescent="0.2">
      <c r="A18" s="88"/>
      <c r="B18" s="88"/>
      <c r="C18" s="88"/>
      <c r="D18" s="88"/>
      <c r="E18" s="88"/>
      <c r="F18" s="88"/>
      <c r="G18" s="88"/>
      <c r="H18" s="88"/>
    </row>
    <row r="26" spans="1:8" x14ac:dyDescent="0.2">
      <c r="F26" s="150"/>
      <c r="G26" s="150"/>
    </row>
    <row r="27" spans="1:8" x14ac:dyDescent="0.2">
      <c r="F27"/>
      <c r="G27" s="152" t="s">
        <v>277</v>
      </c>
    </row>
  </sheetData>
  <sheetProtection sheet="1" objects="1" scenarios="1"/>
  <mergeCells count="2">
    <mergeCell ref="A2:G2"/>
    <mergeCell ref="C17:F1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100" zoomScaleSheetLayoutView="100" workbookViewId="0">
      <selection activeCell="J13" sqref="J13"/>
    </sheetView>
  </sheetViews>
  <sheetFormatPr defaultRowHeight="12.75" x14ac:dyDescent="0.2"/>
  <cols>
    <col min="1" max="1" width="4.5703125" style="29" bestFit="1" customWidth="1"/>
    <col min="2" max="2" width="10.5703125" style="29" customWidth="1"/>
    <col min="3" max="3" width="29.140625" style="29" customWidth="1"/>
    <col min="4" max="4" width="6.7109375" style="29" customWidth="1"/>
    <col min="5" max="5" width="5.7109375" style="29" customWidth="1"/>
    <col min="6" max="6" width="8.28515625" style="29" customWidth="1"/>
    <col min="7" max="7" width="13.42578125" style="29" customWidth="1"/>
    <col min="8" max="16384" width="9.140625" style="29"/>
  </cols>
  <sheetData>
    <row r="1" spans="1:8" x14ac:dyDescent="0.2">
      <c r="A1" s="149"/>
      <c r="B1" s="149"/>
      <c r="C1" s="149"/>
      <c r="D1" s="149"/>
      <c r="E1" s="149"/>
      <c r="F1" s="149"/>
      <c r="G1" s="149"/>
      <c r="H1" s="112"/>
    </row>
    <row r="2" spans="1:8" ht="15.75" x14ac:dyDescent="0.2">
      <c r="A2" s="166" t="s">
        <v>268</v>
      </c>
      <c r="B2" s="166"/>
      <c r="C2" s="166"/>
      <c r="D2" s="166"/>
      <c r="E2" s="167"/>
      <c r="F2" s="166"/>
      <c r="G2" s="166"/>
      <c r="H2" s="112"/>
    </row>
    <row r="3" spans="1:8" ht="18.75" x14ac:dyDescent="0.2">
      <c r="A3" s="42"/>
      <c r="B3" s="42"/>
      <c r="C3" s="42"/>
      <c r="D3" s="42"/>
      <c r="E3" s="43"/>
      <c r="F3" s="42"/>
      <c r="G3" s="42"/>
      <c r="H3" s="112"/>
    </row>
    <row r="4" spans="1:8" ht="31.5" customHeight="1" x14ac:dyDescent="0.2">
      <c r="A4" s="72" t="s">
        <v>6</v>
      </c>
      <c r="B4" s="73" t="s">
        <v>7</v>
      </c>
      <c r="C4" s="74" t="s">
        <v>2</v>
      </c>
      <c r="D4" s="75" t="s">
        <v>8</v>
      </c>
      <c r="E4" s="76" t="s">
        <v>9</v>
      </c>
      <c r="F4" s="74" t="s">
        <v>10</v>
      </c>
      <c r="G4" s="74" t="s">
        <v>11</v>
      </c>
      <c r="H4" s="112"/>
    </row>
    <row r="5" spans="1:8" x14ac:dyDescent="0.2">
      <c r="A5" s="77">
        <v>1</v>
      </c>
      <c r="B5" s="78">
        <v>3</v>
      </c>
      <c r="C5" s="79">
        <v>4</v>
      </c>
      <c r="D5" s="78">
        <v>5</v>
      </c>
      <c r="E5" s="80">
        <v>6</v>
      </c>
      <c r="F5" s="79">
        <v>7</v>
      </c>
      <c r="G5" s="79">
        <v>8</v>
      </c>
      <c r="H5" s="112"/>
    </row>
    <row r="6" spans="1:8" ht="30" customHeight="1" x14ac:dyDescent="0.2">
      <c r="A6" s="68" t="s">
        <v>275</v>
      </c>
      <c r="B6" s="69" t="s">
        <v>275</v>
      </c>
      <c r="C6" s="70" t="s">
        <v>264</v>
      </c>
      <c r="D6" s="69" t="s">
        <v>275</v>
      </c>
      <c r="E6" s="69" t="s">
        <v>275</v>
      </c>
      <c r="F6" s="71" t="s">
        <v>275</v>
      </c>
      <c r="G6" s="71" t="s">
        <v>275</v>
      </c>
      <c r="H6" s="112"/>
    </row>
    <row r="7" spans="1:8" ht="30" customHeight="1" x14ac:dyDescent="0.2">
      <c r="A7" s="44">
        <v>1</v>
      </c>
      <c r="B7" s="45" t="s">
        <v>218</v>
      </c>
      <c r="C7" s="46" t="s">
        <v>219</v>
      </c>
      <c r="D7" s="45" t="s">
        <v>21</v>
      </c>
      <c r="E7" s="45">
        <v>5</v>
      </c>
      <c r="F7" s="117"/>
      <c r="G7" s="114" t="str">
        <f>IF(F7="","",ROUND(F7*E7,2))</f>
        <v/>
      </c>
      <c r="H7" s="112"/>
    </row>
    <row r="8" spans="1:8" ht="30" customHeight="1" x14ac:dyDescent="0.2">
      <c r="A8" s="16">
        <v>2</v>
      </c>
      <c r="B8" s="19" t="s">
        <v>218</v>
      </c>
      <c r="C8" s="31" t="s">
        <v>220</v>
      </c>
      <c r="D8" s="19" t="s">
        <v>195</v>
      </c>
      <c r="E8" s="19">
        <v>5</v>
      </c>
      <c r="F8" s="110"/>
      <c r="G8" s="114" t="str">
        <f t="shared" ref="G8:G9" si="0">IF(F8="","",ROUND(F8*E8,2))</f>
        <v/>
      </c>
      <c r="H8" s="112"/>
    </row>
    <row r="9" spans="1:8" ht="30" customHeight="1" x14ac:dyDescent="0.2">
      <c r="A9" s="51">
        <v>3</v>
      </c>
      <c r="B9" s="52" t="s">
        <v>218</v>
      </c>
      <c r="C9" s="53" t="s">
        <v>221</v>
      </c>
      <c r="D9" s="52" t="s">
        <v>195</v>
      </c>
      <c r="E9" s="52">
        <v>2</v>
      </c>
      <c r="F9" s="118"/>
      <c r="G9" s="114" t="str">
        <f t="shared" si="0"/>
        <v/>
      </c>
      <c r="H9" s="112"/>
    </row>
    <row r="10" spans="1:8" ht="30" customHeight="1" x14ac:dyDescent="0.2">
      <c r="A10" s="68" t="s">
        <v>275</v>
      </c>
      <c r="B10" s="69" t="s">
        <v>275</v>
      </c>
      <c r="C10" s="70" t="s">
        <v>246</v>
      </c>
      <c r="D10" s="69" t="s">
        <v>275</v>
      </c>
      <c r="E10" s="69" t="s">
        <v>275</v>
      </c>
      <c r="F10" s="148" t="s">
        <v>275</v>
      </c>
      <c r="G10" s="71" t="s">
        <v>275</v>
      </c>
      <c r="H10" s="112"/>
    </row>
    <row r="11" spans="1:8" ht="30" customHeight="1" x14ac:dyDescent="0.2">
      <c r="A11" s="54">
        <v>4</v>
      </c>
      <c r="B11" s="55" t="s">
        <v>222</v>
      </c>
      <c r="C11" s="56" t="s">
        <v>223</v>
      </c>
      <c r="D11" s="55" t="s">
        <v>195</v>
      </c>
      <c r="E11" s="55">
        <v>5</v>
      </c>
      <c r="F11" s="119"/>
      <c r="G11" s="114" t="str">
        <f>IF(F11="","",ROUND(F11*E11,2))</f>
        <v/>
      </c>
      <c r="H11" s="112"/>
    </row>
    <row r="12" spans="1:8" ht="30" customHeight="1" x14ac:dyDescent="0.2">
      <c r="A12" s="68" t="s">
        <v>275</v>
      </c>
      <c r="B12" s="69" t="s">
        <v>275</v>
      </c>
      <c r="C12" s="70" t="s">
        <v>247</v>
      </c>
      <c r="D12" s="69" t="s">
        <v>275</v>
      </c>
      <c r="E12" s="69" t="s">
        <v>275</v>
      </c>
      <c r="F12" s="148" t="s">
        <v>275</v>
      </c>
      <c r="G12" s="71" t="s">
        <v>275</v>
      </c>
      <c r="H12" s="112"/>
    </row>
    <row r="13" spans="1:8" ht="39.950000000000003" customHeight="1" x14ac:dyDescent="0.2">
      <c r="A13" s="54">
        <v>5</v>
      </c>
      <c r="B13" s="55" t="s">
        <v>224</v>
      </c>
      <c r="C13" s="56" t="s">
        <v>225</v>
      </c>
      <c r="D13" s="55" t="s">
        <v>70</v>
      </c>
      <c r="E13" s="55">
        <v>43</v>
      </c>
      <c r="F13" s="119"/>
      <c r="G13" s="114" t="str">
        <f>IF(F13="","",ROUND(F13*E13,2))</f>
        <v/>
      </c>
      <c r="H13" s="112"/>
    </row>
    <row r="14" spans="1:8" ht="30" customHeight="1" x14ac:dyDescent="0.2">
      <c r="A14" s="68" t="s">
        <v>12</v>
      </c>
      <c r="B14" s="69" t="s">
        <v>12</v>
      </c>
      <c r="C14" s="172" t="s">
        <v>269</v>
      </c>
      <c r="D14" s="169"/>
      <c r="E14" s="169"/>
      <c r="F14" s="170"/>
      <c r="G14" s="71" t="str">
        <f>IF(SUM(G7:G13)=0,"",SUM(G7:G13))</f>
        <v/>
      </c>
      <c r="H14" s="112"/>
    </row>
    <row r="15" spans="1:8" x14ac:dyDescent="0.2">
      <c r="A15" s="112"/>
      <c r="B15" s="112"/>
      <c r="C15" s="112"/>
      <c r="D15" s="112"/>
      <c r="E15" s="112"/>
      <c r="F15" s="112"/>
      <c r="G15" s="112"/>
      <c r="H15" s="112"/>
    </row>
    <row r="20" spans="6:7" x14ac:dyDescent="0.2">
      <c r="F20" s="150"/>
      <c r="G20" s="150"/>
    </row>
    <row r="21" spans="6:7" x14ac:dyDescent="0.2">
      <c r="F21"/>
      <c r="G21" s="152" t="s">
        <v>277</v>
      </c>
    </row>
  </sheetData>
  <sheetProtection sheet="1" objects="1" scenarios="1"/>
  <mergeCells count="2">
    <mergeCell ref="A2:G2"/>
    <mergeCell ref="C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9</vt:i4>
      </vt:variant>
    </vt:vector>
  </HeadingPairs>
  <TitlesOfParts>
    <vt:vector size="16" baseType="lpstr">
      <vt:lpstr>KO - ZZK</vt:lpstr>
      <vt:lpstr>KO cz. 1</vt:lpstr>
      <vt:lpstr>KO cz. 2</vt:lpstr>
      <vt:lpstr>KO cz. 3</vt:lpstr>
      <vt:lpstr>KO cz. 4</vt:lpstr>
      <vt:lpstr>KO cz. 5</vt:lpstr>
      <vt:lpstr>KO cz. 6</vt:lpstr>
      <vt:lpstr>'KO - ZZK'!Obszar_wydruku</vt:lpstr>
      <vt:lpstr>'KO cz. 1'!Obszar_wydruku</vt:lpstr>
      <vt:lpstr>'KO cz. 2'!Obszar_wydruku</vt:lpstr>
      <vt:lpstr>'KO cz. 3'!Obszar_wydruku</vt:lpstr>
      <vt:lpstr>'KO cz. 4'!Obszar_wydruku</vt:lpstr>
      <vt:lpstr>'KO cz. 5'!Obszar_wydruku</vt:lpstr>
      <vt:lpstr>'KO cz. 6'!Obszar_wydruku</vt:lpstr>
      <vt:lpstr>'KO cz. 3'!Tytuły_wydruku</vt:lpstr>
      <vt:lpstr>'KO cz. 4'!Tytuły_wydruku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Kaliszewski Grzegorz</dc:creator>
  <cp:lastModifiedBy>Ciesielka Karolina</cp:lastModifiedBy>
  <cp:lastPrinted>2020-08-05T07:59:16Z</cp:lastPrinted>
  <dcterms:created xsi:type="dcterms:W3CDTF">2020-07-22T05:22:13Z</dcterms:created>
  <dcterms:modified xsi:type="dcterms:W3CDTF">2020-08-26T05:19:50Z</dcterms:modified>
</cp:coreProperties>
</file>