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!Archiwum dokumentacji przetargowej!\- Małgosia\2019\DK 82 - rondo Turka cz. 1,2\Zmiana SIWZ nr 1 , odpowiedzi na pytania\"/>
    </mc:Choice>
  </mc:AlternateContent>
  <bookViews>
    <workbookView xWindow="1905" yWindow="60" windowWidth="21990" windowHeight="11775" tabRatio="908"/>
  </bookViews>
  <sheets>
    <sheet name="0_TWES" sheetId="1" r:id="rId1"/>
    <sheet name="I_drogowa " sheetId="15" r:id="rId2"/>
    <sheet name="II_telekomunikacyjna_kolizje" sheetId="16" r:id="rId3"/>
    <sheet name="III_elektroenergetyczna_oświetl" sheetId="17" r:id="rId4"/>
    <sheet name="IV_elektroenergetyczna_kolizje" sheetId="18" r:id="rId5"/>
    <sheet name="V_sanitarna_kanalizacja" sheetId="19" r:id="rId6"/>
  </sheets>
  <definedNames>
    <definedName name="_xlnm.Print_Area" localSheetId="0">'0_TWES'!$A$1:$D$26</definedName>
    <definedName name="_xlnm.Print_Area" localSheetId="1">'I_drogowa '!$A$1:$G$136</definedName>
    <definedName name="_xlnm.Print_Area" localSheetId="2">II_telekomunikacyjna_kolizje!$A$1:$G$64</definedName>
    <definedName name="_xlnm.Print_Area" localSheetId="3">III_elektroenergetyczna_oświetl!$A$1:$G$47</definedName>
    <definedName name="_xlnm.Print_Area" localSheetId="4">IV_elektroenergetyczna_kolizje!$A$1:$G$44</definedName>
    <definedName name="_xlnm.Print_Area" localSheetId="5">V_sanitarna_kanalizacja!$A$1:$G$50</definedName>
  </definedNames>
  <calcPr calcId="152511" fullPrecision="0"/>
</workbook>
</file>

<file path=xl/calcChain.xml><?xml version="1.0" encoding="utf-8"?>
<calcChain xmlns="http://schemas.openxmlformats.org/spreadsheetml/2006/main">
  <c r="G40" i="19" l="1"/>
  <c r="G39" i="19"/>
  <c r="G38" i="19"/>
  <c r="G37" i="19"/>
  <c r="G36" i="19"/>
  <c r="G35" i="19"/>
  <c r="G34" i="19"/>
  <c r="G33" i="19"/>
  <c r="G32" i="19"/>
  <c r="G31" i="19"/>
  <c r="G30" i="19"/>
  <c r="G29" i="19"/>
  <c r="G28" i="19"/>
  <c r="G27" i="19"/>
  <c r="G26" i="19"/>
  <c r="G25" i="19"/>
  <c r="G24" i="19"/>
  <c r="G23" i="19"/>
  <c r="G22" i="19"/>
  <c r="G21" i="19"/>
  <c r="G20" i="19"/>
  <c r="G19" i="19"/>
  <c r="G18" i="19"/>
  <c r="G17" i="19"/>
  <c r="G16" i="19"/>
  <c r="G12" i="19"/>
  <c r="G11" i="19"/>
  <c r="G10" i="19"/>
  <c r="G9" i="19"/>
  <c r="G7" i="19"/>
  <c r="G34" i="18"/>
  <c r="G33" i="18"/>
  <c r="G32" i="18"/>
  <c r="G31" i="18"/>
  <c r="G30" i="18"/>
  <c r="G29" i="18"/>
  <c r="G28" i="18"/>
  <c r="G27" i="18"/>
  <c r="G24" i="18"/>
  <c r="G20" i="18"/>
  <c r="G19" i="18"/>
  <c r="G18" i="18"/>
  <c r="G17" i="18"/>
  <c r="G16" i="18"/>
  <c r="G15" i="18"/>
  <c r="G14" i="18"/>
  <c r="G13" i="18"/>
  <c r="G12" i="18"/>
  <c r="G11" i="18"/>
  <c r="G8" i="18"/>
  <c r="E26" i="18"/>
  <c r="G26" i="18" s="1"/>
  <c r="E25" i="18"/>
  <c r="G25" i="18" s="1"/>
  <c r="E23" i="18"/>
  <c r="G23" i="18" s="1"/>
  <c r="E22" i="18"/>
  <c r="G22" i="18" s="1"/>
  <c r="E10" i="18"/>
  <c r="G10" i="18" s="1"/>
  <c r="E9" i="18"/>
  <c r="G9" i="18" s="1"/>
  <c r="E7" i="18"/>
  <c r="G7" i="18" s="1"/>
  <c r="E6" i="18"/>
  <c r="G6" i="18" s="1"/>
  <c r="E19" i="17"/>
  <c r="E1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6" i="17"/>
  <c r="G15" i="17"/>
  <c r="G14" i="17"/>
  <c r="G13" i="17"/>
  <c r="G12" i="17"/>
  <c r="G11" i="17"/>
  <c r="G10" i="17"/>
  <c r="G9" i="17"/>
  <c r="G8" i="17"/>
  <c r="E7" i="17"/>
  <c r="G7" i="17" s="1"/>
  <c r="E6" i="17"/>
  <c r="G6" i="17" s="1"/>
  <c r="G54" i="16"/>
  <c r="G53" i="16"/>
  <c r="G52" i="16"/>
  <c r="G51" i="16"/>
  <c r="G50" i="16"/>
  <c r="G49" i="16"/>
  <c r="G48" i="16"/>
  <c r="G47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2" i="16"/>
  <c r="G31" i="16"/>
  <c r="G30" i="16"/>
  <c r="G29" i="16"/>
  <c r="G28" i="16"/>
  <c r="G27" i="16"/>
  <c r="G26" i="16"/>
  <c r="G25" i="16"/>
  <c r="G24" i="16"/>
  <c r="G23" i="16"/>
  <c r="G22" i="16"/>
  <c r="G21" i="16"/>
  <c r="G20" i="16"/>
  <c r="G19" i="16"/>
  <c r="G18" i="16"/>
  <c r="G17" i="16"/>
  <c r="G15" i="16"/>
  <c r="G14" i="16"/>
  <c r="G13" i="16"/>
  <c r="G12" i="16"/>
  <c r="G11" i="16"/>
  <c r="G10" i="16"/>
  <c r="G9" i="16"/>
  <c r="G8" i="16"/>
  <c r="G7" i="16"/>
  <c r="G6" i="16"/>
  <c r="G126" i="15"/>
  <c r="G123" i="15"/>
  <c r="G122" i="15"/>
  <c r="G120" i="15"/>
  <c r="G119" i="15"/>
  <c r="G118" i="15"/>
  <c r="G117" i="15"/>
  <c r="G116" i="15"/>
  <c r="G113" i="15"/>
  <c r="G112" i="15"/>
  <c r="G110" i="15"/>
  <c r="G108" i="15"/>
  <c r="G107" i="15"/>
  <c r="G106" i="15"/>
  <c r="G105" i="15"/>
  <c r="G104" i="15"/>
  <c r="G103" i="15"/>
  <c r="G101" i="15"/>
  <c r="G100" i="15"/>
  <c r="G99" i="15"/>
  <c r="G98" i="15"/>
  <c r="G97" i="15"/>
  <c r="G96" i="15"/>
  <c r="G93" i="15"/>
  <c r="G92" i="15"/>
  <c r="G90" i="15"/>
  <c r="G89" i="15"/>
  <c r="G86" i="15"/>
  <c r="G84" i="15"/>
  <c r="G83" i="15"/>
  <c r="G82" i="15"/>
  <c r="G81" i="15"/>
  <c r="G80" i="15"/>
  <c r="G79" i="15"/>
  <c r="G77" i="15"/>
  <c r="G76" i="15"/>
  <c r="G74" i="15"/>
  <c r="G73" i="15"/>
  <c r="G72" i="15"/>
  <c r="G71" i="15"/>
  <c r="G69" i="15"/>
  <c r="G68" i="15"/>
  <c r="G65" i="15"/>
  <c r="G64" i="15"/>
  <c r="G63" i="15"/>
  <c r="G62" i="15"/>
  <c r="G60" i="15"/>
  <c r="G59" i="15"/>
  <c r="G58" i="15"/>
  <c r="G56" i="15"/>
  <c r="G55" i="15"/>
  <c r="G54" i="15"/>
  <c r="G53" i="15"/>
  <c r="G51" i="15"/>
  <c r="G50" i="15"/>
  <c r="G49" i="15"/>
  <c r="G48" i="15"/>
  <c r="G45" i="15"/>
  <c r="G44" i="15"/>
  <c r="G41" i="15"/>
  <c r="G40" i="15"/>
  <c r="G38" i="15"/>
  <c r="G37" i="15"/>
  <c r="G36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6" i="15"/>
  <c r="G15" i="15"/>
  <c r="G13" i="15"/>
  <c r="G12" i="15"/>
  <c r="G11" i="15"/>
  <c r="G10" i="15"/>
  <c r="G9" i="15"/>
  <c r="G7" i="15"/>
  <c r="G55" i="16" l="1"/>
  <c r="D8" i="1" s="1"/>
  <c r="G41" i="19"/>
  <c r="D11" i="1" s="1"/>
  <c r="G35" i="18"/>
  <c r="D10" i="1" s="1"/>
  <c r="G38" i="17"/>
  <c r="D9" i="1" s="1"/>
  <c r="G127" i="15"/>
  <c r="D7" i="1" s="1"/>
  <c r="D12" i="1" l="1"/>
  <c r="D13" i="1" s="1"/>
  <c r="D14" i="1" l="1"/>
</calcChain>
</file>

<file path=xl/sharedStrings.xml><?xml version="1.0" encoding="utf-8"?>
<sst xmlns="http://schemas.openxmlformats.org/spreadsheetml/2006/main" count="1065" uniqueCount="569">
  <si>
    <t>Lp.</t>
  </si>
  <si>
    <t>BRANŻA</t>
  </si>
  <si>
    <t>PODATEK VAT 23%</t>
  </si>
  <si>
    <t>WARTOŚĆ BRUTTO</t>
  </si>
  <si>
    <t>WARTOŚĆ NETTO</t>
  </si>
  <si>
    <t>KOSZTY [zł]</t>
  </si>
  <si>
    <t>DROGOWA</t>
  </si>
  <si>
    <t>ELEKTROENERGETYCZNA
(budowa oświetlenia drogowego)</t>
  </si>
  <si>
    <t>I</t>
  </si>
  <si>
    <t>II</t>
  </si>
  <si>
    <t>III</t>
  </si>
  <si>
    <t>IV</t>
  </si>
  <si>
    <t>V</t>
  </si>
  <si>
    <t>Podstawa</t>
  </si>
  <si>
    <t>Opis</t>
  </si>
  <si>
    <t>Jedn.obm.</t>
  </si>
  <si>
    <t>Ilość</t>
  </si>
  <si>
    <t>Wartość</t>
  </si>
  <si>
    <t>D 01.00.00 ROBOTY PRZYGOTOWAWCZE</t>
  </si>
  <si>
    <t>1.1</t>
  </si>
  <si>
    <t>Roboty pomiarowe przy liniowych robotach ziemnych - koryta pod nawierzchnie dróg i jej elementów w tym obsługa geodezyjna inwestycji wraz z wykonaniem niwelet warstw konstrukcyjnych nawierzchni oraz zarejestrowaniem inwentaryzacji powykonawczej w Ośrodku Geodezyjnym</t>
  </si>
  <si>
    <t>km</t>
  </si>
  <si>
    <t>1.2</t>
  </si>
  <si>
    <t>kpl</t>
  </si>
  <si>
    <t>1.3</t>
  </si>
  <si>
    <t>Mechaniczne ścinanie drzew z karczowaniem pni o średnicy do 25 cm</t>
  </si>
  <si>
    <t>szt.</t>
  </si>
  <si>
    <t>Mechaniczne ścinanie drzew z karczowaniem pni o średnicy 56-65 cm</t>
  </si>
  <si>
    <t>Wywożenie dłużyc na teren bazy materiałowej Inwestora</t>
  </si>
  <si>
    <t>mp</t>
  </si>
  <si>
    <t>Wywożenie karpiny - zagospodarowanie przez Wykonawcę</t>
  </si>
  <si>
    <t>2.2</t>
  </si>
  <si>
    <t>Wywożenie gałęzi - zagospodarowanie przez Wykonawcę</t>
  </si>
  <si>
    <t>1.4</t>
  </si>
  <si>
    <t>Mechaniczne usunięcie ziemi urodzajnej (humusu) o grubości do 15 cm wraz z wywozem</t>
  </si>
  <si>
    <t>m2</t>
  </si>
  <si>
    <t>1.5</t>
  </si>
  <si>
    <t>Rozebranie nawierzchni chodnika z kostki betonowej na podsypce cementowo - piaskowej (oczyszczenie materiału z rozbiórki wraz z ułożeniem na paletach - materiał do przekazania Właścicielowi)</t>
  </si>
  <si>
    <t>m</t>
  </si>
  <si>
    <t>szt</t>
  </si>
  <si>
    <t>m3</t>
  </si>
  <si>
    <t>Rozebranie krawężników betonowych na podsypce cementowo - piaskowej - materiał do zagospodarowania przez Wykonawcę</t>
  </si>
  <si>
    <t>Rozebranie obrzeży betonowych na podsypce piaskowej - materiał do zagospodarowania przez Wykonawcę</t>
  </si>
  <si>
    <t>Rozebranie słupków do znaków drogowych (materiał do przekazania Zarządcy drogi)</t>
  </si>
  <si>
    <t>Rozebranie tablic znaków drogowych (materiał do przekazania Zarządcy drogi)</t>
  </si>
  <si>
    <t>2.1</t>
  </si>
  <si>
    <t>t</t>
  </si>
  <si>
    <t>Humusowanie i obsianie skarp mieszanką traw przy grubości humusu (torfu) 5 cm</t>
  </si>
  <si>
    <t>kpl.</t>
  </si>
  <si>
    <t>Wartość robót netto bez podatku VAT:</t>
  </si>
  <si>
    <t>……………………………………………………………….</t>
  </si>
  <si>
    <t>Pieczęć firmowa oferenta</t>
  </si>
  <si>
    <t>…………………………………………………………………..</t>
  </si>
  <si>
    <t>Podpis upoważnionego przedstawiciela oferenta</t>
  </si>
  <si>
    <t>Podstawa
Nr spec.techn.</t>
  </si>
  <si>
    <t>Cena
jedn.*)</t>
  </si>
  <si>
    <t>Wartość *)</t>
  </si>
  <si>
    <t>2.1, 5.4</t>
  </si>
  <si>
    <t>2.1, 5.3</t>
  </si>
  <si>
    <t>5.4</t>
  </si>
  <si>
    <t>8.3</t>
  </si>
  <si>
    <t>Wykonanie dokumentacji powykonawczej</t>
  </si>
  <si>
    <t>D 07.07.01</t>
  </si>
  <si>
    <t>Kopanie rowów dla kabli w sposób ręczny w gruncie kat. III</t>
  </si>
  <si>
    <t>Zasypanie rowów dla kabli, ręcznie, grunt kategorii III</t>
  </si>
  <si>
    <t>Nasypanie warstwy piasku na dnie rowu kablowego, szerokość do 0,4 m Krotność = 2</t>
  </si>
  <si>
    <t>Wykopy pionowe ręczne dla urządzenia przeciskowego wraz z jego zasypaniem, grunt nienawodniony, kategorii III-IV</t>
  </si>
  <si>
    <t>Wykonanie sciany oporowej, dla sił nacisku do 25 t (1 płyta)</t>
  </si>
  <si>
    <t>1.6</t>
  </si>
  <si>
    <t>Przewierty mechaniczne dla rur pod obiektami (pierwsza w wiązce)</t>
  </si>
  <si>
    <t>1.7</t>
  </si>
  <si>
    <t>Ułożenie rur osłonowych RHDPE 75/4,5</t>
  </si>
  <si>
    <t>1.8</t>
  </si>
  <si>
    <t>Ułożenie rur osłonowych RHDPE 75/3</t>
  </si>
  <si>
    <t>1.9</t>
  </si>
  <si>
    <t>Układanie kabli w rowach kablowych - ręcznie, kabel do 3,0 kg/m, przykrycie folią - kabel YAKXS 4x35</t>
  </si>
  <si>
    <t>1.10</t>
  </si>
  <si>
    <t>Układanie kabli w rurach, pustakach lub kanałach zamkniętych, kabel do 3,0 kg/m - kabel YAKXS 4x35</t>
  </si>
  <si>
    <t>1.11</t>
  </si>
  <si>
    <t>Zarobienie na sucho końca kabla 4-żyłowego o przekroju żył do 50 mm2 na napięcie do 1 kV o izolacji i powłoce z tworzyw sztucznych</t>
  </si>
  <si>
    <t>1.12</t>
  </si>
  <si>
    <t>odcinek</t>
  </si>
  <si>
    <t>2.3</t>
  </si>
  <si>
    <t>2.4</t>
  </si>
  <si>
    <t>2.5</t>
  </si>
  <si>
    <t>2.6</t>
  </si>
  <si>
    <t>2.7</t>
  </si>
  <si>
    <t>2.8</t>
  </si>
  <si>
    <t>Układanie kabli w rowach kablowych - ręcznie, kabel do 3,0 kg/m, przykrycie folią - kabel YAKXS 5x25</t>
  </si>
  <si>
    <t>2.9</t>
  </si>
  <si>
    <t>Układanie kabli w rurach, pustakach lub kanałach zamkniętych, kabel YAKXS 5x25</t>
  </si>
  <si>
    <t>2.10</t>
  </si>
  <si>
    <t>Zarobienie na sucho końca kabla 5-żyłowego o przekroju żył do 50 mm2 na napięcie do 1 kV o izolacji i powłoce z tworzyw sztucznych</t>
  </si>
  <si>
    <t>2.11</t>
  </si>
  <si>
    <t>Montaż i stawianie słupów oświetleniowych, słup do 100 kg, aluminiowy 10m, wysięgnik pojedynczy dł. 1,5m</t>
  </si>
  <si>
    <t>2.12</t>
  </si>
  <si>
    <t>2.13</t>
  </si>
  <si>
    <t>Montaż przewodów do opraw oświetleniowych - wciąganie w słupy, rury osłonowe i wysięgniki</t>
  </si>
  <si>
    <t>2.14</t>
  </si>
  <si>
    <t>2.15</t>
  </si>
  <si>
    <t>Montaż opraw oświetlenia zewnętrznego, na wysięgniku oprawa LED 59 W, 8358 lm</t>
  </si>
  <si>
    <t>2.16</t>
  </si>
  <si>
    <t>2.17</t>
  </si>
  <si>
    <t>Wyłącznik nadprądowy 1-biegunowy w rozdzielnicach</t>
  </si>
  <si>
    <t>2.18</t>
  </si>
  <si>
    <t>2.19</t>
  </si>
  <si>
    <t>Analogia demontaż opraw oświetlenia zewnętrznego, na wysięgniku oprawa sodowa</t>
  </si>
  <si>
    <t>2.20</t>
  </si>
  <si>
    <t>Układanie uziomów w rowach kablowych</t>
  </si>
  <si>
    <t>Mechaniczne pogrążanie uziomów pionowych prętowych, kategoria gruntu III</t>
  </si>
  <si>
    <t>Badanie linii kablowej średniego napięcia, niskiego napięcia i sterowniczej, kabel n.n., 5-żyłowy</t>
  </si>
  <si>
    <t>Badania i pomiary instalacji uziemiającej, piorunochronnej i skutecznowści zerowania, uziemienie ochronne lub robocze, pomiar pierwszy</t>
  </si>
  <si>
    <t>Jedn.
obm.</t>
  </si>
  <si>
    <t>D 01.03.02</t>
  </si>
  <si>
    <t>Kopanie rowów dla kabli w sposób ręczny w gruncie kat. III - roboty obok czynnego pasa jezdni (76-130 poj/h)</t>
  </si>
  <si>
    <t>Nasypanie warstwy piasku na dnie rowu kablowego, szerokość do 0,6 m Krotność = 2</t>
  </si>
  <si>
    <t>Kopanie rowów dla kabli w sposób ręczny w gruncie kat. III - roboty obok czynnego pasa jezdni (76-130 poj/h) odkopanie istn. linii kablowej w celu zabezpieczenia rurami dwudzielnymi</t>
  </si>
  <si>
    <t>Zasypanie rowów dla kabli, ręcznie, grunt kategorii III- odkopanie istn. linii kablowej w celu zabezpieczenia rurami dwudzielnymi</t>
  </si>
  <si>
    <t>Ułożenie rur osłonowych RHDPE 160/8</t>
  </si>
  <si>
    <t>Ułożenie rur osłonowych RHDPE 160 dwudzielna</t>
  </si>
  <si>
    <t>Układanie kabli w rowach kablowych - ręcznie, kabel do 3,0 kg/m, przykrycie folią 3xXRUHAKXS 1x240/50</t>
  </si>
  <si>
    <t>Układanie kabli w rurach, pustakach lub kanałach zamkniętych, kabel do 3,0 kg/m 3xXRUHAKXS 1x240/50</t>
  </si>
  <si>
    <t>1.13</t>
  </si>
  <si>
    <t>Montaż w rowach muf przelotowych z taśm izolacyjnych na kablach energetycznych 1-żyłowych o izolacji i powłoce z tworzyw sztucznych, z żyłami Al, kabel do 20 kV, do 240 mm2</t>
  </si>
  <si>
    <t>1.14</t>
  </si>
  <si>
    <t>Badanie linii kablowej średniego napięcia, niskiego napięcia i sterowniczej, kabel s.n.</t>
  </si>
  <si>
    <t>1.15</t>
  </si>
  <si>
    <t>Budowa rurociągu kablowego na głębokości 1 m w wykopie wykonanym ręcznie, grunt kategorii III, HDPE Fi 40 mm w zwojach, dodatek za każdą następną rurę w rurociągu</t>
  </si>
  <si>
    <t>Badanie szczelności zmontowanych odcinków, do 2 km, rurociągi kablowe w ziemi, sprężarka, rury Fi 40 mm</t>
  </si>
  <si>
    <t>Ułożenie rur osłonowych RHDPE 110/5,5</t>
  </si>
  <si>
    <t>Ułożenie rur osłonowych RHDPE 110 dwudzielna</t>
  </si>
  <si>
    <t>Układanie kabli w rowach kablowych - ręcznie, kabel do 3,0 kg/m, przykrycie folią - kabel YAKY 4x120</t>
  </si>
  <si>
    <t>Układanie kabli w rurach, pustakach lub kanałach zamkniętych, kabel do 3,0 kg/m - kabel YAKY 4x120</t>
  </si>
  <si>
    <t>D 01.01.01 Odtworzenie trasy i punktów wysokościowych w terenie</t>
  </si>
  <si>
    <t>D 01.01.01</t>
  </si>
  <si>
    <t>D 03.00.00 ODWODNIENIE KORPUSU DROGOWEGO</t>
  </si>
  <si>
    <t>D 03.02.01 Kanalizacja deszczowa</t>
  </si>
  <si>
    <t>2.1.1</t>
  </si>
  <si>
    <t>D 03.02.01.11 Budowa grawitacyjnej kanalizacji deszczowej</t>
  </si>
  <si>
    <t>11 d.2.1.1</t>
  </si>
  <si>
    <t>D 03.02.01</t>
  </si>
  <si>
    <t>12 d.2.1.1</t>
  </si>
  <si>
    <t>13 d.2.1.1</t>
  </si>
  <si>
    <t>14 d.2.1.1</t>
  </si>
  <si>
    <t>15 d.2.1.1</t>
  </si>
  <si>
    <t>16 d.2.1.1</t>
  </si>
  <si>
    <t>17 d.2.1.1</t>
  </si>
  <si>
    <t>18 d.2.1.1</t>
  </si>
  <si>
    <t>19 d.2.1.1</t>
  </si>
  <si>
    <t>20 d.2.1.1</t>
  </si>
  <si>
    <t>21 d.2.1.1</t>
  </si>
  <si>
    <t>22 d.2.1.1</t>
  </si>
  <si>
    <t>23 d.2.1.1</t>
  </si>
  <si>
    <t>24 d.2.1.1</t>
  </si>
  <si>
    <t>25 d.2.1.1</t>
  </si>
  <si>
    <t>26 d.2.1.1</t>
  </si>
  <si>
    <t>27 d.2.1.1</t>
  </si>
  <si>
    <t>28 d.2.1.1</t>
  </si>
  <si>
    <t>29 d.2.1.1</t>
  </si>
  <si>
    <t>30 d.2.1.1</t>
  </si>
  <si>
    <t>odc. -1 prób.</t>
  </si>
  <si>
    <t>D 01.01.01a
45233000-9</t>
  </si>
  <si>
    <t>D 01.02.01
45233000-9</t>
  </si>
  <si>
    <t>D 01.02.02
45112210-0</t>
  </si>
  <si>
    <t>D 01.02.04
45111100-9</t>
  </si>
  <si>
    <t>D 02.00.00 ROBOTY ZIEMNE</t>
  </si>
  <si>
    <t>D 02.01.01
45111000-8</t>
  </si>
  <si>
    <t>D 02.03.01
45111000-8</t>
  </si>
  <si>
    <t>8.1</t>
  </si>
  <si>
    <t>7.1</t>
  </si>
  <si>
    <t>7.2</t>
  </si>
  <si>
    <t>D 04.00.00 PODBUDOWY</t>
  </si>
  <si>
    <t>3.1</t>
  </si>
  <si>
    <t>D 04.01.01
45111000-8</t>
  </si>
  <si>
    <t>3.2</t>
  </si>
  <si>
    <t>D 04.03.01
45233000-9</t>
  </si>
  <si>
    <t>3.3</t>
  </si>
  <si>
    <t>D 04.04.02b
45233000-9</t>
  </si>
  <si>
    <t>3.4</t>
  </si>
  <si>
    <t>D 04.05.01a
45233000-9</t>
  </si>
  <si>
    <t>3.5</t>
  </si>
  <si>
    <t>D 05.00.00 NAWIERZCHNIE</t>
  </si>
  <si>
    <t>4.1</t>
  </si>
  <si>
    <t>D 05.03.05a
45233000-9</t>
  </si>
  <si>
    <t>4.2</t>
  </si>
  <si>
    <t>D 05.03.05b
45233000-9</t>
  </si>
  <si>
    <t>4.3</t>
  </si>
  <si>
    <t>D 05.03.11
45233000-9</t>
  </si>
  <si>
    <t>4.4</t>
  </si>
  <si>
    <t>4.5</t>
  </si>
  <si>
    <t>D 05.03.23a
45233000-9</t>
  </si>
  <si>
    <t>4.6</t>
  </si>
  <si>
    <t>D 05.03.26i
45233000-9</t>
  </si>
  <si>
    <t>D 06.00.00 ROBOTY WYKOŃCZENIOWE</t>
  </si>
  <si>
    <t>5.1</t>
  </si>
  <si>
    <t>D 06.01.01
45233141-9</t>
  </si>
  <si>
    <t>5.2</t>
  </si>
  <si>
    <t>5.3</t>
  </si>
  <si>
    <t>D 06.03.01a
45112000-5</t>
  </si>
  <si>
    <t>D 07.00.00 OZNAKOWANIE I URZĄDZENIA BEZPIECZEŃSTWA RUCHU</t>
  </si>
  <si>
    <t>6.1</t>
  </si>
  <si>
    <t>D 07.01.01
45233221-4</t>
  </si>
  <si>
    <t>6.2</t>
  </si>
  <si>
    <t>D 07.02.01
45233290-8</t>
  </si>
  <si>
    <t>D 08.00.00 ELEMENTY ULIC</t>
  </si>
  <si>
    <t>D 08.01.01b
45233000-9</t>
  </si>
  <si>
    <t>D 08.03.01
45233000-9</t>
  </si>
  <si>
    <t>D 10.00.00 INNE ROBOTY</t>
  </si>
  <si>
    <t>Cena jedn.</t>
  </si>
  <si>
    <t>D 01.01.01a Odtworzenie (wyznaczenie) trasy i punktów wysokościowych oraz sporządzenie inwentaryzacji powykonawczej drogi</t>
  </si>
  <si>
    <t>1 d.1.1</t>
  </si>
  <si>
    <t>2 d.1.2</t>
  </si>
  <si>
    <t>D 01.02.01 Usunięcie drzew i krzewów</t>
  </si>
  <si>
    <t>7 d.1.3</t>
  </si>
  <si>
    <t>8 d.1.3</t>
  </si>
  <si>
    <t>D 01.02.02 Zdjęcie warstwy humusu</t>
  </si>
  <si>
    <t>13 d.1.4</t>
  </si>
  <si>
    <t>D 01.02.04 Rozbiórki elementów dróg, ogrodzeń, przepustów i inne</t>
  </si>
  <si>
    <t>Rozebranie mechanicznie podbudowy z kruszywa stabilizowanego cementem śr. gr. 10 cm (chodnik) - materiał do zagospodarowania przez Wykonawcę</t>
  </si>
  <si>
    <t>Rozebranie nawierzchni z płytek betonowych - materiał do zagospodarowania przez Wykonawcę</t>
  </si>
  <si>
    <t>D 02.01.01 Wykonanie wykopów w gruntach kat. III</t>
  </si>
  <si>
    <t>Wykonanie wykopów mechanicznie w gr. kat. III-IV wraz z transportem urobku na nasyp na odl. do 1 km (teren robót)</t>
  </si>
  <si>
    <t>Wykonanie wykopów mechanicznie w gruncie kat. III wraz z transportem urobku na odkład (zagospodarowanie nadmiaru wykopu przez Wykonawcę)</t>
  </si>
  <si>
    <t>Plantowanie (obrobienie na czysto) powierzchni skarp i terenów zieleni w wykopie – grunt kat. III</t>
  </si>
  <si>
    <t>D 02.03.01 Wykonanie nasypów w gruntach kat. III</t>
  </si>
  <si>
    <t>Wykonanie nasypów mechanicznie z gruntu kat. III pozyskanego z wykopu przez Wykonawcę wraz z formowaniem i zagęszczaniem</t>
  </si>
  <si>
    <t>Plantowanie (obrobienie na czysto) powierzchni skarp i terenów zieleni w nasypie – grunt kat. III</t>
  </si>
  <si>
    <t>D 04.01.01 Koryto wraz z profilowaniem i zagęszczeniem podłoża</t>
  </si>
  <si>
    <t>D 04.03.01 Oczyszczenie i skropienie warstw konstrukcyjnych nawierzchni</t>
  </si>
  <si>
    <t>D 04.04.02b Podbudowa zasadnicza z mieszanki kruszywa niezwiązanego</t>
  </si>
  <si>
    <t>D 04.05.01a Podbudowa i podłoże ulepszone z mieszanki kruszywa związanego hydraulicznie cementem</t>
  </si>
  <si>
    <t>Wykonanie warstwy mrozoochronnej z mieszanki kruszywa związanego cementem klasy C1,5/2 (pielęgnacja piaskiem i wodą), gr. warstwy 15 cm (konstrukcja nawierzchni chodnika/peronu)</t>
  </si>
  <si>
    <t>D 05.03.05a Nawierzchnia z betonu asfaltowego - warstwa ścieralna</t>
  </si>
  <si>
    <t>D 05.03.05b Nawierzchnia z betonu asfaltowego - warstwa wiążąca i wyrównawcza</t>
  </si>
  <si>
    <t>D 05.03.11 Frezowanie nawierzchni asfaltowych na zimno</t>
  </si>
  <si>
    <t>D 05.03.23a Nawierzchnia z betonowej kostki brukowej dla dróg i ulic oraz placów i chodników</t>
  </si>
  <si>
    <t>Wykonanie nawierzchni chodnika z wibroprasowanej kostki betonowej gr. 6 cm (kolor szary) na podsypce cementowo – piaskowej 1:4 gr. 3 cm (spoiny wypełnione piaskiem)</t>
  </si>
  <si>
    <t>Wykonanie nawierzchni wyspy dzielącej z wibroprasowanej kostki betonowej gr. 8 cm (kolor szary) na podsypce cementowo - piaskowej 1:4 gr. 5 cm (spoiny wypełnione piaskiem) i ławie z betonu C12/15 gr. 29 cm</t>
  </si>
  <si>
    <t>D 05.03.26i Poszerzenie istniejącej nawierzchni asfaltowej z zastosowaniem geokompozytu</t>
  </si>
  <si>
    <t>D 06.01.01 Umocnienie powierzchniowe skarp, rowów i ścieków</t>
  </si>
  <si>
    <t>D 06.03.01a Pobocze utwardzone kruszywem łamanym</t>
  </si>
  <si>
    <t>Uzupełnianie poboczy kruszywem łamanym 0/31,5 mm stabilizowanym mechanicznie gr. warstwy 15 cm</t>
  </si>
  <si>
    <t>D 07.01.01 Oznakowanie poziome nawierzchni</t>
  </si>
  <si>
    <t>D 07.02.01 Oznakowanie pionowe</t>
  </si>
  <si>
    <t>Ustawienie nowych słupków z rur stalowych o śr. 60 mm dla znaków drogowych i tablic</t>
  </si>
  <si>
    <t>Ustawienie urządzeń bezpieczeństwa ruchu - słupki przeszkodowe U-5a (folia odblaskowa II generacji)</t>
  </si>
  <si>
    <t>6.5</t>
  </si>
  <si>
    <t>D 07.06.02
45233292-2</t>
  </si>
  <si>
    <t>D 07.06.02 Urządzenia zabezpieczające ruch pieszych</t>
  </si>
  <si>
    <t>Ustawienie ogrodzenia segmentowego U-12a typ "olsztyński" o wysokości h=0,8 m wykonanego ze stali ocynkowanej o rozstawie słupków co 2,0 m wraz z osadzeniem słupków w fundamencie z betonu C12/15 o wymiarach 0,35x0,25m na podsypce piaskowej grubości 10cm</t>
  </si>
  <si>
    <t>D 08.01.01b Ustawienie krawężników betonowych</t>
  </si>
  <si>
    <t>Ustawienie krawężników betonowych 20x30x100 cm na podsypce cementowo - piaskowej 1:4 gr. 5 cm i ławie z betonu C12/15 gr. 15 cm z oporem</t>
  </si>
  <si>
    <t>Ustawienie krawężników betonowych 20x30x100 cm "leżących" na podsypce cementowo - piaskowej 1:4 gr. 5 cm i ławie z betonu C12/15 gr. 15 cm z oporem</t>
  </si>
  <si>
    <t>Ustawienie oporników betonowych 10x25x100 cm na ławie z betonu C12/15 gr. 10 cm z oporem (na przejściu dla pieszych przez wyspę dzielącą)</t>
  </si>
  <si>
    <t>7.3</t>
  </si>
  <si>
    <t>D 08.03.01 Betonowe obrzeża chodnikowe</t>
  </si>
  <si>
    <t>Ustawienie obrzeży betonowych 6x20 cm na ławie z betonu C12/15 gr. 10 cm z oporem</t>
  </si>
  <si>
    <t>8.2</t>
  </si>
  <si>
    <t>1</t>
  </si>
  <si>
    <t/>
  </si>
  <si>
    <t>Budowa kanalizacji kablowej pierwotnej Orange</t>
  </si>
  <si>
    <t>2.2, 5.5</t>
  </si>
  <si>
    <t>Budowa studni kablowych rozdzielczych SKR z gotowej mieszanki betonowej, typ SKR-1, grunt kategorii III</t>
  </si>
  <si>
    <t>Budowa kanalizacji kablowej pierwotnej z rur z tworzyw sztucznych w wykopie wykonanym machanicznie w gruncie kategorii III, 1 warstwa i 2 otwory w ciągu kanalizacji, 2 rury w warstwie</t>
  </si>
  <si>
    <t>Wykonanie przepustów pod drogami i torami, prostoliniowo, przewiertem mechaniczno-hydraulicznym, z wpychaniem rur stalowych (kategoria gruntu III-IV), długość do 10·m, rura stalowa 133·mm, nakłady częściowe liczone na 1·m</t>
  </si>
  <si>
    <t>Wykonanie przepustów pod drogami i torami, prostoliniowo, przewiertem mechaniczno-hydraulicznym, z wpychaniem rur stalowych (kategoria gruntu III-IV), dodatek za każdy 1·m długości ponad 10·m, rura stalowa 133·mm</t>
  </si>
  <si>
    <t>2</t>
  </si>
  <si>
    <t>Przebudowa kabli miedzianych Orange</t>
  </si>
  <si>
    <t>2.4, 5.7</t>
  </si>
  <si>
    <t>Wciąganie kabla w powłoce termoplastycznej do kanalizacji kablowej, ręczne, otwór częściowo zajęty, średnica kabla do 30·mm</t>
  </si>
  <si>
    <t>2.5, 5.8</t>
  </si>
  <si>
    <t>złącze</t>
  </si>
  <si>
    <t>5.12</t>
  </si>
  <si>
    <t>Numerowanie kabli, w studni kablowej</t>
  </si>
  <si>
    <t>numer</t>
  </si>
  <si>
    <t>Pomiary końcowe prądem stałym, kabel o liczbie par·10</t>
  </si>
  <si>
    <t>Pomiar tłumienności skutecznej przy jednej częstotliwości, kabel o liczbie par·10</t>
  </si>
  <si>
    <t>Pomiar tłumienności zbliżno- i zdalnoprzenikowej przy jednej częstotliwości, kabel o liczbie par·10</t>
  </si>
  <si>
    <t>3</t>
  </si>
  <si>
    <t>Demontaż kolidującej sieci telekomunikacyjnej Orange</t>
  </si>
  <si>
    <t>5.14</t>
  </si>
  <si>
    <t>Likwidacja ciągów kanalizacji kablowej w gruncie kategorii III, warstwy X otwory/blok = 1x2, suma otworów: 2</t>
  </si>
  <si>
    <t>Wyciąganie kabla w powłoce termoplastycznej z kanalizacji kablowej, otwór z 1-kablem, kabel do Fi·30·mm</t>
  </si>
  <si>
    <t>Mechaniczna rozbiórka studni kablowych przy przebudowie, studnia SKR-2, studnia prefabrykowana</t>
  </si>
  <si>
    <t>4</t>
  </si>
  <si>
    <t>215</t>
  </si>
  <si>
    <t>12</t>
  </si>
  <si>
    <t>85</t>
  </si>
  <si>
    <t>49</t>
  </si>
  <si>
    <t>6</t>
  </si>
  <si>
    <t>Analogia - demontaż  słupów oświetleniowych betonowych</t>
  </si>
  <si>
    <t>19</t>
  </si>
  <si>
    <t>Ułożenie rur osłonowych RHDPE 160/5</t>
  </si>
  <si>
    <t>5</t>
  </si>
  <si>
    <t>33</t>
  </si>
  <si>
    <t>3 d.1.2</t>
  </si>
  <si>
    <t>4 d.1.2</t>
  </si>
  <si>
    <t>5 d.1.2</t>
  </si>
  <si>
    <t>6 d.1.2</t>
  </si>
  <si>
    <t>D 01.02.04 Rozbiórka elementów dróg i ulic</t>
  </si>
  <si>
    <t>D 01.02.04</t>
  </si>
  <si>
    <t>Nakłady dodatkowe za dowiezienie gruntu zmagazynowanego  po wykopach liniowych i obiektowych odwiezionego na odległość 1 km do zasypania wykopów liniowych i obiektowych wraz z zagęszczeniem warstwami</t>
  </si>
  <si>
    <t>25 d.2.1</t>
  </si>
  <si>
    <t>26 d.2.1</t>
  </si>
  <si>
    <t>27 d.2.1</t>
  </si>
  <si>
    <t>24 d.1.4</t>
  </si>
  <si>
    <t xml:space="preserve">TABELA WARTOŚCI ELEMENTÓW SCALONYCH </t>
  </si>
  <si>
    <t>Mechaniczne usunięcie ziemi urodzajnej (humusu) o grubości do 15 cm wraz z wywozem (tymczasowa droga dojazdowa oraz dojście dla pieszych)</t>
  </si>
  <si>
    <t>9 d.1.4</t>
  </si>
  <si>
    <t>Rozebranie mechanicznie nawierzchni bitumicznej śr. gr. 4 cm - warstwa ścieralna (skrzyżowania, droga wewnętrzna) - materiał do zagospodarowania przez Wykonawcę</t>
  </si>
  <si>
    <t>10 d.1.4</t>
  </si>
  <si>
    <t>Rozebranie mechanicznie podbudowy z kruszywa śr. gr. 15 cm (skrzyżowania, zjazdy, ul. Świerkowa, droga wewnętrzna) - materiał do zagospodarowania przez Wykonawcę</t>
  </si>
  <si>
    <t>11 d.1.4</t>
  </si>
  <si>
    <t>Rozebranie mechanicznie podbudowy z kruszywa stabilizowanego cementem śr. gr. 20 cm (skrzyżowania, zjazdy, ul. Świerkowa, droga wewnętrzna) - materiał do zagospodarowania przez Wykonawcę</t>
  </si>
  <si>
    <t>12 d.1.4</t>
  </si>
  <si>
    <t>Rozebranie nawierzchni dróg gminnych (ul. Świerkowa) z kostki betonowej na podsypce cementowo - piaskowej (oczyszczenie materiału z rozbiórki wraz z ułożeniem na paletach - materiał do przekazania Właścicielowi)</t>
  </si>
  <si>
    <t>14 d.1.4</t>
  </si>
  <si>
    <t>15 d.1.4</t>
  </si>
  <si>
    <t>Rozebranie nawierzchni chodnika z kostki betonowej na podsypce cementowo - piaskowej (oczyszczenie materiału z rozbiórki - materiał do ponownego wykorzystania) - regulacja wysokościowa nawierzchni chodnika</t>
  </si>
  <si>
    <t>16 d.1.4</t>
  </si>
  <si>
    <t>Rozebranie nawierzchni zjazdów z kostki betonowej na podsypce cementowo - piaskowej (oczyszczenie materiału z rozbiórki wraz z ułożeniem na paletach - materiał do przekazania Właścicielowi)</t>
  </si>
  <si>
    <t>17 d.1.4</t>
  </si>
  <si>
    <t>Rozebranie nawierzchni zjazdów z kostki betonowej na podsypce cementowo - piaskowej (oczyszczenie materiału z rozbiórki) - materiał do ponownego wykorzystania - regulacja wysokościowa nawierzchni zjazdów</t>
  </si>
  <si>
    <t>18 d.1.4</t>
  </si>
  <si>
    <t>19 d.1.4</t>
  </si>
  <si>
    <t>20 d.1.4</t>
  </si>
  <si>
    <t>Rozebranie krawężników betonowych (obramowanie zjazdu) na podsypce cementowo - piaskowej - materiał do zagospodarowania przez Wykonawcę</t>
  </si>
  <si>
    <t>21 d.1.4</t>
  </si>
  <si>
    <t>Rozebranie oporników betonowych (obramowanie zjazdu) na podsypce cementowo - piaskowej - materiał do zagospodarowania przez Wykonawcę</t>
  </si>
  <si>
    <t>22 d.1.4</t>
  </si>
  <si>
    <t>23 d.1.4</t>
  </si>
  <si>
    <t>28 d.2.2</t>
  </si>
  <si>
    <t>29 d.2.2</t>
  </si>
  <si>
    <t>D 03.02.01a
45232000-2</t>
  </si>
  <si>
    <t>D 03.02.01a Regulacja pionowa studzienek dla urządzeń podziemnych</t>
  </si>
  <si>
    <t>30 d.3.1</t>
  </si>
  <si>
    <t>Regulacja pionowa studni kanalizacji sanitarnej do rzędnych projektowanych</t>
  </si>
  <si>
    <t>31 d.3.1</t>
  </si>
  <si>
    <t>Regulacja pionowa studzienek dla zaworów wodociągowych</t>
  </si>
  <si>
    <t>32 d.4.1</t>
  </si>
  <si>
    <t>Koryto wykonywane w gruntach kat. II-IV wraz z profilowaniem i zagęszczeniem podłoża wykonywanym mechanicznie (poszerzenia jezdni dróg gminnych nr 112421L oraz 112402L)</t>
  </si>
  <si>
    <t>33 d.4.1</t>
  </si>
  <si>
    <t>Koryto wykonywane w gruntach kat. II-IV wraz z profilowaniem i zagęszczeniem podłoża wykonywanym mechanicznie (droga wewnętrzna manewrowa i parkingi dla samochodów osobowych)</t>
  </si>
  <si>
    <t>34 d.4.1</t>
  </si>
  <si>
    <t>Koryto wykonywane w gruntach kat. II-IV wraz z profilowaniem i zagęszczeniem podłoża wykonywanym mechanicznie (pozostałe drogi gminne, zjazdy, wyspy dzielące)</t>
  </si>
  <si>
    <t>35 d.4.1</t>
  </si>
  <si>
    <t>Koryto wykonywane w gruntach kat. II-IV wraz z profilowaniem i zagęszczeniem podłoża wykonywanym mechanicznie (chodnik, pobocze, tymczasowa droga oraz dojście dla pieszych)</t>
  </si>
  <si>
    <t>36 d.4.2</t>
  </si>
  <si>
    <t>Oczyszczenie mechaniczne nawierzchni drogowych bitumicznych (drogi gminne nr 112421L i nr 112402L)</t>
  </si>
  <si>
    <t>37 d.4.2</t>
  </si>
  <si>
    <t>Oczyszczenie mechaniczne nawierzchni drogowych bitumicznych (pozostałe drogi gminne, zjazdy)</t>
  </si>
  <si>
    <t>38 d.4.2</t>
  </si>
  <si>
    <t>Skropienie warstw konstrukcyjnych nawierzchni emulsją asfaltową modyfikowaną (drogi gminne nr 112421L oraz 112402L)</t>
  </si>
  <si>
    <t>39 d.4.2</t>
  </si>
  <si>
    <t>Skropienie warstw konstrukcyjnych nawierzchni emulsją asfaltową modyfikowaną (pozostałe drogi gminne, zjazdy)</t>
  </si>
  <si>
    <t>40 d.4.3</t>
  </si>
  <si>
    <t>Wykonanie podbudowy zasadniczej z mieszanki kruszywa niezwiązanego C90/3 utrwalonej mechanicznie, warstwa górna, grubość warstwy po zagęszczeniu 20 cm (konstrukcja nawierzchni jezdni dróg gminnych nr 112421L oraz 112402L na poszerzeniach/nowa konstrukcja)</t>
  </si>
  <si>
    <t>41 d.4.3</t>
  </si>
  <si>
    <t>Wykonanie podbudowy zasadniczej z mieszanki kruszywa niezwiązanego C90/3 utrwalonej mechanicznie, warstwa górna, grubość warstwy po zagęszczeniu 20 cm (konstrukcja nawierzchni jezdni pozostałych dróg gminnych)</t>
  </si>
  <si>
    <t>42 d.4.3</t>
  </si>
  <si>
    <t>Wykonanie podbudowy zasadniczej z mieszanki kruszywa niezwiązanego C90/3 utrwalonej mechanicznie, warstwa górna, grubość warstwy po zagęszczeniu 20 cm (konstrukcja nawierzchni jezdni drogi wewnętrznej manewrowej i parkingów samochodów osobowych, zjazdów)</t>
  </si>
  <si>
    <t>43 d.4.4</t>
  </si>
  <si>
    <t>Wykonanie warstwy mrozoochronnej z mieszanki kruszywa związanego cementem C1,5/2 (pielęgnacja piaskiem i wodą), gr. warstwy 23 cm (konstrukcja nawierzchni jezdni dróg gminnych nr 112421L i nr 112402L na poszerzeniach/nowa konstrukcja)</t>
  </si>
  <si>
    <t>44 d.4.4</t>
  </si>
  <si>
    <t>Wykonanie warstwy mrozoochronnej z mieszanki kruszywa związanego cementem C1,5/2 (pielęgnacja piaskiem i wodą), gr. warstwy 22 cm (konstrukcja nawierzchni jezdni pozostałych dróg gminnych)</t>
  </si>
  <si>
    <t>45 d.4.4</t>
  </si>
  <si>
    <t>Wykonanie warstwy mrozoochronnej z mieszanki kruszywa związanego cementem C1,5/2 (pielęgnacja piaskiem i wodą), gr. warstwy 22 cm (konstrukcja nawierzchni jezdni drogi wewnętrznej manewrowej i parkingów samochodów osobowych, zjazdów)</t>
  </si>
  <si>
    <t>46 d.4.4</t>
  </si>
  <si>
    <t>47 d.5.1</t>
  </si>
  <si>
    <t>Wykonanie warstwy ścieralnej z betonu asfaltowego AC11S 50/70 jak dla KR2, grubość warstwy po zagęszczeniu 4 cm (konstrukcja nawierzchni jezdni dróg gminnych nr 112421L i nr 112402L)</t>
  </si>
  <si>
    <t>48 d.5.1</t>
  </si>
  <si>
    <t>Wykonanie warstwy ścieralnej z betonu asfaltowego AC11S 50/70 jak dla KR1, grubość warstwy po zagęszczeniu 4 cm (konstrukcja nawierzchni jezdni pozostałych dróg gminnych, zjazdów)</t>
  </si>
  <si>
    <t>49 d.5.2</t>
  </si>
  <si>
    <t>Wykonanie warstwy wiążącej z betonu asfaltowego AC16W 50/70 jak dla KR2, grubość warstwy po zagęszczeniu 8 cm (konstrukcja nawierzchni jezdni dróg gminnych nr 112421L i nr 112402L)</t>
  </si>
  <si>
    <t>50 d.5.2</t>
  </si>
  <si>
    <t>Wykonanie warstwy wiążącej z betonu asfaltowego AC16W 50/70 jak dla KR1, grubość warstwy po zagęszczeniu 5 cm (konstrukcja nawierzchni jezdni pozostałych dróg gminnych, zjazdów)</t>
  </si>
  <si>
    <t>51 d.5.2</t>
  </si>
  <si>
    <t>Wykonanie warstwy wyrównawczej z betonu asfaltowego AC16W 50/70 jak dla KR2, średnia grubość wyrównania 16 cm (nawierzchnia jezdni dróg gminnych nr 112421L i nr 112402L)</t>
  </si>
  <si>
    <t>52 d.5.2</t>
  </si>
  <si>
    <t>Wykonanie warstwy wyrównawczej z betonu asfaltowego AC16W 50/70 jak dla KR2, średnia grubość wyrównania 4 cm (nawierzchnia jezdni dróg gminnych nr 112413L i nr 112410L)</t>
  </si>
  <si>
    <t>53 d.5.3</t>
  </si>
  <si>
    <t>Wykonanie frezowania nawierzchni asfaltowych na zimno (średnia grubość frezowania 3 cm) wraz z transportem destruktu (nawierzchnia jezdni dróg gminnych nr 112421L oraz 112402L)</t>
  </si>
  <si>
    <t>54 d.5.3</t>
  </si>
  <si>
    <t>Wykonanie frezowania nawierzchni asfaltowych na zimno (grubość frezowania 4 cm wraz z transportem destruktu (nawierzchnia jezdni dróg gminnych nr 112413L oraz 112410L)</t>
  </si>
  <si>
    <t>55 d.5.4</t>
  </si>
  <si>
    <t>56 d.5.4</t>
  </si>
  <si>
    <t>Wykonanie nawierzchni chodnika z kostki brukowej (materiał pochodzący z rozbiórki) na podsypce cementowo – piaskowej 1:4 śr. gr. 5 cm (spoiny wypełnione piaskiem) - regulacja wysokościowa nawierzchni chodnika</t>
  </si>
  <si>
    <t>57 d.5.4</t>
  </si>
  <si>
    <t>Wykonanie nawierzchni zjazdów z kostki brukowej (materiał pochodzący z rozbiórki) na podsypce cementowo – piaskowej 1:4 śr. gr. 5 cm (spoiny wypełnione piaskiem) - przebrukowanie nawierzchni zjazdów</t>
  </si>
  <si>
    <t>58 d.5.4</t>
  </si>
  <si>
    <t>Wykonanie nawierzchni drogi wewnętrznej manewrowej i parkingów dla samochodów osobowych z wibroprasowanej kostki betonowej gr. 8 cm (kolor grafitowy) na podsypce cementowo - piaskowej 1:4 gr. 3 cm (spoiny wypełnione piaskiem)</t>
  </si>
  <si>
    <t>59 d.5.4</t>
  </si>
  <si>
    <t>60 d.5.4</t>
  </si>
  <si>
    <t>Wykonanie nawierzchni z płyt betonowych o wym. 35x35x6cm (płyty ostrzegawcze w kolorze żółtym z wypustkami) na podsypce cementowo – piaskowej 1:4 gr. 7 cm układane na przejściach dla pieszych</t>
  </si>
  <si>
    <t>5.5</t>
  </si>
  <si>
    <t>61 d.5.5</t>
  </si>
  <si>
    <t>Ułożenie geosiatki z włókien szklanych wstępnie powlekanych bitumem na etapie produkcji o wytrzymałości na rozciąganie w kierunku podłużnym i poprzecznym 120/120 kN/m - siatka układana na połączeniu istniejącej nawierzchni jezdni i projektowanej konstrukcji poszerzenia (drogi gminne nr 112421L i nr 112402L)</t>
  </si>
  <si>
    <t>62 d.6.1</t>
  </si>
  <si>
    <t>63 d.6.1</t>
  </si>
  <si>
    <t>Umocnienie skarp płytami prefabrykowanymi ażurowymi 40x60x8cm na podsypce piaskowej gr. 10 cm wraz z wypełnieniem otworów gruntem rodzimym (umocnienie skarpy po prawej stronie jezdni drogi wewnętrznej od km 0+181,59 do km 0+189,52)</t>
  </si>
  <si>
    <t>64 d.6.2</t>
  </si>
  <si>
    <t>65 d.6.2</t>
  </si>
  <si>
    <t>Wykonanie tymczasowej drogi dojazdowej oraz dojścia dla pieszych z kruszywa łamanego 0/31,5 mm stabilizowanego mechanicznie, gr. warstwy 25 cm</t>
  </si>
  <si>
    <t>66 d.7.1</t>
  </si>
  <si>
    <t>Oznakowanie poziome jezdni materiałami grubowarstwowymi chemoutwardzalnymi - linie segregacyjne i krawędziowe ciągłe malowane mechanicznie (P-2b, P-4, P-7b)</t>
  </si>
  <si>
    <t>67 d.7.1</t>
  </si>
  <si>
    <t>Oznakowanie poziome jezdni materiałami grubowarstwowymi chemoutwardzalnymi - linie segregacyjne i krawędziowe przerywane malowane mechanicznie (P-1c, P-1e, P-7a)</t>
  </si>
  <si>
    <t>68 d.7.1</t>
  </si>
  <si>
    <t>Oznakowanie poziome jezdni materiałami grubowarstwowymi chemoutwardzalnymi - linie na skrzyżowaniach i przejścia dla pieszych (P-10, P-12, P-13, P-14)</t>
  </si>
  <si>
    <t>69 d.7.1</t>
  </si>
  <si>
    <t>Oznakowanie poziome jezdni materiałami grubowarstwowymi chemoutwardzalnymi - powierzchnie wyłączone (P-21a), symbole osoby niepełnosprawnej (P-24)</t>
  </si>
  <si>
    <t>70 d.7.1</t>
  </si>
  <si>
    <t>Oznakowanie poziome jezdni materiałami grubowarstwowymi chemoutwardzalnymi - strzałki (P-8d, P-8e)</t>
  </si>
  <si>
    <t>71 d.7.1</t>
  </si>
  <si>
    <t>Oznakowanie poziome jezdni materiałami grubowarstwowymi chemoutwardzalnymi - malowanie na niebiesko miejsc parkingowych dla osób niepełnosprawnych</t>
  </si>
  <si>
    <t>72 d.7.2</t>
  </si>
  <si>
    <t>73 d.7.2</t>
  </si>
  <si>
    <t>Ustawienie nowych słupków z rur stalowych o śr. 60 mm wraz z wysięgnikiem dla tablicy E-1</t>
  </si>
  <si>
    <t>74 d.7.2</t>
  </si>
  <si>
    <t>Przymocowanie tarcz znaków drogowych: znaki A-7, B-20, D-6 - folia typu drugiego (II generacji), grupa wielkości ZNAKI ŚREDNIE</t>
  </si>
  <si>
    <t>75 d.7.2</t>
  </si>
  <si>
    <t>Przymocowanie tarcz znaków drogowych: znaki ostrzegawcze (A-30), znaki zakazu (B-43, B-44), znaki nakazu (C-9, C-12), znaki informacyjne (D-1, D-2, D-18, D-18a, D-52, D-53) i tabliczki (T-0, T-3a, T-6b, T-6d, T-29) - folia typu pierwszego (I generacji) - grupa wielkości ZNAKI ŚREDNIE</t>
  </si>
  <si>
    <t>76 d.7.2</t>
  </si>
  <si>
    <t>Przymocowanie tarcz znaków drogowych: znaki kierunku i miejscowości (E-1), uzupełniające (F-10) - folia typu pierwszego (I generacji), grupa wielkości ZNAKI ŚREDNIE</t>
  </si>
  <si>
    <t>77 d.7.2</t>
  </si>
  <si>
    <t>78 d.7.3</t>
  </si>
  <si>
    <t>7.4</t>
  </si>
  <si>
    <t>D 07.07.01
45233292-2</t>
  </si>
  <si>
    <t>D 07.07.01 Oświetlenie dróg, monitoring wizyjny</t>
  </si>
  <si>
    <t>79 d.7.4</t>
  </si>
  <si>
    <t>Ustawienie latarni ulicznej hybrydowej z zastosowaniem oprawy typu LED przy projektowanych miejscach postojowych przy drodze wewnętrznej wraz z fundamentem betonowym F-100 z elementami montażowymi (oświetlenie P&amp;R)</t>
  </si>
  <si>
    <t>80 d.7.4</t>
  </si>
  <si>
    <t>Montaż i instalacja systemu monitoringu wizyjnego wyposażonego w zasilanie hybrydowe (moduł fotowoltaiczny i generator wiatrowy) z dwoma kamerami bezprzewodowymi w technologii GSM. Usytuowanie zestawu monitoringu na słupie latarni hybrydowej z dodatkową konstrukcją wsporczą pod panele fotowoltaiczne, wysięgnikiem dla turbiny wiatrowej ze stali ocynkowanej ogniowo.</t>
  </si>
  <si>
    <t>81 d.8.1</t>
  </si>
  <si>
    <t>82 d.8.1</t>
  </si>
  <si>
    <t>83 d.8.1</t>
  </si>
  <si>
    <t>Ustawienie krawężników betonowych 20x30x100 cm "zaniżonych" (na zjazdach i przejściach dla pieszych) na podsypce cementowo - piaskowej 1:4 gr. 5 cm i ławie z betonu C12/15 gr. 15 cm z oporem</t>
  </si>
  <si>
    <t>84 d.8.1</t>
  </si>
  <si>
    <t>85 d.8.1</t>
  </si>
  <si>
    <t>Ustawienie oporników betonowych 20x25x100 cm na podsypce cementowo - piaskowej 1:4 gr. 5 cm i ławie z betonu C12/15 gr. 15 cm z oporem (droga wewnętrzna)</t>
  </si>
  <si>
    <t>86 d.8.2</t>
  </si>
  <si>
    <t>87 d.8.2</t>
  </si>
  <si>
    <t>Ustawienie obrzeży betonowych 8x30 cm na ławie z betonu C12/15 gr. 10 cm (obramowanie zjazdów)</t>
  </si>
  <si>
    <t>9.1</t>
  </si>
  <si>
    <t>D 10.11.02
45233000-9</t>
  </si>
  <si>
    <t>D 10.11.02 Toalety przenośne</t>
  </si>
  <si>
    <t>88 d.9.1</t>
  </si>
  <si>
    <t>Ustawienie toalety przenośnej przystosowanej do użytkowania przez osoby niepełnosprawne (z wyposażeniem: umywalka, podajnik ręczników papierowych, podwójny system wentylacji grawitacyjnej, zamek wolne - zajęte, dach mleczy przepuszczający światło dzienne oraz elementami mocującymi do podłoża)</t>
  </si>
  <si>
    <t>Budowa studni kablowych prefabrykowanych rozdzielczych SKO, typ SKO-2g, grunt kategorii III</t>
  </si>
  <si>
    <t>Wykonanie na budowie mieszanki betonowej do budowy studni kablowych i gardeł dodatkowych</t>
  </si>
  <si>
    <t>Budowa gardeł dodatkowych z gotowej mieszanki betonowej, SK-2, grunt kategorii III</t>
  </si>
  <si>
    <t>Budowa kanalizacji kablowej z rur z tworzyw sztucznych w wykopie wykonanym ręcznie w gruncie kategorii III, warstwy X rury/warstwa = 1x2, suma otworów: 2</t>
  </si>
  <si>
    <t>Układanie rur ochronnych w wykopie</t>
  </si>
  <si>
    <t>Uszczelnienie końców rur ochronnych
R = 0,955   M = 1,000   S = 1,000</t>
  </si>
  <si>
    <t>2.7, 5.11</t>
  </si>
  <si>
    <t>Montaż słupka rozdzielczego zakopywanego</t>
  </si>
  <si>
    <t>2.8, 5.10</t>
  </si>
  <si>
    <t>Montaż uziomów szpilkowych miedziowanych, metoda udarowa, grunt kategorii III, każde następne 1,5 m głębokości</t>
  </si>
  <si>
    <t>2.4, 5.7, 5.9</t>
  </si>
  <si>
    <t>Wciąganie kabla do rury w słupku kablowym, średnica wciąganego kabla 15·mm</t>
  </si>
  <si>
    <t>Ręczne lub mechaniczne wylewanie wody ze studni kablowych, ręcznie</t>
  </si>
  <si>
    <t>Otwarcie i zamknięcie złączy odgałęźnych lub równoległych kabli wypełnionych ułożonych w kanalizacji kablowej z zastosow. termokurczliwych osłon wzmocnionych, złącze z jednym kablem odgałęźnym na kablu o 20 parach</t>
  </si>
  <si>
    <t>Otwarcie i zamknięcie złączy odgałęźnych lub równoległych kabli wypełnionych ułożonych w kanalizacji kablowej z zastosow. termokurczliwych osłon wzmocnionych, dodatek za każdy następny kabel odgałęźny w złączu na kablu o 10 parach</t>
  </si>
  <si>
    <t>Montaż złączy równoległych kabli wypełnionych typu kanałowego ułożonych w ziemi z zastosowaniem pojedynczych łączników żył i termokurczliwych osłon wzmocnionych, kabel o 2 parach</t>
  </si>
  <si>
    <t>Wyłączenie kabla równoległego ze złącza kabla wypełnionego ułożonego w ziemi z zastosowaniem termokurczliwych osłon wzmocnionych, kabel o 2 parach</t>
  </si>
  <si>
    <t>5.9</t>
  </si>
  <si>
    <t>Montaż zespołów łączówek szczelinowych 2-stronnych, zabezpieczonych, łączówki w zespole o 10 parach zacisków</t>
  </si>
  <si>
    <t>Krosowanie obwodów w skrzynce kablowej</t>
  </si>
  <si>
    <t>obwód</t>
  </si>
  <si>
    <t>Pomiar rezystancji uziomu lub linki odgromowej
R = 0,955   M = 1,000   S = 1,000</t>
  </si>
  <si>
    <t>Przebudowa kabla światłowodowego Orange</t>
  </si>
  <si>
    <t>Wciąganie rur kanalizacji wtórnej sprzętem mechanicznym, otwór wolny, rury w zwojach, 2xFi·32·mm</t>
  </si>
  <si>
    <t>Mufy złączowe przelotowe kabli światłowodowych w kanalizacji kablowej, otwarcie mufy zamkniętej na stałe zapinanej</t>
  </si>
  <si>
    <t>2.3, 5.7</t>
  </si>
  <si>
    <t>Wciąganie kabli światłowodowych do kanalizacji wtórnej z rur HDPE Fi·32·mm metodą pneumatyczną strumieniową, rury z warstwą poślizgową, kabel w odcinkach 2·km</t>
  </si>
  <si>
    <t>3.6</t>
  </si>
  <si>
    <t>2.5, 2.6, 5.8</t>
  </si>
  <si>
    <t>Spawanie kabla światłowodowego w mufie w kanalizacji kablowej. Kabel światłowodowy, jednomodowy</t>
  </si>
  <si>
    <t>spaw</t>
  </si>
  <si>
    <t>3.7</t>
  </si>
  <si>
    <t>Mufy złączowe przelotowe kabli światłowodowych w kanalizacji kablowej, zamknięcie na stałe mufy zapinanej</t>
  </si>
  <si>
    <t>3.8</t>
  </si>
  <si>
    <t>Montaż złączy rur polietylenowych w kanalizacji, rury HDPE Fi·32·mm, złączki skręcane</t>
  </si>
  <si>
    <t>3.9</t>
  </si>
  <si>
    <t>3.10</t>
  </si>
  <si>
    <t>Pomiary reflektometryczne linii światłowodowych, pomiary montażowe z przełącznicy, mierzony 1 światłowód</t>
  </si>
  <si>
    <t>3.11</t>
  </si>
  <si>
    <t>Pomiary tłumienności optycznej linii światłowodowych metodą transmisyjną, pomiar indywidualny, mierzony 1 światłowód</t>
  </si>
  <si>
    <t>3.12</t>
  </si>
  <si>
    <t>Pomiary współczynnika dyspersji chromatycznej światłowodów, zmierzony 1 światłowód</t>
  </si>
  <si>
    <t>Demontaż przewodów krosowych w skrzynce kablowej</t>
  </si>
  <si>
    <t>Demontaż słupka kablowego</t>
  </si>
  <si>
    <t>Wyciąganie kabla w powłoce termoplastycznej z kanalizacji kablowej, otwór z więcej niż 1-kablem, kabel do Fi·50·mm</t>
  </si>
  <si>
    <t>Wyciąganie rurociągów kanalizacji wtórnej z kanalizacji pierwotnej</t>
  </si>
  <si>
    <t>4.7</t>
  </si>
  <si>
    <t>4.8</t>
  </si>
  <si>
    <t>141</t>
  </si>
  <si>
    <t>16</t>
  </si>
  <si>
    <t>15</t>
  </si>
  <si>
    <t>18</t>
  </si>
  <si>
    <t>116</t>
  </si>
  <si>
    <t>Kopanie rowów dla kabli, ręcznie, grunt kategorii III</t>
  </si>
  <si>
    <t>54</t>
  </si>
  <si>
    <t>Przewierty mechaniczne dla rur o śr.do 100 mm pod obiektami - dodatek za każdą następną rurę w wiązce</t>
  </si>
  <si>
    <t>11</t>
  </si>
  <si>
    <t>40</t>
  </si>
  <si>
    <t>Montaż opraw oświetlenia zewnętrznego, na wysięgniku oprawa LED 55 W, 7144 lm</t>
  </si>
  <si>
    <t>69</t>
  </si>
  <si>
    <t>9</t>
  </si>
  <si>
    <t>14</t>
  </si>
  <si>
    <t>67</t>
  </si>
  <si>
    <t>25</t>
  </si>
  <si>
    <t>0,092</t>
  </si>
  <si>
    <t>27</t>
  </si>
  <si>
    <t>Ułożenie rur osłonowych RHDPE 110/4</t>
  </si>
  <si>
    <t>47</t>
  </si>
  <si>
    <t>35</t>
  </si>
  <si>
    <t>Obróbka na sucho kabli na napięcie do 1kV o izolacji i powłoce z tworzyw sztucznych, kabel 4-żyłowy, do 400 mm2</t>
  </si>
  <si>
    <t>Roboty pomiarowe przy liniowych robotach sanitarnych w terenie równinnym - budowa kanalizacji deszczowej L=73,10+26,40=99,50m;</t>
  </si>
  <si>
    <t>Rozebranie podbudowy z gruntu stabilizowanego grubości do 15 cm sposobem mechanicznym z odrzuceniem materiału na pobocze  dla wykonania kanału deszczowego o szerokości rozbiórki s=1,0m i długości L=(73,10-14,60)+26,40=84,90m F=84,90x1,0=84,90m2</t>
  </si>
  <si>
    <t>Rozebranie podbudowy z mas mineralno - bitumicznych  grubości do 30 cm sposobem mechanicznym z odrzuceniem materiału na pobocze  dla wykonania kanału deszczowego o szerokości rozbiórki s=1,0m i długości L=84,90m F=84,90x1,0=84,90m2</t>
  </si>
  <si>
    <t>Rozebranie nawierzchni z mas mineralno - bitumicznych  grubości do 5 cm sposobem mechanicznym z odrzuceniem materiału na pobocze  dla wykonania kanału deszczowego o szerokości rozbiórki s=1,0m i długości L=84,90m F=84,90x1,0=84,90m2</t>
  </si>
  <si>
    <t>Wywiezienie rozebranej nawierzchni i podbudowy  z terenu rozbiórki przy mechanicznym i ręcznym załadunku i wyładunku samochodami skrzyniowymi na odległość do 1 km  -  V=84,90x(0,15+0,30+0,05)=50,94m3</t>
  </si>
  <si>
    <t>6 d.2.1.1</t>
  </si>
  <si>
    <t>Wykop liniowy w gruncie wilgotnym  kat. III-IV wykonany sposobem mechanicznym koparkami z transportem urobku samochodami samowyładowczymi na odległość 1 km  i zmagazynowanie z wyłączeniem wykopów obiektowych pod studnie kanalizacyjne oraz istniejącej nawierzchni drogi grubości do 0,50m: przykanaliki od studzienki ściekowej do włączenia w studnie kanalizacyjne - rurociągi dn200  hśr= 2,0m   L=1,0+14,60+9,30+6,50+17,40+10,30+5,50+8,50=73,10m V=73,10x1,0x2,0=146,20m3</t>
  </si>
  <si>
    <t>7 d.2.1.1</t>
  </si>
  <si>
    <t>Wykop liniowy j.w. -  rurociągi  dn315, odcinek: D24-D25 I D26-D27 L=(11,20+15,20) -3x1,50=21,90m hśr=2,50m s=1,0m  V=21,90x1,0x2,50=54,75m3</t>
  </si>
  <si>
    <t>8 d.2.1.1</t>
  </si>
  <si>
    <t>Wykop obiektowy w gruncie wilgotnym  kat. III-IV wykonany sposobem mechanicznym koparkami z transportem urobku samochodami samowyładowczymi na odległość 1 km  pod studnie Dn1200 o wymiarach 2,50x2,50m i średniej głębokości h=2,70m  n=3szt. V=3x2,50x2,50x2,70=50,62m3</t>
  </si>
  <si>
    <t>9 d.2.1.1</t>
  </si>
  <si>
    <t>Umocnienie pionowych ścian wykopu liniowego                w gruncie kat.III-IV z zastosowaniem umocnień pełnych grodzicami lub wypraskami wraz z rozbiórką   przy uśrednionej głębokości wykopu do 2,70 m i szerokości 1,0 m dla : dn200 L=73,10m ;  dn315 L=21,90m ;    Razem L=95,0m F=2x95,0x2,70=513,0m2</t>
  </si>
  <si>
    <t>10 d.2.1.1</t>
  </si>
  <si>
    <t>Umocnienie pionowych ścian wykopu obiektowego pod studnie przy wlotach z zastosowaniem szalunków stalowych - grodzic wbijanych pionowo przy uśrednionej głębokości wykopu 2,70 m oraz szerokości i długości 2,50m wraz ze zdemontowaniem umocnień. Ilość studni n=3  F=3x4x2,50x2,70=81,0m2</t>
  </si>
  <si>
    <t>Posadowienie w odwodnionym  wykopie liniowym szerokości s=1,0m rurociągów na podłożu z pospółki grubości do 20 cm wraz z obsypką i zasypką 30cm nad rurociągiem wraz z dowozem materiału i zagęszczeniem warstwami do wymaganego wskaźnika np.wg Proctora : dn200  odcinki: D21-WP34  L=14,60m  V=14,60x1,0x0,70-14,60x0,785x0,202=9,76m3</t>
  </si>
  <si>
    <t>Posadowienie w odwodnionym  wykopie liniowym szerokości s=1,0m rurociągów na podłożu z pospółki grubości do 20 cm wraz z obsypką i zasypką nad rurociągiem do podbudowy nawierzchni drogowej  wraz z dowozem materiału i zagęszczeniem warstwami do wymaganego wskaźnika np.wg Proctora :dn200  h=2,50-0,50=2,0 m L=73,10-14,60=58,50m  V=58,50x1,0x2,0-58,50x0,785x0,202=115,16m3</t>
  </si>
  <si>
    <t>Posadowienie w odwodnionym  wykopie liniowym szerokości s=1,0m rurociągów na podłożu z pospółki grubości do 20 cm wraz z obsypką i zasypką nad rurociągiem do podbudowy nawierzchni drogowej wraz z dowozem materiału i zagęszczeniem warstwami do wymaganego wskaźnika np.wg Proctora :dn315  h=2,50-0,50=2,0 m L=21,90m  V=21,90x1,0x2,0-21,90x0,785x0,3152=42,10m3</t>
  </si>
  <si>
    <t>Podłoże z piasku pod studnie kanalizacyjne Dn1200 grubości 10 cm wraz z zagęszczeniem - studnie  szt.3 V=3x0,785x1,702x0,10=0,68m3</t>
  </si>
  <si>
    <t>Posadowienie w odwodnionym  wykopie studni Dn1200 kanalizacji deszczowej - podłoże z betonu C12/15 grubości 20cm - studnie szt. 3 V=3x0,785x1,702x0,20=1,36m3</t>
  </si>
  <si>
    <t>Zasypanie wykopów liniowych i obiektowych gruntem dowiezionym z odległości 1 km po zakończonych robotach montażowych  rurociągów po odjęciu warstw posadowienia i studni kanalizacyjnych; wykopy: V=146,0+55,0+51,0= 252,0m3  ; posadowienie V=115,0+42,0= 157,0m3  Pozostaje do zasypania:V=252,0-157,0 = 95,0m3</t>
  </si>
  <si>
    <t>Przemieszczanie gruntu zmagazynowanego na odkładzie spycharkami po wykonaniu posadowienia odcinka D21-WP34  do zasypania wykopu liniowego wraz z zagęszczeniem V=36,0-(23,0+10,0) = 3,0m3</t>
  </si>
  <si>
    <t>Montaż w gotowym odwodnionym wykopie i zagęszczonym podłożu rur  z polipropylenu (PP)  SN10 dn200 L=1,0+14,60+9,30+6,50+17,40+10,30+5,50+8,50 =73,10m</t>
  </si>
  <si>
    <t>Montaż w gotowym odwodnionym wykopie i zagęszczonym podłożu rur  z polipropylenu (PP)  SN10 dn315 L=11,20+15,20=26,40m</t>
  </si>
  <si>
    <t>Przejścia szczelne przez ściany studni i studzienek ściekowych - systemowe do projektowanych rur dn200  n=15</t>
  </si>
  <si>
    <t>Przejścia szczelne przez ściany studni - systemowe do projektowanych rur dn315  n=4</t>
  </si>
  <si>
    <t>Studnie kanalizacyjne  z kręgów żelbetowych Dn1200 z włazem żeliwnym DN600 w klasie D400 z zamknięciem zatrzaskowym i ryglem gotowym odwodnionym wykopie  głębokości do 3,0m   - 3 kpl</t>
  </si>
  <si>
    <t>Studzienki ściekowe uliczne z kręgów betonowych Dn500 ze szczelnym dnem i osadnikiem h=1,0m  z wpustem żeliwnym płaskim typu ciężkiego w klasie D400 z zawiasem i ryglem  kpl.8</t>
  </si>
  <si>
    <t>Izolacja lepikiem asfaltowym na zimno powierzchni zewnętrznych żelbetowych studni kanalizacyjnych Dz1200 warstwa pierwsza  n=3 L=2,85+2,50+2,20=7,55m</t>
  </si>
  <si>
    <t>Izolacja lepikiem asfaltowym na zimno powierzchni zewnętrznych żelbetowych studni kanalizacyjnych Dz1200 warstwa druga  n=3    L=7,55m</t>
  </si>
  <si>
    <t>Izolacja lepikiem asfaltowym na zimno powierzchni zewnętrznych żelbetowych studni ściekowych Dn500 Dz700 warstwa pierwsza  n=8 L=8x2,65=21,20m</t>
  </si>
  <si>
    <t>Izolacja lepikiem asfaltowym na zimno powierzchni zewnętrznych żelbetowych studni ściekowych Dn500 Dz700 warstwa druga  n=10 L=8x2,65=21,20m</t>
  </si>
  <si>
    <t>Próba wodna szczelności kanałów rurowych dn200 licząc za odcinki między studzienkami n=8</t>
  </si>
  <si>
    <t>Próba wodna szczelności kanałów rurowych dn315 licząc za odcinki między studzienkami n=3</t>
  </si>
  <si>
    <t>„Rozbudowa skrzyżowania DK 82 z drogą gminną nr 112402L (ul. Dębowej) i drogą gminną 112421L (ul. Świerkowej) 
w miejscowości Turka wraz z podłączeniem do węzła „Lublin Tatary” na obwodnicy Lublina w ciągu drogi ekspresowej S17 wraz z uzyskaniem pozwolenia na użytkowanie oraz budowa parkingu typu Park &amp; Ride wraz z dojazdami, dojściami i infrastrukturą techniczną„
CZĘŚĆ 2</t>
  </si>
  <si>
    <r>
      <t xml:space="preserve">KOSZTORYS OFERTOWY 
„Rozbudowa skrzyżowania DK 82 z drogą gminną nr 112402L (ul. Dębowej) i drogą gminną 112421L 
(ul. Świerkowej) w miejscowości Turka wraz z podłączeniem do węzła „Lublin Tatary” na obwodnicy Lublina w ciągu drogi ekspresowej S17 wraz z uzyskaniem pozwolenia na użytkowanie oraz budowa parkingu typu Park &amp; Ride wraz z dojazdami, dojściami i infrastrukturą techniczną„
BRANŻA DROGOWA - </t>
    </r>
    <r>
      <rPr>
        <b/>
        <u/>
        <sz val="13.5"/>
        <rFont val="Arial"/>
        <family val="2"/>
        <charset val="238"/>
      </rPr>
      <t>CZĘŚĆ 2</t>
    </r>
  </si>
  <si>
    <r>
      <t xml:space="preserve">KOSZTORYS OFERTOWY
„Rozbudowa skrzyżowania DK 82 z drogą gminną nr 112402L (ul. Dębowej) i drogą gminną 112421L 
(ul. Świerkowej) w miejscowości Turka wraz z podłączeniem do węzła „Lublin Tatary” na obwodnicy Lublina 
w ciągu drogi ekspresowej S17 wraz z uzyskaniem pozwolenia na użytkowanie oraz budowa parkingu typu Park &amp; Ride wraz z dojazdami, dojściami i infrastrukturą techniczną„
BRANŻA TELEKOMUNIKACYJNA (USUNIĘCIE KOLIZJI) - </t>
    </r>
    <r>
      <rPr>
        <b/>
        <u/>
        <sz val="13.5"/>
        <rFont val="Arial"/>
        <family val="2"/>
        <charset val="238"/>
      </rPr>
      <t>CZĘŚĆ 2</t>
    </r>
  </si>
  <si>
    <r>
      <t xml:space="preserve">KOSZTORYS OFERTOWY
„Rozbudowa skrzyżowania DK 82 z drogą gminną nr 112402L (ul. Dębowej) i drogą gminną 112421L 
(ul. Świerkowej) w miejscowości Turka wraz z podłączeniem do węzła „Lublin Tatary” na obwodnicy Lublina 
w ciągu drogi ekspresowej S17 wraz z uzyskaniem pozwolenia na użytkowanie oraz budowa parkingu typu Park &amp; Ride wraz z dojazdami, dojściami i infrastrukturą techniczną„
BRANŻA ELEKTROENERGETYCZNA (BUDOWA OŚWIETLENIA DROGOWEGO) - </t>
    </r>
    <r>
      <rPr>
        <b/>
        <u/>
        <sz val="13.5"/>
        <rFont val="Arial"/>
        <family val="2"/>
        <charset val="238"/>
      </rPr>
      <t>CZĘŚĆ 2</t>
    </r>
  </si>
  <si>
    <r>
      <t xml:space="preserve">KOSZTORYS OFERTOWY
„Rozbudowa skrzyżowania DK 82 z drogą gminną nr 112402L (ul. Dębowej) i drogą gminną 112421L 
(ul. Świerkowej) w miejscowości Turka wraz z podłączeniem do węzła „Lublin Tatary” na obwodnicy Lublina 
w ciągu drogi ekspresowej S17 wraz z uzyskaniem pozwolenia na użytkowanie oraz budowa parkingu typu Park &amp; Ride wraz z dojazdami, dojściami i infrastrukturą techniczną„
BRANŻA ELEKTROENERGETYCZNA (USUNIĘCIE KOLIZJI ELEKTROENERGETYCZNYCH) - </t>
    </r>
    <r>
      <rPr>
        <b/>
        <u/>
        <sz val="13.5"/>
        <rFont val="Arial"/>
        <family val="2"/>
        <charset val="238"/>
      </rPr>
      <t>CZĘŚĆ 2</t>
    </r>
  </si>
  <si>
    <t>45111000-8 Przebudowa i zabezpieczenie linii kablowych SN</t>
  </si>
  <si>
    <t>Data: …………………………………….</t>
  </si>
  <si>
    <t>…………………………………………………….</t>
  </si>
  <si>
    <t xml:space="preserve">     Podpis upoważnionego przedstawiciela oferenta</t>
  </si>
  <si>
    <r>
      <t xml:space="preserve">KOSZTORYS OFERTOWY
„Rozbudowa skrzyżowania DK 82 z drogą gminną nr 112402L (ul. Dębowej) i drogą gminną 112421L 
(ul. Świerkowej) w miejscowości Turka wraz z podłączeniem do węzła „Lublin Tatary” na obwodnicy Lublina 
w ciągu drogi ekspresowej S17 wraz z uzyskaniem pozwolenia na użytkowanie oraz budowa parkingu typu 
Park &amp; Ride wraz z dojazdami, dojściami i infrastrukturą techniczną„
BRANŻA SANITARNA (BUDOWA KANAŁU DESZCZOWEGO) - </t>
    </r>
    <r>
      <rPr>
        <b/>
        <u/>
        <sz val="13.5"/>
        <rFont val="Arial"/>
        <family val="2"/>
        <charset val="238"/>
      </rPr>
      <t>CZĘŚĆ 2</t>
    </r>
  </si>
  <si>
    <t>45111000-8 Budowa linii zasilających szafki oświetlenia drogowego</t>
  </si>
  <si>
    <t>45111000-8 Budowa oświetlenia drogowego</t>
  </si>
  <si>
    <t>Podstawa
Nr spec. techn.</t>
  </si>
  <si>
    <t>45111000-8 Przebudowa i zabezpieczenie linii kablowych nN</t>
  </si>
  <si>
    <t>BRANŻA ELEKTROENERGETYCZNA 
(usunięcie kolizji elektroenergetycznych)</t>
  </si>
  <si>
    <t xml:space="preserve">BRANŻA SANITARNA 
(budowa kanału deszczowego) </t>
  </si>
  <si>
    <t>TELEKOMUNIKACYJNA 
(usunięcie kolizji)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</si>
</sst>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\ _z_ł_-;\-* #,##0.00\ _z_ł_-;_-* &quot;-&quot;??\ _z_ł_-;_-@_-"/>
    <numFmt numFmtId="164" formatCode="_-* #,##0.00\ &quot;DM&quot;_-;\-* #,##0.00\ &quot;DM&quot;_-;_-* &quot;-&quot;??\ &quot;DM&quot;_-;_-@_-"/>
    <numFmt numFmtId="165" formatCode="#,##0_ ;[Red]\-#,##0\ "/>
    <numFmt numFmtId="166" formatCode="#,##0.00_ ;[Red]\-#,##0.00\ "/>
    <numFmt numFmtId="167" formatCode="#,##0&quot; F&quot;_);[Red]\(#,##0&quot; F&quot;\)"/>
    <numFmt numFmtId="168" formatCode="#,##0.00&quot; F&quot;_);[Red]\(#,##0.00&quot; F&quot;\)"/>
    <numFmt numFmtId="169" formatCode="_-* #,##0.00\ [$€-1]_-;\-* #,##0.00\ [$€-1]_-;_-* &quot;-&quot;??\ [$€-1]_-"/>
    <numFmt numFmtId="170" formatCode="#,##0.000"/>
  </numFmts>
  <fonts count="63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0"/>
      <color indexed="64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PL Times New Roman"/>
    </font>
    <font>
      <sz val="10"/>
      <name val="Arial CE"/>
      <charset val="238"/>
    </font>
    <font>
      <sz val="10"/>
      <name val="Arial"/>
      <family val="2"/>
    </font>
    <font>
      <sz val="10"/>
      <name val="Tahoma"/>
      <family val="2"/>
      <charset val="238"/>
    </font>
    <font>
      <sz val="10"/>
      <name val="PL Courier New"/>
    </font>
    <font>
      <sz val="10"/>
      <name val="Arial CE"/>
      <family val="2"/>
      <charset val="238"/>
    </font>
    <font>
      <sz val="11"/>
      <color indexed="9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0"/>
      <name val="Helv"/>
      <charset val="238"/>
    </font>
    <font>
      <sz val="10"/>
      <name val="Helv"/>
    </font>
    <font>
      <sz val="10"/>
      <name val="MS Sans Serif"/>
      <family val="2"/>
      <charset val="238"/>
    </font>
    <font>
      <sz val="11"/>
      <color indexed="8"/>
      <name val="Calibri"/>
      <family val="2"/>
      <charset val="238"/>
    </font>
    <font>
      <b/>
      <u/>
      <sz val="10"/>
      <name val="Times New Roman"/>
      <family val="1"/>
      <charset val="238"/>
    </font>
    <font>
      <b/>
      <sz val="12"/>
      <name val="Arial"/>
      <family val="2"/>
      <charset val="238"/>
    </font>
    <font>
      <sz val="11"/>
      <color rgb="FF006100"/>
      <name val="Calibri"/>
      <family val="2"/>
      <charset val="238"/>
      <scheme val="minor"/>
    </font>
    <font>
      <sz val="9"/>
      <color indexed="19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4"/>
      <color theme="1"/>
      <name val="Arial"/>
      <family val="2"/>
      <charset val="238"/>
    </font>
    <font>
      <b/>
      <sz val="13.5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name val="Arial CE"/>
      <charset val="238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u/>
      <sz val="13.5"/>
      <name val="Arial"/>
      <family val="2"/>
      <charset val="238"/>
    </font>
  </fonts>
  <fills count="4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10"/>
      </patternFill>
    </fill>
    <fill>
      <patternFill patternType="solid">
        <fgColor indexed="9"/>
        <bgColor indexed="26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44"/>
        <bgColor indexed="22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6A6A6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606">
    <xf numFmtId="0" fontId="0" fillId="0" borderId="0"/>
    <xf numFmtId="0" fontId="6" fillId="0" borderId="0"/>
    <xf numFmtId="0" fontId="37" fillId="0" borderId="0"/>
    <xf numFmtId="0" fontId="38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4" borderId="0" applyNumberFormat="0" applyBorder="0" applyAlignment="0" applyProtection="0"/>
    <xf numFmtId="0" fontId="10" fillId="12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4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7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22" borderId="0" applyNumberFormat="0" applyBorder="0" applyAlignment="0" applyProtection="0"/>
    <xf numFmtId="0" fontId="10" fillId="16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18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30" fillId="15" borderId="0" applyNumberFormat="0" applyBorder="0" applyAlignment="0" applyProtection="0"/>
    <xf numFmtId="0" fontId="30" fillId="27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25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7" borderId="0" applyNumberFormat="0" applyBorder="0" applyAlignment="0" applyProtection="0"/>
    <xf numFmtId="0" fontId="30" fillId="28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31" borderId="0" applyNumberFormat="0" applyBorder="0" applyAlignment="0" applyProtection="0"/>
    <xf numFmtId="0" fontId="30" fillId="3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33" borderId="0" applyNumberFormat="0" applyBorder="0" applyAlignment="0" applyProtection="0"/>
    <xf numFmtId="0" fontId="30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3" borderId="0" applyNumberFormat="0" applyBorder="0" applyAlignment="0" applyProtection="0"/>
    <xf numFmtId="0" fontId="30" fillId="34" borderId="0" applyNumberFormat="0" applyBorder="0" applyAlignment="0" applyProtection="0"/>
    <xf numFmtId="0" fontId="30" fillId="27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34" borderId="0" applyNumberFormat="0" applyBorder="0" applyAlignment="0" applyProtection="0"/>
    <xf numFmtId="0" fontId="30" fillId="25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30" fillId="35" borderId="0" applyNumberFormat="0" applyBorder="0" applyAlignment="0" applyProtection="0"/>
    <xf numFmtId="0" fontId="30" fillId="30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0" fontId="30" fillId="35" borderId="0" applyNumberFormat="0" applyBorder="0" applyAlignment="0" applyProtection="0"/>
    <xf numFmtId="165" fontId="3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39" fillId="0" borderId="0" applyFont="0" applyFill="0" applyBorder="0" applyAlignment="0" applyProtection="0"/>
    <xf numFmtId="167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0" fontId="11" fillId="7" borderId="1" applyNumberFormat="0" applyAlignment="0" applyProtection="0"/>
    <xf numFmtId="0" fontId="11" fillId="6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4" borderId="2" applyNumberFormat="0" applyAlignment="0" applyProtection="0"/>
    <xf numFmtId="0" fontId="12" fillId="36" borderId="2" applyNumberFormat="0" applyAlignment="0" applyProtection="0"/>
    <xf numFmtId="0" fontId="12" fillId="4" borderId="2" applyNumberFormat="0" applyAlignment="0" applyProtection="0"/>
    <xf numFmtId="0" fontId="12" fillId="4" borderId="2" applyNumberFormat="0" applyAlignment="0" applyProtection="0"/>
    <xf numFmtId="0" fontId="12" fillId="4" borderId="2" applyNumberFormat="0" applyAlignment="0" applyProtection="0"/>
    <xf numFmtId="0" fontId="12" fillId="4" borderId="2" applyNumberFormat="0" applyAlignment="0" applyProtection="0"/>
    <xf numFmtId="0" fontId="12" fillId="4" borderId="2" applyNumberFormat="0" applyAlignment="0" applyProtection="0"/>
    <xf numFmtId="0" fontId="13" fillId="37" borderId="0" applyNumberFormat="0" applyBorder="0" applyAlignment="0" applyProtection="0"/>
    <xf numFmtId="0" fontId="13" fillId="11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43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69" fontId="24" fillId="0" borderId="0" applyNumberFormat="0" applyFont="0" applyFill="0" applyBorder="0" applyAlignment="0" applyProtection="0"/>
    <xf numFmtId="0" fontId="6" fillId="0" borderId="0"/>
    <xf numFmtId="0" fontId="43" fillId="2" borderId="0" applyNumberFormat="0" applyBorder="0" applyAlignment="0" applyProtection="0"/>
    <xf numFmtId="0" fontId="43" fillId="2" borderId="0" applyNumberFormat="0" applyBorder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31" fillId="39" borderId="4" applyNumberFormat="0" applyAlignment="0" applyProtection="0"/>
    <xf numFmtId="0" fontId="31" fillId="38" borderId="4" applyNumberFormat="0" applyAlignment="0" applyProtection="0"/>
    <xf numFmtId="0" fontId="31" fillId="39" borderId="4" applyNumberFormat="0" applyAlignment="0" applyProtection="0"/>
    <xf numFmtId="0" fontId="31" fillId="39" borderId="4" applyNumberFormat="0" applyAlignment="0" applyProtection="0"/>
    <xf numFmtId="0" fontId="31" fillId="39" borderId="4" applyNumberFormat="0" applyAlignment="0" applyProtection="0"/>
    <xf numFmtId="0" fontId="31" fillId="39" borderId="4" applyNumberFormat="0" applyAlignment="0" applyProtection="0"/>
    <xf numFmtId="0" fontId="31" fillId="39" borderId="4" applyNumberFormat="0" applyAlignment="0" applyProtection="0"/>
    <xf numFmtId="0" fontId="29" fillId="0" borderId="0" applyNumberFormat="0" applyBorder="0" applyProtection="0">
      <alignment horizontal="center" wrapText="1"/>
    </xf>
    <xf numFmtId="0" fontId="15" fillId="0" borderId="5" applyNumberFormat="0" applyFill="0" applyAlignment="0" applyProtection="0"/>
    <xf numFmtId="0" fontId="32" fillId="0" borderId="6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5" fillId="0" borderId="5" applyNumberFormat="0" applyFill="0" applyAlignment="0" applyProtection="0"/>
    <xf numFmtId="0" fontId="16" fillId="0" borderId="7" applyNumberFormat="0" applyFill="0" applyAlignment="0" applyProtection="0"/>
    <xf numFmtId="0" fontId="33" fillId="0" borderId="8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6" fillId="0" borderId="7" applyNumberFormat="0" applyFill="0" applyAlignment="0" applyProtection="0"/>
    <xf numFmtId="0" fontId="17" fillId="0" borderId="9" applyNumberFormat="0" applyFill="0" applyAlignment="0" applyProtection="0"/>
    <xf numFmtId="0" fontId="34" fillId="0" borderId="10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20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28" fillId="0" borderId="0" applyNumberFormat="0" applyFont="0" applyFill="0" applyBorder="0" applyAlignment="0" applyProtection="0"/>
    <xf numFmtId="0" fontId="26" fillId="0" borderId="0"/>
    <xf numFmtId="0" fontId="6" fillId="0" borderId="0"/>
    <xf numFmtId="0" fontId="6" fillId="0" borderId="0"/>
    <xf numFmtId="0" fontId="29" fillId="0" borderId="0"/>
    <xf numFmtId="0" fontId="37" fillId="0" borderId="0"/>
    <xf numFmtId="0" fontId="2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4" fillId="0" borderId="0" applyNumberFormat="0" applyFill="0" applyBorder="0" applyAlignment="0" applyProtection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7" fillId="0" borderId="0"/>
    <xf numFmtId="0" fontId="4" fillId="0" borderId="0"/>
    <xf numFmtId="0" fontId="6" fillId="0" borderId="0"/>
    <xf numFmtId="0" fontId="4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0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 applyNumberFormat="0" applyFont="0" applyFill="0" applyBorder="0" applyAlignment="0" applyProtection="0">
      <alignment vertical="top"/>
    </xf>
    <xf numFmtId="0" fontId="6" fillId="0" borderId="0"/>
    <xf numFmtId="0" fontId="25" fillId="0" borderId="0"/>
    <xf numFmtId="0" fontId="6" fillId="0" borderId="0"/>
    <xf numFmtId="0" fontId="25" fillId="0" borderId="0"/>
    <xf numFmtId="0" fontId="6" fillId="0" borderId="0"/>
    <xf numFmtId="0" fontId="25" fillId="0" borderId="0"/>
    <xf numFmtId="0" fontId="6" fillId="0" borderId="0"/>
    <xf numFmtId="0" fontId="19" fillId="4" borderId="1" applyNumberFormat="0" applyAlignment="0" applyProtection="0"/>
    <xf numFmtId="0" fontId="19" fillId="36" borderId="1" applyNumberFormat="0" applyAlignment="0" applyProtection="0"/>
    <xf numFmtId="0" fontId="19" fillId="4" borderId="1" applyNumberFormat="0" applyAlignment="0" applyProtection="0"/>
    <xf numFmtId="0" fontId="19" fillId="4" borderId="1" applyNumberFormat="0" applyAlignment="0" applyProtection="0"/>
    <xf numFmtId="0" fontId="19" fillId="4" borderId="1" applyNumberFormat="0" applyAlignment="0" applyProtection="0"/>
    <xf numFmtId="0" fontId="19" fillId="4" borderId="1" applyNumberFormat="0" applyAlignment="0" applyProtection="0"/>
    <xf numFmtId="0" fontId="19" fillId="4" borderId="1" applyNumberFormat="0" applyAlignment="0" applyProtection="0"/>
    <xf numFmtId="0" fontId="28" fillId="0" borderId="11" applyNumberFormat="0" applyFont="0" applyFill="0" applyBorder="0" applyProtection="0">
      <alignment vertical="top" wrapText="1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7" fillId="0" borderId="0"/>
    <xf numFmtId="0" fontId="20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41" fillId="0" borderId="0" applyNumberFormat="0" applyBorder="0" applyProtection="0">
      <alignment horizontal="left" vertical="top" wrapText="1"/>
    </xf>
    <xf numFmtId="0" fontId="41" fillId="0" borderId="0" applyNumberFormat="0" applyBorder="0" applyProtection="0">
      <alignment horizontal="left" vertical="top" wrapText="1"/>
    </xf>
    <xf numFmtId="0" fontId="6" fillId="10" borderId="14" applyNumberFormat="0" applyAlignment="0" applyProtection="0"/>
    <xf numFmtId="0" fontId="24" fillId="9" borderId="15" applyNumberFormat="0" applyFont="0" applyAlignment="0" applyProtection="0"/>
    <xf numFmtId="0" fontId="6" fillId="10" borderId="14" applyNumberFormat="0" applyAlignment="0" applyProtection="0"/>
    <xf numFmtId="0" fontId="6" fillId="10" borderId="14" applyNumberFormat="0" applyAlignment="0" applyProtection="0"/>
    <xf numFmtId="0" fontId="6" fillId="10" borderId="14" applyNumberFormat="0" applyAlignment="0" applyProtection="0"/>
    <xf numFmtId="0" fontId="6" fillId="10" borderId="14" applyNumberFormat="0" applyAlignment="0" applyProtection="0"/>
    <xf numFmtId="0" fontId="6" fillId="10" borderId="14" applyNumberFormat="0" applyAlignment="0" applyProtection="0"/>
    <xf numFmtId="164" fontId="6" fillId="0" borderId="0" applyFont="0" applyFill="0" applyBorder="0" applyAlignment="0" applyProtection="0"/>
    <xf numFmtId="0" fontId="23" fillId="40" borderId="0" applyNumberFormat="0" applyBorder="0" applyAlignment="0" applyProtection="0"/>
    <xf numFmtId="0" fontId="23" fillId="8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0" fontId="23" fillId="40" borderId="0" applyNumberFormat="0" applyBorder="0" applyAlignment="0" applyProtection="0"/>
    <xf numFmtId="43" fontId="2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9" fillId="0" borderId="0"/>
    <xf numFmtId="43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9" fontId="4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4" fillId="41" borderId="0" applyBorder="0" applyAlignment="0">
      <alignment vertical="center" wrapText="1"/>
    </xf>
    <xf numFmtId="9" fontId="6" fillId="0" borderId="0" applyFill="0" applyBorder="0" applyAlignment="0" applyProtection="0"/>
    <xf numFmtId="9" fontId="6" fillId="0" borderId="0" applyFill="0" applyBorder="0" applyAlignment="0" applyProtection="0"/>
    <xf numFmtId="164" fontId="6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9" fillId="0" borderId="0"/>
    <xf numFmtId="43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60" fillId="0" borderId="0"/>
    <xf numFmtId="0" fontId="61" fillId="0" borderId="0"/>
    <xf numFmtId="0" fontId="1" fillId="0" borderId="0"/>
    <xf numFmtId="0" fontId="1" fillId="0" borderId="0"/>
  </cellStyleXfs>
  <cellXfs count="229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5" fillId="0" borderId="0" xfId="0" applyFont="1"/>
    <xf numFmtId="0" fontId="48" fillId="0" borderId="0" xfId="0" applyFont="1" applyBorder="1" applyAlignment="1">
      <alignment horizontal="center" vertical="center" wrapText="1"/>
    </xf>
    <xf numFmtId="0" fontId="50" fillId="0" borderId="0" xfId="0" applyFont="1"/>
    <xf numFmtId="0" fontId="49" fillId="0" borderId="0" xfId="0" applyFont="1"/>
    <xf numFmtId="4" fontId="45" fillId="0" borderId="0" xfId="0" applyNumberFormat="1" applyFont="1" applyAlignment="1">
      <alignment horizontal="center" vertical="center"/>
    </xf>
    <xf numFmtId="1" fontId="47" fillId="0" borderId="21" xfId="0" applyNumberFormat="1" applyFont="1" applyBorder="1" applyAlignment="1">
      <alignment horizontal="center" vertical="center"/>
    </xf>
    <xf numFmtId="4" fontId="45" fillId="0" borderId="20" xfId="0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7" fillId="0" borderId="21" xfId="0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 wrapText="1"/>
    </xf>
    <xf numFmtId="4" fontId="46" fillId="0" borderId="23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4" fontId="47" fillId="0" borderId="25" xfId="0" applyNumberFormat="1" applyFont="1" applyBorder="1" applyAlignment="1">
      <alignment horizontal="center" vertical="center"/>
    </xf>
    <xf numFmtId="4" fontId="54" fillId="0" borderId="21" xfId="0" applyNumberFormat="1" applyFont="1" applyFill="1" applyBorder="1" applyAlignment="1">
      <alignment horizontal="center" vertical="center"/>
    </xf>
    <xf numFmtId="0" fontId="60" fillId="0" borderId="0" xfId="602"/>
    <xf numFmtId="0" fontId="60" fillId="0" borderId="0" xfId="602" applyAlignment="1">
      <alignment horizontal="center"/>
    </xf>
    <xf numFmtId="0" fontId="60" fillId="0" borderId="0" xfId="602" applyFill="1"/>
    <xf numFmtId="0" fontId="52" fillId="0" borderId="27" xfId="602" applyFont="1" applyBorder="1" applyAlignment="1">
      <alignment horizontal="center" vertical="center" wrapText="1"/>
    </xf>
    <xf numFmtId="0" fontId="52" fillId="0" borderId="28" xfId="602" applyFont="1" applyBorder="1" applyAlignment="1">
      <alignment horizontal="center" vertical="center" wrapText="1"/>
    </xf>
    <xf numFmtId="0" fontId="52" fillId="0" borderId="30" xfId="602" applyFont="1" applyBorder="1" applyAlignment="1">
      <alignment horizontal="center" vertical="top" wrapText="1"/>
    </xf>
    <xf numFmtId="0" fontId="52" fillId="0" borderId="31" xfId="602" applyFont="1" applyBorder="1" applyAlignment="1">
      <alignment horizontal="center" vertical="top" wrapText="1"/>
    </xf>
    <xf numFmtId="0" fontId="52" fillId="46" borderId="35" xfId="602" applyFont="1" applyFill="1" applyBorder="1" applyAlignment="1">
      <alignment horizontal="center" wrapText="1"/>
    </xf>
    <xf numFmtId="0" fontId="58" fillId="0" borderId="39" xfId="602" applyFont="1" applyBorder="1" applyAlignment="1">
      <alignment horizontal="center" vertical="top" wrapText="1"/>
    </xf>
    <xf numFmtId="0" fontId="58" fillId="0" borderId="40" xfId="602" applyFont="1" applyBorder="1" applyAlignment="1">
      <alignment horizontal="center" vertical="top" wrapText="1"/>
    </xf>
    <xf numFmtId="0" fontId="52" fillId="0" borderId="29" xfId="602" applyFont="1" applyBorder="1" applyAlignment="1">
      <alignment horizontal="center" vertical="center" wrapText="1"/>
    </xf>
    <xf numFmtId="0" fontId="52" fillId="0" borderId="18" xfId="602" applyFont="1" applyBorder="1" applyAlignment="1">
      <alignment horizontal="center" vertical="top" wrapText="1"/>
    </xf>
    <xf numFmtId="0" fontId="52" fillId="45" borderId="50" xfId="602" applyFont="1" applyFill="1" applyBorder="1" applyAlignment="1">
      <alignment horizontal="center" vertical="center" wrapText="1"/>
    </xf>
    <xf numFmtId="0" fontId="61" fillId="0" borderId="0" xfId="603"/>
    <xf numFmtId="0" fontId="61" fillId="0" borderId="0" xfId="603" applyAlignment="1">
      <alignment horizontal="center"/>
    </xf>
    <xf numFmtId="0" fontId="52" fillId="0" borderId="27" xfId="603" applyFont="1" applyBorder="1" applyAlignment="1">
      <alignment horizontal="center" vertical="center" wrapText="1"/>
    </xf>
    <xf numFmtId="0" fontId="52" fillId="0" borderId="28" xfId="603" applyFont="1" applyBorder="1" applyAlignment="1">
      <alignment horizontal="center" vertical="center" wrapText="1"/>
    </xf>
    <xf numFmtId="0" fontId="52" fillId="0" borderId="29" xfId="603" applyFont="1" applyBorder="1" applyAlignment="1">
      <alignment horizontal="center" vertical="center" wrapText="1"/>
    </xf>
    <xf numFmtId="0" fontId="52" fillId="45" borderId="32" xfId="603" applyFont="1" applyFill="1" applyBorder="1" applyAlignment="1">
      <alignment horizontal="center" vertical="center" wrapText="1"/>
    </xf>
    <xf numFmtId="0" fontId="52" fillId="46" borderId="35" xfId="603" applyFont="1" applyFill="1" applyBorder="1" applyAlignment="1">
      <alignment horizontal="center" wrapText="1"/>
    </xf>
    <xf numFmtId="0" fontId="58" fillId="0" borderId="39" xfId="603" applyFont="1" applyBorder="1" applyAlignment="1">
      <alignment horizontal="center" vertical="top" wrapText="1"/>
    </xf>
    <xf numFmtId="0" fontId="58" fillId="0" borderId="40" xfId="603" applyFont="1" applyBorder="1" applyAlignment="1">
      <alignment horizontal="center" vertical="top" wrapText="1"/>
    </xf>
    <xf numFmtId="0" fontId="52" fillId="45" borderId="53" xfId="603" applyFont="1" applyFill="1" applyBorder="1" applyAlignment="1">
      <alignment horizontal="center" vertical="center" wrapText="1"/>
    </xf>
    <xf numFmtId="0" fontId="45" fillId="0" borderId="0" xfId="603" applyFont="1"/>
    <xf numFmtId="0" fontId="52" fillId="45" borderId="50" xfId="603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2" fillId="0" borderId="27" xfId="0" applyFont="1" applyBorder="1" applyAlignment="1">
      <alignment horizontal="center" vertical="center" wrapText="1"/>
    </xf>
    <xf numFmtId="0" fontId="52" fillId="0" borderId="28" xfId="0" applyFont="1" applyBorder="1" applyAlignment="1">
      <alignment horizontal="center" vertical="center" wrapText="1"/>
    </xf>
    <xf numFmtId="0" fontId="52" fillId="0" borderId="29" xfId="0" applyFont="1" applyBorder="1" applyAlignment="1">
      <alignment horizontal="center" vertical="center" wrapText="1"/>
    </xf>
    <xf numFmtId="0" fontId="52" fillId="0" borderId="30" xfId="0" applyFont="1" applyBorder="1" applyAlignment="1">
      <alignment horizontal="center" vertical="top" wrapText="1"/>
    </xf>
    <xf numFmtId="0" fontId="52" fillId="0" borderId="31" xfId="0" applyFont="1" applyBorder="1" applyAlignment="1">
      <alignment horizontal="center" vertical="top" wrapText="1"/>
    </xf>
    <xf numFmtId="0" fontId="52" fillId="0" borderId="18" xfId="0" applyFont="1" applyBorder="1" applyAlignment="1">
      <alignment horizontal="center" vertical="top" wrapText="1"/>
    </xf>
    <xf numFmtId="0" fontId="52" fillId="45" borderId="48" xfId="0" applyFont="1" applyFill="1" applyBorder="1" applyAlignment="1">
      <alignment horizontal="center" vertical="center" wrapText="1"/>
    </xf>
    <xf numFmtId="0" fontId="52" fillId="46" borderId="35" xfId="0" applyFont="1" applyFill="1" applyBorder="1" applyAlignment="1">
      <alignment horizontal="center" wrapText="1"/>
    </xf>
    <xf numFmtId="0" fontId="52" fillId="42" borderId="50" xfId="0" applyFont="1" applyFill="1" applyBorder="1" applyAlignment="1">
      <alignment horizontal="center" vertical="center" wrapText="1"/>
    </xf>
    <xf numFmtId="0" fontId="52" fillId="42" borderId="35" xfId="0" applyFont="1" applyFill="1" applyBorder="1" applyAlignment="1">
      <alignment horizontal="center" wrapText="1"/>
    </xf>
    <xf numFmtId="0" fontId="58" fillId="0" borderId="39" xfId="0" applyFont="1" applyBorder="1" applyAlignment="1">
      <alignment horizontal="center" vertical="top" wrapText="1"/>
    </xf>
    <xf numFmtId="0" fontId="58" fillId="0" borderId="40" xfId="0" applyFont="1" applyBorder="1" applyAlignment="1">
      <alignment horizontal="center" vertical="top" wrapText="1"/>
    </xf>
    <xf numFmtId="0" fontId="52" fillId="45" borderId="53" xfId="0" applyFont="1" applyFill="1" applyBorder="1" applyAlignment="1">
      <alignment horizontal="center" vertical="center" wrapText="1"/>
    </xf>
    <xf numFmtId="0" fontId="52" fillId="47" borderId="50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4" fontId="53" fillId="0" borderId="20" xfId="1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4" fontId="58" fillId="0" borderId="40" xfId="602" applyNumberFormat="1" applyFont="1" applyBorder="1" applyAlignment="1">
      <alignment horizontal="center" vertical="top" wrapText="1"/>
    </xf>
    <xf numFmtId="4" fontId="6" fillId="0" borderId="42" xfId="602" applyNumberFormat="1" applyFont="1" applyBorder="1" applyAlignment="1">
      <alignment horizontal="center" wrapText="1"/>
    </xf>
    <xf numFmtId="4" fontId="6" fillId="0" borderId="35" xfId="602" applyNumberFormat="1" applyFont="1" applyBorder="1" applyAlignment="1">
      <alignment horizontal="center" wrapText="1"/>
    </xf>
    <xf numFmtId="4" fontId="52" fillId="0" borderId="46" xfId="602" applyNumberFormat="1" applyFont="1" applyBorder="1" applyAlignment="1">
      <alignment horizontal="center" wrapText="1"/>
    </xf>
    <xf numFmtId="0" fontId="52" fillId="45" borderId="48" xfId="602" applyFont="1" applyFill="1" applyBorder="1" applyAlignment="1">
      <alignment horizontal="center" vertical="center" wrapText="1"/>
    </xf>
    <xf numFmtId="4" fontId="6" fillId="0" borderId="42" xfId="603" applyNumberFormat="1" applyFont="1" applyBorder="1" applyAlignment="1">
      <alignment horizontal="center" wrapText="1"/>
    </xf>
    <xf numFmtId="4" fontId="6" fillId="0" borderId="35" xfId="603" applyNumberFormat="1" applyFont="1" applyBorder="1" applyAlignment="1">
      <alignment horizontal="center" wrapText="1"/>
    </xf>
    <xf numFmtId="4" fontId="52" fillId="0" borderId="46" xfId="603" applyNumberFormat="1" applyFont="1" applyBorder="1" applyAlignment="1">
      <alignment horizontal="center" wrapText="1"/>
    </xf>
    <xf numFmtId="4" fontId="6" fillId="0" borderId="42" xfId="0" applyNumberFormat="1" applyFont="1" applyBorder="1" applyAlignment="1">
      <alignment horizontal="center" wrapText="1"/>
    </xf>
    <xf numFmtId="4" fontId="6" fillId="0" borderId="35" xfId="0" applyNumberFormat="1" applyFont="1" applyBorder="1" applyAlignment="1">
      <alignment horizontal="center" wrapText="1"/>
    </xf>
    <xf numFmtId="4" fontId="52" fillId="0" borderId="46" xfId="0" applyNumberFormat="1" applyFont="1" applyBorder="1" applyAlignment="1">
      <alignment horizontal="center" wrapText="1"/>
    </xf>
    <xf numFmtId="0" fontId="1" fillId="0" borderId="0" xfId="604"/>
    <xf numFmtId="0" fontId="1" fillId="0" borderId="0" xfId="604" applyAlignment="1">
      <alignment horizontal="center"/>
    </xf>
    <xf numFmtId="0" fontId="52" fillId="0" borderId="27" xfId="604" applyFont="1" applyBorder="1" applyAlignment="1">
      <alignment horizontal="center" vertical="center" wrapText="1"/>
    </xf>
    <xf numFmtId="0" fontId="52" fillId="0" borderId="28" xfId="604" applyFont="1" applyBorder="1" applyAlignment="1">
      <alignment horizontal="center" vertical="center" wrapText="1"/>
    </xf>
    <xf numFmtId="0" fontId="52" fillId="0" borderId="29" xfId="604" applyFont="1" applyBorder="1" applyAlignment="1">
      <alignment horizontal="center" vertical="center" wrapText="1"/>
    </xf>
    <xf numFmtId="0" fontId="52" fillId="0" borderId="30" xfId="604" applyFont="1" applyBorder="1" applyAlignment="1">
      <alignment horizontal="center" vertical="top" wrapText="1"/>
    </xf>
    <xf numFmtId="0" fontId="52" fillId="0" borderId="31" xfId="604" applyFont="1" applyBorder="1" applyAlignment="1">
      <alignment horizontal="center" vertical="top" wrapText="1"/>
    </xf>
    <xf numFmtId="0" fontId="52" fillId="0" borderId="18" xfId="604" applyFont="1" applyBorder="1" applyAlignment="1">
      <alignment horizontal="center" vertical="top" wrapText="1"/>
    </xf>
    <xf numFmtId="0" fontId="52" fillId="43" borderId="32" xfId="604" applyFont="1" applyFill="1" applyBorder="1" applyAlignment="1">
      <alignment horizontal="center" vertical="center" wrapText="1"/>
    </xf>
    <xf numFmtId="0" fontId="52" fillId="44" borderId="35" xfId="604" applyFont="1" applyFill="1" applyBorder="1" applyAlignment="1">
      <alignment horizontal="center" wrapText="1"/>
    </xf>
    <xf numFmtId="0" fontId="56" fillId="0" borderId="36" xfId="604" applyFont="1" applyBorder="1" applyAlignment="1">
      <alignment horizontal="center" vertical="top" wrapText="1"/>
    </xf>
    <xf numFmtId="0" fontId="56" fillId="0" borderId="37" xfId="604" applyFont="1" applyBorder="1" applyAlignment="1">
      <alignment horizontal="left" vertical="top" wrapText="1"/>
    </xf>
    <xf numFmtId="0" fontId="56" fillId="0" borderId="38" xfId="604" applyFont="1" applyBorder="1" applyAlignment="1">
      <alignment vertical="top" wrapText="1"/>
    </xf>
    <xf numFmtId="0" fontId="57" fillId="0" borderId="0" xfId="604" applyFont="1"/>
    <xf numFmtId="0" fontId="58" fillId="0" borderId="39" xfId="604" applyFont="1" applyBorder="1" applyAlignment="1">
      <alignment horizontal="center" vertical="top" wrapText="1"/>
    </xf>
    <xf numFmtId="0" fontId="45" fillId="0" borderId="41" xfId="605" applyFont="1" applyBorder="1" applyAlignment="1">
      <alignment horizontal="left" vertical="top" wrapText="1"/>
    </xf>
    <xf numFmtId="0" fontId="58" fillId="0" borderId="40" xfId="604" applyFont="1" applyBorder="1" applyAlignment="1">
      <alignment horizontal="center" vertical="top" wrapText="1"/>
    </xf>
    <xf numFmtId="0" fontId="56" fillId="0" borderId="42" xfId="604" applyFont="1" applyBorder="1" applyAlignment="1">
      <alignment horizontal="left" vertical="top" wrapText="1"/>
    </xf>
    <xf numFmtId="0" fontId="52" fillId="43" borderId="50" xfId="604" applyFont="1" applyFill="1" applyBorder="1" applyAlignment="1">
      <alignment horizontal="center" vertical="center" wrapText="1"/>
    </xf>
    <xf numFmtId="2" fontId="6" fillId="0" borderId="42" xfId="604" applyNumberFormat="1" applyFont="1" applyBorder="1" applyAlignment="1">
      <alignment horizontal="center" wrapText="1"/>
    </xf>
    <xf numFmtId="2" fontId="6" fillId="0" borderId="35" xfId="604" applyNumberFormat="1" applyFont="1" applyBorder="1" applyAlignment="1">
      <alignment horizontal="center" wrapText="1"/>
    </xf>
    <xf numFmtId="4" fontId="58" fillId="0" borderId="40" xfId="604" applyNumberFormat="1" applyFont="1" applyBorder="1" applyAlignment="1">
      <alignment horizontal="center" vertical="top" wrapText="1"/>
    </xf>
    <xf numFmtId="4" fontId="6" fillId="0" borderId="42" xfId="604" applyNumberFormat="1" applyFont="1" applyBorder="1" applyAlignment="1">
      <alignment horizontal="center" wrapText="1"/>
    </xf>
    <xf numFmtId="4" fontId="6" fillId="0" borderId="35" xfId="604" applyNumberFormat="1" applyFont="1" applyBorder="1" applyAlignment="1">
      <alignment horizontal="center" wrapText="1"/>
    </xf>
    <xf numFmtId="4" fontId="52" fillId="0" borderId="46" xfId="604" applyNumberFormat="1" applyFont="1" applyBorder="1" applyAlignment="1">
      <alignment horizontal="center" wrapText="1"/>
    </xf>
    <xf numFmtId="170" fontId="58" fillId="0" borderId="40" xfId="602" applyNumberFormat="1" applyFont="1" applyBorder="1" applyAlignment="1">
      <alignment horizontal="center" vertical="top" wrapText="1"/>
    </xf>
    <xf numFmtId="0" fontId="45" fillId="0" borderId="0" xfId="603" applyFont="1" applyAlignment="1">
      <alignment horizontal="center"/>
    </xf>
    <xf numFmtId="2" fontId="58" fillId="0" borderId="40" xfId="603" applyNumberFormat="1" applyFont="1" applyBorder="1" applyAlignment="1">
      <alignment horizontal="center" vertical="top" wrapText="1"/>
    </xf>
    <xf numFmtId="0" fontId="45" fillId="0" borderId="45" xfId="605" applyFont="1" applyBorder="1" applyAlignment="1">
      <alignment horizontal="left" vertical="top" wrapText="1"/>
    </xf>
    <xf numFmtId="0" fontId="52" fillId="47" borderId="35" xfId="0" applyFont="1" applyFill="1" applyBorder="1" applyAlignment="1">
      <alignment horizontal="left" vertical="center" wrapText="1"/>
    </xf>
    <xf numFmtId="0" fontId="45" fillId="0" borderId="58" xfId="605" applyFont="1" applyBorder="1" applyAlignment="1">
      <alignment horizontal="left" vertical="top" wrapText="1"/>
    </xf>
    <xf numFmtId="0" fontId="58" fillId="0" borderId="59" xfId="0" applyFont="1" applyBorder="1" applyAlignment="1">
      <alignment horizontal="center" vertical="top" wrapText="1"/>
    </xf>
    <xf numFmtId="0" fontId="58" fillId="0" borderId="54" xfId="0" applyFont="1" applyBorder="1" applyAlignment="1">
      <alignment horizontal="center" vertical="top" wrapText="1"/>
    </xf>
    <xf numFmtId="0" fontId="58" fillId="0" borderId="44" xfId="604" applyFont="1" applyBorder="1" applyAlignment="1">
      <alignment horizontal="center" vertical="top" wrapText="1"/>
    </xf>
    <xf numFmtId="0" fontId="52" fillId="45" borderId="22" xfId="602" applyFont="1" applyFill="1" applyBorder="1" applyAlignment="1">
      <alignment horizontal="left" vertical="center" wrapText="1"/>
    </xf>
    <xf numFmtId="0" fontId="52" fillId="45" borderId="52" xfId="602" applyFont="1" applyFill="1" applyBorder="1" applyAlignment="1">
      <alignment horizontal="left" vertical="center" wrapText="1"/>
    </xf>
    <xf numFmtId="0" fontId="52" fillId="45" borderId="0" xfId="602" applyFont="1" applyFill="1" applyBorder="1" applyAlignment="1">
      <alignment horizontal="left" vertical="center" wrapText="1"/>
    </xf>
    <xf numFmtId="0" fontId="52" fillId="45" borderId="61" xfId="602" applyFont="1" applyFill="1" applyBorder="1" applyAlignment="1">
      <alignment horizontal="left" vertical="center" wrapText="1"/>
    </xf>
    <xf numFmtId="0" fontId="52" fillId="45" borderId="47" xfId="603" applyFont="1" applyFill="1" applyBorder="1" applyAlignment="1">
      <alignment horizontal="left" vertical="center" wrapText="1"/>
    </xf>
    <xf numFmtId="0" fontId="52" fillId="45" borderId="28" xfId="603" applyFont="1" applyFill="1" applyBorder="1" applyAlignment="1">
      <alignment horizontal="left" vertical="center" wrapText="1"/>
    </xf>
    <xf numFmtId="0" fontId="52" fillId="0" borderId="17" xfId="603" applyFont="1" applyBorder="1" applyAlignment="1">
      <alignment horizontal="left" vertical="center" wrapText="1"/>
    </xf>
    <xf numFmtId="0" fontId="52" fillId="0" borderId="31" xfId="603" applyFont="1" applyBorder="1" applyAlignment="1">
      <alignment horizontal="left" vertical="center" wrapText="1"/>
    </xf>
    <xf numFmtId="0" fontId="52" fillId="45" borderId="26" xfId="0" applyFont="1" applyFill="1" applyBorder="1" applyAlignment="1">
      <alignment horizontal="left" vertical="center" wrapText="1"/>
    </xf>
    <xf numFmtId="0" fontId="52" fillId="45" borderId="65" xfId="0" applyFont="1" applyFill="1" applyBorder="1" applyAlignment="1">
      <alignment horizontal="left" vertical="center" wrapText="1"/>
    </xf>
    <xf numFmtId="0" fontId="58" fillId="0" borderId="42" xfId="604" applyFont="1" applyBorder="1" applyAlignment="1">
      <alignment horizontal="center" vertical="top" wrapText="1"/>
    </xf>
    <xf numFmtId="4" fontId="58" fillId="0" borderId="42" xfId="604" applyNumberFormat="1" applyFont="1" applyBorder="1" applyAlignment="1">
      <alignment horizontal="center" vertical="top" wrapText="1"/>
    </xf>
    <xf numFmtId="4" fontId="6" fillId="0" borderId="68" xfId="604" applyNumberFormat="1" applyFont="1" applyBorder="1" applyAlignment="1">
      <alignment horizontal="center" wrapText="1"/>
    </xf>
    <xf numFmtId="0" fontId="58" fillId="0" borderId="42" xfId="602" applyFont="1" applyBorder="1" applyAlignment="1">
      <alignment horizontal="center" vertical="top" wrapText="1"/>
    </xf>
    <xf numFmtId="4" fontId="58" fillId="0" borderId="42" xfId="602" applyNumberFormat="1" applyFont="1" applyBorder="1" applyAlignment="1">
      <alignment horizontal="center" vertical="top" wrapText="1"/>
    </xf>
    <xf numFmtId="0" fontId="58" fillId="0" borderId="42" xfId="603" applyFont="1" applyBorder="1" applyAlignment="1">
      <alignment horizontal="center" vertical="top" wrapText="1"/>
    </xf>
    <xf numFmtId="4" fontId="58" fillId="0" borderId="42" xfId="603" applyNumberFormat="1" applyFont="1" applyBorder="1" applyAlignment="1">
      <alignment horizontal="center" vertical="top" wrapText="1"/>
    </xf>
    <xf numFmtId="0" fontId="55" fillId="0" borderId="0" xfId="604" applyFont="1" applyAlignment="1">
      <alignment horizontal="centerContinuous" vertical="center" wrapText="1"/>
    </xf>
    <xf numFmtId="0" fontId="6" fillId="0" borderId="30" xfId="603" applyFont="1" applyBorder="1" applyAlignment="1">
      <alignment horizontal="center" vertical="top" wrapText="1"/>
    </xf>
    <xf numFmtId="0" fontId="6" fillId="0" borderId="31" xfId="603" applyFont="1" applyBorder="1" applyAlignment="1">
      <alignment horizontal="center" vertical="top" wrapText="1"/>
    </xf>
    <xf numFmtId="0" fontId="6" fillId="0" borderId="18" xfId="603" applyFont="1" applyBorder="1" applyAlignment="1">
      <alignment horizontal="center" vertical="top" wrapText="1"/>
    </xf>
    <xf numFmtId="0" fontId="58" fillId="0" borderId="69" xfId="602" applyFont="1" applyBorder="1" applyAlignment="1">
      <alignment horizontal="center" vertical="top" wrapText="1"/>
    </xf>
    <xf numFmtId="0" fontId="45" fillId="0" borderId="70" xfId="605" applyFont="1" applyBorder="1" applyAlignment="1">
      <alignment horizontal="left" vertical="top" wrapText="1"/>
    </xf>
    <xf numFmtId="0" fontId="58" fillId="0" borderId="69" xfId="603" applyFont="1" applyBorder="1" applyAlignment="1">
      <alignment horizontal="center" vertical="top" wrapText="1"/>
    </xf>
    <xf numFmtId="0" fontId="25" fillId="0" borderId="0" xfId="600" applyFont="1" applyAlignment="1">
      <alignment horizontal="center"/>
    </xf>
    <xf numFmtId="0" fontId="25" fillId="0" borderId="0" xfId="600" applyFont="1"/>
    <xf numFmtId="0" fontId="2" fillId="0" borderId="0" xfId="600" applyAlignment="1">
      <alignment horizontal="center"/>
    </xf>
    <xf numFmtId="0" fontId="2" fillId="0" borderId="0" xfId="600"/>
    <xf numFmtId="0" fontId="25" fillId="0" borderId="0" xfId="600" applyFont="1" applyAlignment="1">
      <alignment horizontal="right"/>
    </xf>
    <xf numFmtId="0" fontId="59" fillId="0" borderId="0" xfId="600" applyFont="1" applyAlignment="1">
      <alignment horizontal="center"/>
    </xf>
    <xf numFmtId="0" fontId="59" fillId="0" borderId="0" xfId="600" applyFont="1" applyAlignment="1">
      <alignment horizontal="right"/>
    </xf>
    <xf numFmtId="0" fontId="25" fillId="0" borderId="0" xfId="600" applyFont="1" applyAlignment="1">
      <alignment horizontal="left"/>
    </xf>
    <xf numFmtId="0" fontId="2" fillId="0" borderId="47" xfId="600" applyBorder="1" applyAlignment="1">
      <alignment horizontal="center"/>
    </xf>
    <xf numFmtId="0" fontId="2" fillId="0" borderId="47" xfId="600" applyBorder="1"/>
    <xf numFmtId="0" fontId="59" fillId="0" borderId="0" xfId="600" applyFont="1" applyAlignment="1">
      <alignment horizontal="left"/>
    </xf>
    <xf numFmtId="0" fontId="58" fillId="0" borderId="69" xfId="0" applyFont="1" applyBorder="1" applyAlignment="1">
      <alignment horizontal="center" vertical="top" wrapText="1"/>
    </xf>
    <xf numFmtId="0" fontId="58" fillId="0" borderId="42" xfId="0" applyFont="1" applyBorder="1" applyAlignment="1">
      <alignment horizontal="center" vertical="top" wrapText="1"/>
    </xf>
    <xf numFmtId="0" fontId="45" fillId="0" borderId="71" xfId="605" applyFont="1" applyBorder="1" applyAlignment="1">
      <alignment horizontal="left" vertical="top" wrapText="1"/>
    </xf>
    <xf numFmtId="0" fontId="58" fillId="0" borderId="72" xfId="604" applyFont="1" applyBorder="1" applyAlignment="1">
      <alignment horizontal="center" vertical="top" wrapText="1"/>
    </xf>
    <xf numFmtId="4" fontId="58" fillId="0" borderId="72" xfId="604" applyNumberFormat="1" applyFont="1" applyBorder="1" applyAlignment="1">
      <alignment horizontal="center" vertical="top" wrapText="1"/>
    </xf>
    <xf numFmtId="4" fontId="6" fillId="0" borderId="72" xfId="604" applyNumberFormat="1" applyFont="1" applyBorder="1" applyAlignment="1">
      <alignment horizontal="center" wrapText="1"/>
    </xf>
    <xf numFmtId="0" fontId="52" fillId="45" borderId="51" xfId="602" applyFont="1" applyFill="1" applyBorder="1" applyAlignment="1">
      <alignment horizontal="left" vertical="center"/>
    </xf>
    <xf numFmtId="0" fontId="52" fillId="45" borderId="49" xfId="0" applyFont="1" applyFill="1" applyBorder="1" applyAlignment="1">
      <alignment horizontal="left" vertical="center"/>
    </xf>
    <xf numFmtId="0" fontId="56" fillId="0" borderId="64" xfId="604" applyFont="1" applyBorder="1" applyAlignment="1">
      <alignment horizontal="left" vertical="top" wrapText="1"/>
    </xf>
    <xf numFmtId="0" fontId="56" fillId="0" borderId="51" xfId="604" applyFont="1" applyBorder="1" applyAlignment="1">
      <alignment horizontal="left" vertical="top" wrapText="1"/>
    </xf>
    <xf numFmtId="0" fontId="56" fillId="0" borderId="22" xfId="604" applyFont="1" applyBorder="1" applyAlignment="1">
      <alignment horizontal="left" vertical="top" wrapText="1"/>
    </xf>
    <xf numFmtId="0" fontId="56" fillId="0" borderId="54" xfId="604" applyFont="1" applyBorder="1" applyAlignment="1">
      <alignment horizontal="left" vertical="top" wrapText="1"/>
    </xf>
    <xf numFmtId="0" fontId="52" fillId="43" borderId="63" xfId="604" applyFont="1" applyFill="1" applyBorder="1" applyAlignment="1">
      <alignment horizontal="left" vertical="center"/>
    </xf>
    <xf numFmtId="0" fontId="52" fillId="43" borderId="64" xfId="604" applyFont="1" applyFill="1" applyBorder="1" applyAlignment="1">
      <alignment horizontal="left" vertical="center"/>
    </xf>
    <xf numFmtId="0" fontId="52" fillId="43" borderId="37" xfId="604" applyFont="1" applyFill="1" applyBorder="1" applyAlignment="1">
      <alignment horizontal="left" vertical="center"/>
    </xf>
    <xf numFmtId="0" fontId="52" fillId="43" borderId="33" xfId="604" applyFont="1" applyFill="1" applyBorder="1" applyAlignment="1">
      <alignment horizontal="left" vertical="center"/>
    </xf>
    <xf numFmtId="0" fontId="52" fillId="43" borderId="34" xfId="604" applyFont="1" applyFill="1" applyBorder="1" applyAlignment="1">
      <alignment horizontal="left" vertical="center"/>
    </xf>
    <xf numFmtId="0" fontId="52" fillId="43" borderId="67" xfId="604" applyFont="1" applyFill="1" applyBorder="1" applyAlignment="1">
      <alignment horizontal="left" vertical="center"/>
    </xf>
    <xf numFmtId="0" fontId="52" fillId="43" borderId="73" xfId="604" applyFont="1" applyFill="1" applyBorder="1" applyAlignment="1">
      <alignment horizontal="center" vertical="center" wrapText="1"/>
    </xf>
    <xf numFmtId="0" fontId="52" fillId="44" borderId="74" xfId="604" applyFont="1" applyFill="1" applyBorder="1" applyAlignment="1">
      <alignment horizontal="center" wrapText="1"/>
    </xf>
    <xf numFmtId="0" fontId="45" fillId="0" borderId="75" xfId="605" applyFont="1" applyBorder="1" applyAlignment="1">
      <alignment horizontal="left" vertical="top" wrapText="1"/>
    </xf>
    <xf numFmtId="0" fontId="58" fillId="0" borderId="76" xfId="604" applyFont="1" applyBorder="1" applyAlignment="1">
      <alignment horizontal="center" vertical="top" wrapText="1"/>
    </xf>
    <xf numFmtId="4" fontId="58" fillId="0" borderId="76" xfId="604" applyNumberFormat="1" applyFont="1" applyBorder="1" applyAlignment="1">
      <alignment horizontal="center" vertical="top" wrapText="1"/>
    </xf>
    <xf numFmtId="0" fontId="56" fillId="0" borderId="63" xfId="604" applyFont="1" applyBorder="1" applyAlignment="1">
      <alignment horizontal="left" vertical="top" wrapText="1"/>
    </xf>
    <xf numFmtId="0" fontId="52" fillId="43" borderId="51" xfId="604" applyFont="1" applyFill="1" applyBorder="1" applyAlignment="1">
      <alignment horizontal="left" vertical="center"/>
    </xf>
    <xf numFmtId="0" fontId="52" fillId="43" borderId="22" xfId="604" applyFont="1" applyFill="1" applyBorder="1" applyAlignment="1">
      <alignment horizontal="left" vertical="center"/>
    </xf>
    <xf numFmtId="0" fontId="52" fillId="43" borderId="54" xfId="604" applyFont="1" applyFill="1" applyBorder="1" applyAlignment="1">
      <alignment horizontal="left" vertical="center"/>
    </xf>
    <xf numFmtId="0" fontId="52" fillId="45" borderId="62" xfId="602" applyFont="1" applyFill="1" applyBorder="1" applyAlignment="1">
      <alignment horizontal="left" vertical="center"/>
    </xf>
    <xf numFmtId="0" fontId="52" fillId="45" borderId="47" xfId="602" applyFont="1" applyFill="1" applyBorder="1" applyAlignment="1">
      <alignment horizontal="left" vertical="center"/>
    </xf>
    <xf numFmtId="0" fontId="52" fillId="45" borderId="28" xfId="602" applyFont="1" applyFill="1" applyBorder="1" applyAlignment="1">
      <alignment horizontal="left" vertical="center"/>
    </xf>
    <xf numFmtId="0" fontId="52" fillId="45" borderId="60" xfId="602" applyFont="1" applyFill="1" applyBorder="1" applyAlignment="1">
      <alignment horizontal="left" vertical="center"/>
    </xf>
    <xf numFmtId="0" fontId="52" fillId="45" borderId="0" xfId="602" applyFont="1" applyFill="1" applyBorder="1" applyAlignment="1">
      <alignment horizontal="left" vertical="center"/>
    </xf>
    <xf numFmtId="0" fontId="52" fillId="45" borderId="61" xfId="602" applyFont="1" applyFill="1" applyBorder="1" applyAlignment="1">
      <alignment horizontal="left" vertical="center"/>
    </xf>
    <xf numFmtId="0" fontId="52" fillId="0" borderId="16" xfId="602" applyFont="1" applyBorder="1" applyAlignment="1">
      <alignment horizontal="left" vertical="center"/>
    </xf>
    <xf numFmtId="0" fontId="52" fillId="0" borderId="17" xfId="602" applyFont="1" applyBorder="1" applyAlignment="1">
      <alignment horizontal="left" vertical="center"/>
    </xf>
    <xf numFmtId="0" fontId="52" fillId="0" borderId="31" xfId="602" applyFont="1" applyBorder="1" applyAlignment="1">
      <alignment horizontal="left" vertical="center"/>
    </xf>
    <xf numFmtId="0" fontId="52" fillId="45" borderId="62" xfId="603" applyFont="1" applyFill="1" applyBorder="1" applyAlignment="1">
      <alignment horizontal="left" vertical="center"/>
    </xf>
    <xf numFmtId="0" fontId="52" fillId="45" borderId="60" xfId="603" applyFont="1" applyFill="1" applyBorder="1" applyAlignment="1">
      <alignment horizontal="left" vertical="center"/>
    </xf>
    <xf numFmtId="0" fontId="52" fillId="45" borderId="0" xfId="603" applyFont="1" applyFill="1" applyBorder="1" applyAlignment="1">
      <alignment horizontal="left" vertical="center"/>
    </xf>
    <xf numFmtId="0" fontId="52" fillId="45" borderId="61" xfId="603" applyFont="1" applyFill="1" applyBorder="1" applyAlignment="1">
      <alignment horizontal="left" vertical="center"/>
    </xf>
    <xf numFmtId="0" fontId="52" fillId="0" borderId="16" xfId="603" applyFont="1" applyBorder="1" applyAlignment="1">
      <alignment horizontal="left" vertical="center"/>
    </xf>
    <xf numFmtId="0" fontId="52" fillId="0" borderId="17" xfId="603" applyFont="1" applyBorder="1" applyAlignment="1">
      <alignment horizontal="left" vertical="center"/>
    </xf>
    <xf numFmtId="0" fontId="52" fillId="0" borderId="31" xfId="603" applyFont="1" applyBorder="1" applyAlignment="1">
      <alignment horizontal="left" vertical="center"/>
    </xf>
    <xf numFmtId="0" fontId="52" fillId="42" borderId="51" xfId="0" applyFont="1" applyFill="1" applyBorder="1" applyAlignment="1">
      <alignment horizontal="left" vertical="center"/>
    </xf>
    <xf numFmtId="0" fontId="52" fillId="42" borderId="22" xfId="0" applyFont="1" applyFill="1" applyBorder="1" applyAlignment="1">
      <alignment horizontal="left" vertical="center"/>
    </xf>
    <xf numFmtId="0" fontId="52" fillId="42" borderId="54" xfId="0" applyFont="1" applyFill="1" applyBorder="1" applyAlignment="1">
      <alignment horizontal="left" vertical="center"/>
    </xf>
    <xf numFmtId="0" fontId="52" fillId="42" borderId="73" xfId="0" applyFont="1" applyFill="1" applyBorder="1" applyAlignment="1">
      <alignment horizontal="center" vertical="center" wrapText="1"/>
    </xf>
    <xf numFmtId="0" fontId="52" fillId="42" borderId="74" xfId="0" applyFont="1" applyFill="1" applyBorder="1" applyAlignment="1">
      <alignment horizontal="center" wrapText="1"/>
    </xf>
    <xf numFmtId="0" fontId="58" fillId="0" borderId="76" xfId="0" applyFont="1" applyBorder="1" applyAlignment="1">
      <alignment horizontal="center" vertical="top" wrapText="1"/>
    </xf>
    <xf numFmtId="0" fontId="45" fillId="0" borderId="44" xfId="605" applyFont="1" applyBorder="1" applyAlignment="1">
      <alignment horizontal="left" vertical="top" wrapText="1"/>
    </xf>
    <xf numFmtId="4" fontId="58" fillId="0" borderId="76" xfId="0" applyNumberFormat="1" applyFont="1" applyBorder="1" applyAlignment="1">
      <alignment horizontal="center" vertical="top" wrapText="1"/>
    </xf>
    <xf numFmtId="4" fontId="6" fillId="0" borderId="72" xfId="0" applyNumberFormat="1" applyFont="1" applyBorder="1" applyAlignment="1">
      <alignment horizontal="center" wrapText="1"/>
    </xf>
    <xf numFmtId="4" fontId="6" fillId="0" borderId="68" xfId="0" applyNumberFormat="1" applyFont="1" applyBorder="1" applyAlignment="1">
      <alignment horizontal="center" wrapText="1"/>
    </xf>
    <xf numFmtId="0" fontId="52" fillId="45" borderId="63" xfId="0" applyFont="1" applyFill="1" applyBorder="1" applyAlignment="1">
      <alignment horizontal="left" vertical="center"/>
    </xf>
    <xf numFmtId="0" fontId="52" fillId="45" borderId="64" xfId="0" applyFont="1" applyFill="1" applyBorder="1" applyAlignment="1">
      <alignment horizontal="left" vertical="center"/>
    </xf>
    <xf numFmtId="0" fontId="52" fillId="45" borderId="37" xfId="0" applyFont="1" applyFill="1" applyBorder="1" applyAlignment="1">
      <alignment horizontal="left" vertical="center"/>
    </xf>
    <xf numFmtId="0" fontId="52" fillId="47" borderId="56" xfId="0" applyFont="1" applyFill="1" applyBorder="1" applyAlignment="1">
      <alignment horizontal="left" vertical="center"/>
    </xf>
    <xf numFmtId="0" fontId="52" fillId="47" borderId="57" xfId="0" applyFont="1" applyFill="1" applyBorder="1" applyAlignment="1">
      <alignment horizontal="left" vertical="center"/>
    </xf>
    <xf numFmtId="0" fontId="52" fillId="47" borderId="66" xfId="0" applyFont="1" applyFill="1" applyBorder="1" applyAlignment="1">
      <alignment horizontal="left" vertical="center"/>
    </xf>
    <xf numFmtId="0" fontId="52" fillId="0" borderId="16" xfId="0" applyFont="1" applyBorder="1" applyAlignment="1">
      <alignment horizontal="left" vertical="center"/>
    </xf>
    <xf numFmtId="0" fontId="52" fillId="0" borderId="17" xfId="0" applyFont="1" applyBorder="1" applyAlignment="1">
      <alignment horizontal="left" vertical="center"/>
    </xf>
    <xf numFmtId="0" fontId="52" fillId="0" borderId="31" xfId="0" applyFont="1" applyBorder="1" applyAlignment="1">
      <alignment horizontal="left" vertical="center"/>
    </xf>
    <xf numFmtId="0" fontId="52" fillId="45" borderId="47" xfId="603" applyFont="1" applyFill="1" applyBorder="1" applyAlignment="1">
      <alignment horizontal="left" vertical="center"/>
    </xf>
    <xf numFmtId="0" fontId="52" fillId="45" borderId="28" xfId="603" applyFont="1" applyFill="1" applyBorder="1" applyAlignment="1">
      <alignment horizontal="left" vertical="center"/>
    </xf>
    <xf numFmtId="0" fontId="42" fillId="0" borderId="17" xfId="0" applyFont="1" applyFill="1" applyBorder="1" applyAlignment="1">
      <alignment horizontal="right"/>
    </xf>
    <xf numFmtId="0" fontId="42" fillId="0" borderId="18" xfId="0" applyFont="1" applyFill="1" applyBorder="1" applyAlignment="1">
      <alignment horizontal="right"/>
    </xf>
    <xf numFmtId="2" fontId="42" fillId="0" borderId="16" xfId="1" applyNumberFormat="1" applyFont="1" applyFill="1" applyBorder="1" applyAlignment="1">
      <alignment horizontal="left" vertical="center" wrapText="1"/>
    </xf>
    <xf numFmtId="2" fontId="42" fillId="0" borderId="18" xfId="1" applyNumberFormat="1" applyFont="1" applyFill="1" applyBorder="1" applyAlignment="1">
      <alignment horizontal="left" vertical="center" wrapText="1"/>
    </xf>
    <xf numFmtId="0" fontId="46" fillId="0" borderId="16" xfId="0" applyFont="1" applyBorder="1" applyAlignment="1">
      <alignment horizontal="center" vertical="center" wrapText="1"/>
    </xf>
    <xf numFmtId="0" fontId="46" fillId="0" borderId="17" xfId="0" applyFont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 wrapText="1"/>
    </xf>
    <xf numFmtId="0" fontId="51" fillId="0" borderId="17" xfId="0" applyFont="1" applyBorder="1" applyAlignment="1">
      <alignment horizontal="center" vertical="center"/>
    </xf>
    <xf numFmtId="0" fontId="51" fillId="0" borderId="18" xfId="0" applyFont="1" applyBorder="1" applyAlignment="1">
      <alignment horizontal="center" vertical="center"/>
    </xf>
    <xf numFmtId="0" fontId="52" fillId="0" borderId="19" xfId="0" applyFont="1" applyBorder="1" applyAlignment="1">
      <alignment horizontal="center" vertical="center"/>
    </xf>
    <xf numFmtId="0" fontId="52" fillId="0" borderId="23" xfId="0" applyFont="1" applyBorder="1" applyAlignment="1">
      <alignment horizontal="center" vertical="center"/>
    </xf>
    <xf numFmtId="0" fontId="58" fillId="0" borderId="43" xfId="604" applyFont="1" applyBorder="1" applyAlignment="1">
      <alignment horizontal="center" vertical="top" wrapText="1"/>
    </xf>
    <xf numFmtId="0" fontId="58" fillId="0" borderId="44" xfId="604" applyFont="1" applyBorder="1" applyAlignment="1">
      <alignment horizontal="center" vertical="top" wrapText="1"/>
    </xf>
    <xf numFmtId="0" fontId="58" fillId="0" borderId="55" xfId="604" applyFont="1" applyBorder="1" applyAlignment="1">
      <alignment horizontal="center" vertical="top" wrapText="1"/>
    </xf>
    <xf numFmtId="0" fontId="58" fillId="0" borderId="45" xfId="604" applyFont="1" applyBorder="1" applyAlignment="1">
      <alignment horizontal="center" vertical="top" wrapText="1"/>
    </xf>
    <xf numFmtId="0" fontId="52" fillId="0" borderId="16" xfId="604" applyFont="1" applyBorder="1" applyAlignment="1">
      <alignment horizontal="left" vertical="center" wrapText="1"/>
    </xf>
    <xf numFmtId="0" fontId="52" fillId="0" borderId="17" xfId="604" applyFont="1" applyBorder="1" applyAlignment="1">
      <alignment horizontal="left" vertical="center" wrapText="1"/>
    </xf>
    <xf numFmtId="0" fontId="52" fillId="0" borderId="31" xfId="604" applyFont="1" applyBorder="1" applyAlignment="1">
      <alignment horizontal="left" vertical="center" wrapText="1"/>
    </xf>
    <xf numFmtId="0" fontId="1" fillId="0" borderId="43" xfId="604" applyBorder="1" applyAlignment="1">
      <alignment horizontal="center"/>
    </xf>
    <xf numFmtId="0" fontId="1" fillId="0" borderId="55" xfId="604" applyBorder="1" applyAlignment="1">
      <alignment horizontal="center"/>
    </xf>
    <xf numFmtId="0" fontId="55" fillId="0" borderId="0" xfId="602" applyFont="1" applyAlignment="1">
      <alignment horizontal="center" vertical="center" wrapText="1"/>
    </xf>
    <xf numFmtId="0" fontId="55" fillId="0" borderId="0" xfId="603" applyFont="1" applyAlignment="1">
      <alignment horizontal="center" vertical="center" wrapText="1"/>
    </xf>
    <xf numFmtId="0" fontId="55" fillId="0" borderId="0" xfId="0" applyFont="1" applyAlignment="1">
      <alignment horizontal="center" vertical="center" wrapText="1"/>
    </xf>
  </cellXfs>
  <cellStyles count="606">
    <cellStyle name="_PERSONAL" xfId="2"/>
    <cellStyle name="_PERSONAL_1" xfId="3"/>
    <cellStyle name="20% - akcent 1 1" xfId="4"/>
    <cellStyle name="20% - akcent 1 2" xfId="5"/>
    <cellStyle name="20% - akcent 1 2 2" xfId="6"/>
    <cellStyle name="20% - akcent 1 2 3" xfId="7"/>
    <cellStyle name="20% - akcent 1 2 4" xfId="8"/>
    <cellStyle name="20% - akcent 1 3" xfId="9"/>
    <cellStyle name="20% - akcent 1 4" xfId="10"/>
    <cellStyle name="20% - akcent 2 1" xfId="11"/>
    <cellStyle name="20% - akcent 2 2" xfId="12"/>
    <cellStyle name="20% - akcent 2 2 2" xfId="13"/>
    <cellStyle name="20% - akcent 2 2 3" xfId="14"/>
    <cellStyle name="20% - akcent 2 2 4" xfId="15"/>
    <cellStyle name="20% - akcent 2 3" xfId="16"/>
    <cellStyle name="20% - akcent 2 4" xfId="17"/>
    <cellStyle name="20% - akcent 3 1" xfId="18"/>
    <cellStyle name="20% - akcent 3 2" xfId="19"/>
    <cellStyle name="20% - akcent 3 2 2" xfId="20"/>
    <cellStyle name="20% - akcent 3 2 3" xfId="21"/>
    <cellStyle name="20% - akcent 3 2 4" xfId="22"/>
    <cellStyle name="20% - akcent 3 3" xfId="23"/>
    <cellStyle name="20% - akcent 3 4" xfId="24"/>
    <cellStyle name="20% - akcent 4 1" xfId="25"/>
    <cellStyle name="20% - akcent 4 2" xfId="26"/>
    <cellStyle name="20% - akcent 4 2 2" xfId="27"/>
    <cellStyle name="20% - akcent 4 2 3" xfId="28"/>
    <cellStyle name="20% - akcent 4 2 4" xfId="29"/>
    <cellStyle name="20% - akcent 4 3" xfId="30"/>
    <cellStyle name="20% - akcent 4 4" xfId="31"/>
    <cellStyle name="20% - akcent 5 1" xfId="32"/>
    <cellStyle name="20% - akcent 5 2" xfId="33"/>
    <cellStyle name="20% - akcent 5 2 2" xfId="34"/>
    <cellStyle name="20% - akcent 5 2 3" xfId="35"/>
    <cellStyle name="20% - akcent 5 2 4" xfId="36"/>
    <cellStyle name="20% - akcent 5 3" xfId="37"/>
    <cellStyle name="20% - akcent 5 4" xfId="38"/>
    <cellStyle name="20% - akcent 6 1" xfId="39"/>
    <cellStyle name="20% - akcent 6 2" xfId="40"/>
    <cellStyle name="20% - akcent 6 2 2" xfId="41"/>
    <cellStyle name="20% - akcent 6 2 3" xfId="42"/>
    <cellStyle name="20% - akcent 6 2 4" xfId="43"/>
    <cellStyle name="20% - akcent 6 3" xfId="44"/>
    <cellStyle name="20% - akcent 6 4" xfId="45"/>
    <cellStyle name="40% - akcent 1 1" xfId="46"/>
    <cellStyle name="40% - akcent 1 2" xfId="47"/>
    <cellStyle name="40% - akcent 1 2 2" xfId="48"/>
    <cellStyle name="40% - akcent 1 2 3" xfId="49"/>
    <cellStyle name="40% - akcent 1 2 4" xfId="50"/>
    <cellStyle name="40% - akcent 1 3" xfId="51"/>
    <cellStyle name="40% - akcent 1 4" xfId="52"/>
    <cellStyle name="40% - akcent 2 1" xfId="53"/>
    <cellStyle name="40% - akcent 2 2" xfId="54"/>
    <cellStyle name="40% - akcent 2 2 2" xfId="55"/>
    <cellStyle name="40% - akcent 2 2 3" xfId="56"/>
    <cellStyle name="40% - akcent 2 2 4" xfId="57"/>
    <cellStyle name="40% - akcent 2 3" xfId="58"/>
    <cellStyle name="40% - akcent 2 4" xfId="59"/>
    <cellStyle name="40% - akcent 3 1" xfId="60"/>
    <cellStyle name="40% - akcent 3 2" xfId="61"/>
    <cellStyle name="40% - akcent 3 2 2" xfId="62"/>
    <cellStyle name="40% - akcent 3 2 3" xfId="63"/>
    <cellStyle name="40% - akcent 3 2 4" xfId="64"/>
    <cellStyle name="40% - akcent 3 3" xfId="65"/>
    <cellStyle name="40% - akcent 3 4" xfId="66"/>
    <cellStyle name="40% - akcent 4 1" xfId="67"/>
    <cellStyle name="40% - akcent 4 2" xfId="68"/>
    <cellStyle name="40% - akcent 4 2 2" xfId="69"/>
    <cellStyle name="40% - akcent 4 2 3" xfId="70"/>
    <cellStyle name="40% - akcent 4 2 4" xfId="71"/>
    <cellStyle name="40% - akcent 4 3" xfId="72"/>
    <cellStyle name="40% - akcent 4 4" xfId="73"/>
    <cellStyle name="40% - akcent 5 1" xfId="74"/>
    <cellStyle name="40% - akcent 5 2" xfId="75"/>
    <cellStyle name="40% - akcent 5 2 2" xfId="76"/>
    <cellStyle name="40% - akcent 5 2 3" xfId="77"/>
    <cellStyle name="40% - akcent 5 2 4" xfId="78"/>
    <cellStyle name="40% - akcent 5 3" xfId="79"/>
    <cellStyle name="40% - akcent 5 4" xfId="80"/>
    <cellStyle name="40% - akcent 6 1" xfId="81"/>
    <cellStyle name="40% - akcent 6 2" xfId="82"/>
    <cellStyle name="40% - akcent 6 2 2" xfId="83"/>
    <cellStyle name="40% - akcent 6 2 3" xfId="84"/>
    <cellStyle name="40% - akcent 6 2 4" xfId="85"/>
    <cellStyle name="40% - akcent 6 3" xfId="86"/>
    <cellStyle name="40% - akcent 6 4" xfId="87"/>
    <cellStyle name="60% - akcent 1 1" xfId="88"/>
    <cellStyle name="60% - akcent 1 2" xfId="89"/>
    <cellStyle name="60% - akcent 1 2 2" xfId="90"/>
    <cellStyle name="60% - akcent 1 2 3" xfId="91"/>
    <cellStyle name="60% - akcent 1 2 4" xfId="92"/>
    <cellStyle name="60% - akcent 1 3" xfId="93"/>
    <cellStyle name="60% - akcent 1 4" xfId="94"/>
    <cellStyle name="60% - akcent 2 1" xfId="95"/>
    <cellStyle name="60% - akcent 2 2" xfId="96"/>
    <cellStyle name="60% - akcent 2 2 2" xfId="97"/>
    <cellStyle name="60% - akcent 2 2 3" xfId="98"/>
    <cellStyle name="60% - akcent 2 2 4" xfId="99"/>
    <cellStyle name="60% - akcent 2 3" xfId="100"/>
    <cellStyle name="60% - akcent 2 4" xfId="101"/>
    <cellStyle name="60% - akcent 3 1" xfId="102"/>
    <cellStyle name="60% - akcent 3 2" xfId="103"/>
    <cellStyle name="60% - akcent 3 2 2" xfId="104"/>
    <cellStyle name="60% - akcent 3 2 3" xfId="105"/>
    <cellStyle name="60% - akcent 3 2 4" xfId="106"/>
    <cellStyle name="60% - akcent 3 3" xfId="107"/>
    <cellStyle name="60% - akcent 3 4" xfId="108"/>
    <cellStyle name="60% - akcent 4 1" xfId="109"/>
    <cellStyle name="60% - akcent 4 2" xfId="110"/>
    <cellStyle name="60% - akcent 4 2 2" xfId="111"/>
    <cellStyle name="60% - akcent 4 2 3" xfId="112"/>
    <cellStyle name="60% - akcent 4 2 4" xfId="113"/>
    <cellStyle name="60% - akcent 4 3" xfId="114"/>
    <cellStyle name="60% - akcent 4 4" xfId="115"/>
    <cellStyle name="60% - akcent 5 1" xfId="116"/>
    <cellStyle name="60% - akcent 5 2" xfId="117"/>
    <cellStyle name="60% - akcent 5 2 2" xfId="118"/>
    <cellStyle name="60% - akcent 5 2 3" xfId="119"/>
    <cellStyle name="60% - akcent 5 2 4" xfId="120"/>
    <cellStyle name="60% - akcent 5 3" xfId="121"/>
    <cellStyle name="60% - akcent 5 4" xfId="122"/>
    <cellStyle name="60% - akcent 6 1" xfId="123"/>
    <cellStyle name="60% - akcent 6 2" xfId="124"/>
    <cellStyle name="60% - akcent 6 2 2" xfId="125"/>
    <cellStyle name="60% - akcent 6 2 3" xfId="126"/>
    <cellStyle name="60% - akcent 6 2 4" xfId="127"/>
    <cellStyle name="60% - akcent 6 3" xfId="128"/>
    <cellStyle name="60% - akcent 6 4" xfId="129"/>
    <cellStyle name="Akcent 1 1" xfId="130"/>
    <cellStyle name="Akcent 1 2" xfId="131"/>
    <cellStyle name="Akcent 1 2 2" xfId="132"/>
    <cellStyle name="Akcent 1 2 3" xfId="133"/>
    <cellStyle name="Akcent 1 2 4" xfId="134"/>
    <cellStyle name="Akcent 1 3" xfId="135"/>
    <cellStyle name="Akcent 1 4" xfId="136"/>
    <cellStyle name="Akcent 2 1" xfId="137"/>
    <cellStyle name="Akcent 2 2" xfId="138"/>
    <cellStyle name="Akcent 2 2 2" xfId="139"/>
    <cellStyle name="Akcent 2 2 3" xfId="140"/>
    <cellStyle name="Akcent 2 2 4" xfId="141"/>
    <cellStyle name="Akcent 2 3" xfId="142"/>
    <cellStyle name="Akcent 2 4" xfId="143"/>
    <cellStyle name="Akcent 3 1" xfId="144"/>
    <cellStyle name="Akcent 3 2" xfId="145"/>
    <cellStyle name="Akcent 3 2 2" xfId="146"/>
    <cellStyle name="Akcent 3 2 3" xfId="147"/>
    <cellStyle name="Akcent 3 2 4" xfId="148"/>
    <cellStyle name="Akcent 3 3" xfId="149"/>
    <cellStyle name="Akcent 3 4" xfId="150"/>
    <cellStyle name="Akcent 4 1" xfId="151"/>
    <cellStyle name="Akcent 4 2" xfId="152"/>
    <cellStyle name="Akcent 4 2 2" xfId="153"/>
    <cellStyle name="Akcent 4 2 3" xfId="154"/>
    <cellStyle name="Akcent 4 2 4" xfId="155"/>
    <cellStyle name="Akcent 4 3" xfId="156"/>
    <cellStyle name="Akcent 4 4" xfId="157"/>
    <cellStyle name="Akcent 5 1" xfId="158"/>
    <cellStyle name="Akcent 5 2" xfId="159"/>
    <cellStyle name="Akcent 5 2 2" xfId="160"/>
    <cellStyle name="Akcent 5 2 3" xfId="161"/>
    <cellStyle name="Akcent 5 2 4" xfId="162"/>
    <cellStyle name="Akcent 5 3" xfId="163"/>
    <cellStyle name="Akcent 5 4" xfId="164"/>
    <cellStyle name="Akcent 6 1" xfId="165"/>
    <cellStyle name="Akcent 6 2" xfId="166"/>
    <cellStyle name="Akcent 6 2 2" xfId="167"/>
    <cellStyle name="Akcent 6 2 3" xfId="168"/>
    <cellStyle name="Akcent 6 2 4" xfId="169"/>
    <cellStyle name="Akcent 6 3" xfId="170"/>
    <cellStyle name="Akcent 6 4" xfId="171"/>
    <cellStyle name="Comma [0]_laroux" xfId="172"/>
    <cellStyle name="Comma 2" xfId="173"/>
    <cellStyle name="Comma 2 2" xfId="174"/>
    <cellStyle name="Comma 2 2 2" xfId="486"/>
    <cellStyle name="Comma 2 3" xfId="487"/>
    <cellStyle name="Comma 2 4" xfId="485"/>
    <cellStyle name="Comma 2 5" xfId="579"/>
    <cellStyle name="Comma_laroux" xfId="175"/>
    <cellStyle name="Currency [0]_laroux" xfId="176"/>
    <cellStyle name="Currency_laroux" xfId="177"/>
    <cellStyle name="Dane wejściowe 1" xfId="178"/>
    <cellStyle name="Dane wejściowe 2" xfId="179"/>
    <cellStyle name="Dane wejściowe 2 2" xfId="180"/>
    <cellStyle name="Dane wejściowe 2 3" xfId="181"/>
    <cellStyle name="Dane wejściowe 2 4" xfId="182"/>
    <cellStyle name="Dane wejściowe 3" xfId="183"/>
    <cellStyle name="Dane wejściowe 4" xfId="184"/>
    <cellStyle name="Dane wyjściowe 1" xfId="185"/>
    <cellStyle name="Dane wyjściowe 2" xfId="186"/>
    <cellStyle name="Dane wyjściowe 2 2" xfId="187"/>
    <cellStyle name="Dane wyjściowe 2 3" xfId="188"/>
    <cellStyle name="Dane wyjściowe 2 4" xfId="189"/>
    <cellStyle name="Dane wyjściowe 3" xfId="190"/>
    <cellStyle name="Dane wyjściowe 4" xfId="191"/>
    <cellStyle name="Dobre 1" xfId="192"/>
    <cellStyle name="Dobre 2" xfId="193"/>
    <cellStyle name="Dobre 2 2" xfId="194"/>
    <cellStyle name="Dobre 2 3" xfId="195"/>
    <cellStyle name="Dobre 2 4" xfId="196"/>
    <cellStyle name="Dobre 3" xfId="197"/>
    <cellStyle name="Dobre 4" xfId="198"/>
    <cellStyle name="Dziesiętny 2" xfId="199"/>
    <cellStyle name="Dziesiętny 2 2" xfId="200"/>
    <cellStyle name="Dziesiętny 2 2 2" xfId="201"/>
    <cellStyle name="Dziesiętny 2 2 2 2" xfId="202"/>
    <cellStyle name="Dziesiętny 2 2 2 2 2" xfId="493"/>
    <cellStyle name="Dziesiętny 2 2 2 3" xfId="494"/>
    <cellStyle name="Dziesiętny 2 2 2 4" xfId="492"/>
    <cellStyle name="Dziesiętny 2 2 2 5" xfId="582"/>
    <cellStyle name="Dziesiętny 2 2 3" xfId="203"/>
    <cellStyle name="Dziesiętny 2 2 3 2" xfId="204"/>
    <cellStyle name="Dziesiętny 2 2 3 2 2" xfId="496"/>
    <cellStyle name="Dziesiętny 2 2 3 3" xfId="497"/>
    <cellStyle name="Dziesiętny 2 2 3 4" xfId="495"/>
    <cellStyle name="Dziesiętny 2 2 3 5" xfId="583"/>
    <cellStyle name="Dziesiętny 2 2 4" xfId="205"/>
    <cellStyle name="Dziesiętny 2 2 4 2" xfId="498"/>
    <cellStyle name="Dziesiętny 2 2 5" xfId="499"/>
    <cellStyle name="Dziesiętny 2 2 6" xfId="491"/>
    <cellStyle name="Dziesiętny 2 2 7" xfId="581"/>
    <cellStyle name="Dziesiętny 2 3" xfId="206"/>
    <cellStyle name="Dziesiętny 2 3 2" xfId="207"/>
    <cellStyle name="Dziesiętny 2 3 2 2" xfId="501"/>
    <cellStyle name="Dziesiętny 2 3 3" xfId="502"/>
    <cellStyle name="Dziesiętny 2 3 4" xfId="500"/>
    <cellStyle name="Dziesiętny 2 3 5" xfId="584"/>
    <cellStyle name="Dziesiętny 2 4" xfId="208"/>
    <cellStyle name="Dziesiętny 2 4 2" xfId="209"/>
    <cellStyle name="Dziesiętny 2 4 2 2" xfId="504"/>
    <cellStyle name="Dziesiętny 2 4 3" xfId="505"/>
    <cellStyle name="Dziesiętny 2 4 4" xfId="503"/>
    <cellStyle name="Dziesiętny 2 4 5" xfId="585"/>
    <cellStyle name="Dziesiętny 2 5" xfId="210"/>
    <cellStyle name="Dziesiętny 2 5 2" xfId="506"/>
    <cellStyle name="Dziesiętny 2 6" xfId="476"/>
    <cellStyle name="Dziesiętny 2 6 2" xfId="507"/>
    <cellStyle name="Dziesiętny 2 7" xfId="490"/>
    <cellStyle name="Dziesiętny 2 8" xfId="580"/>
    <cellStyle name="Dziesiętny 3" xfId="211"/>
    <cellStyle name="Dziesiętny 3 2" xfId="212"/>
    <cellStyle name="Dziesiętny 3 2 2" xfId="213"/>
    <cellStyle name="Dziesiętny 3 2 2 2" xfId="510"/>
    <cellStyle name="Dziesiętny 3 2 3" xfId="511"/>
    <cellStyle name="Dziesiętny 3 2 4" xfId="509"/>
    <cellStyle name="Dziesiętny 3 2 5" xfId="587"/>
    <cellStyle name="Dziesiętny 3 3" xfId="214"/>
    <cellStyle name="Dziesiętny 3 3 2" xfId="215"/>
    <cellStyle name="Dziesiętny 3 3 2 2" xfId="513"/>
    <cellStyle name="Dziesiętny 3 3 3" xfId="514"/>
    <cellStyle name="Dziesiętny 3 3 4" xfId="512"/>
    <cellStyle name="Dziesiętny 3 3 5" xfId="588"/>
    <cellStyle name="Dziesiętny 3 4" xfId="216"/>
    <cellStyle name="Dziesiętny 3 4 2" xfId="515"/>
    <cellStyle name="Dziesiętny 3 5" xfId="477"/>
    <cellStyle name="Dziesiętny 3 5 2" xfId="516"/>
    <cellStyle name="Dziesiętny 3 6" xfId="508"/>
    <cellStyle name="Dziesiętny 3 7" xfId="586"/>
    <cellStyle name="Dziesiętny 4" xfId="217"/>
    <cellStyle name="Dziesiętny 4 2" xfId="218"/>
    <cellStyle name="Dziesiętny 4 2 2" xfId="219"/>
    <cellStyle name="Dziesiętny 4 2 2 2" xfId="519"/>
    <cellStyle name="Dziesiętny 4 2 3" xfId="520"/>
    <cellStyle name="Dziesiętny 4 2 4" xfId="518"/>
    <cellStyle name="Dziesiętny 4 2 5" xfId="590"/>
    <cellStyle name="Dziesiętny 4 3" xfId="220"/>
    <cellStyle name="Dziesiętny 4 3 2" xfId="221"/>
    <cellStyle name="Dziesiętny 4 3 2 2" xfId="522"/>
    <cellStyle name="Dziesiętny 4 3 3" xfId="523"/>
    <cellStyle name="Dziesiętny 4 3 4" xfId="521"/>
    <cellStyle name="Dziesiętny 4 3 5" xfId="591"/>
    <cellStyle name="Dziesiętny 4 4" xfId="222"/>
    <cellStyle name="Dziesiętny 4 4 2" xfId="524"/>
    <cellStyle name="Dziesiętny 4 5" xfId="478"/>
    <cellStyle name="Dziesiętny 4 5 2" xfId="525"/>
    <cellStyle name="Dziesiętny 4 6" xfId="517"/>
    <cellStyle name="Dziesiętny 4 7" xfId="589"/>
    <cellStyle name="Dziesiętny 5" xfId="223"/>
    <cellStyle name="Dziesiętny 5 2" xfId="224"/>
    <cellStyle name="Dziesiętny 5 2 2" xfId="527"/>
    <cellStyle name="Dziesiętny 5 3" xfId="528"/>
    <cellStyle name="Dziesiętny 5 4" xfId="526"/>
    <cellStyle name="Dziesiętny 5 5" xfId="592"/>
    <cellStyle name="Euro" xfId="225"/>
    <cellStyle name="Excel Built-in Normal" xfId="226"/>
    <cellStyle name="Good" xfId="227"/>
    <cellStyle name="Good 2" xfId="228"/>
    <cellStyle name="Komórka połączona 1" xfId="229"/>
    <cellStyle name="Komórka połączona 2" xfId="230"/>
    <cellStyle name="Komórka połączona 2 2" xfId="231"/>
    <cellStyle name="Komórka połączona 2 3" xfId="232"/>
    <cellStyle name="Komórka połączona 3" xfId="233"/>
    <cellStyle name="Komórka połączona 4" xfId="234"/>
    <cellStyle name="Komórka zaznaczona 1" xfId="235"/>
    <cellStyle name="Komórka zaznaczona 2" xfId="236"/>
    <cellStyle name="Komórka zaznaczona 2 2" xfId="237"/>
    <cellStyle name="Komórka zaznaczona 2 3" xfId="238"/>
    <cellStyle name="Komórka zaznaczona 2 4" xfId="239"/>
    <cellStyle name="Komórka zaznaczona 3" xfId="240"/>
    <cellStyle name="Komórka zaznaczona 4" xfId="241"/>
    <cellStyle name="Nagłówek" xfId="242"/>
    <cellStyle name="Nagłówek 1 1" xfId="243"/>
    <cellStyle name="Nagłówek 1 2" xfId="244"/>
    <cellStyle name="Nagłówek 1 2 2" xfId="245"/>
    <cellStyle name="Nagłówek 1 2 3" xfId="246"/>
    <cellStyle name="Nagłówek 1 2 4" xfId="247"/>
    <cellStyle name="Nagłówek 1 3" xfId="248"/>
    <cellStyle name="Nagłówek 1 4" xfId="249"/>
    <cellStyle name="Nagłówek 2 1" xfId="250"/>
    <cellStyle name="Nagłówek 2 2" xfId="251"/>
    <cellStyle name="Nagłówek 2 2 2" xfId="252"/>
    <cellStyle name="Nagłówek 2 2 3" xfId="253"/>
    <cellStyle name="Nagłówek 2 2 4" xfId="254"/>
    <cellStyle name="Nagłówek 2 3" xfId="255"/>
    <cellStyle name="Nagłówek 2 4" xfId="256"/>
    <cellStyle name="Nagłówek 3 1" xfId="257"/>
    <cellStyle name="Nagłówek 3 2" xfId="258"/>
    <cellStyle name="Nagłówek 3 2 2" xfId="259"/>
    <cellStyle name="Nagłówek 3 2 3" xfId="260"/>
    <cellStyle name="Nagłówek 3 2 4" xfId="261"/>
    <cellStyle name="Nagłówek 3 3" xfId="262"/>
    <cellStyle name="Nagłówek 3 4" xfId="263"/>
    <cellStyle name="Nagłówek 4 1" xfId="264"/>
    <cellStyle name="Nagłówek 4 2" xfId="265"/>
    <cellStyle name="Nagłówek 4 2 2" xfId="266"/>
    <cellStyle name="Nagłówek 4 2 3" xfId="267"/>
    <cellStyle name="Nagłówek 4 2 4" xfId="268"/>
    <cellStyle name="Nagłówek 4 3" xfId="269"/>
    <cellStyle name="Nagłówek 4 4" xfId="270"/>
    <cellStyle name="Neutralne 1" xfId="271"/>
    <cellStyle name="Neutralne 2" xfId="272"/>
    <cellStyle name="Neutralne 2 2" xfId="273"/>
    <cellStyle name="Neutralne 2 3" xfId="274"/>
    <cellStyle name="Neutralne 2 4" xfId="275"/>
    <cellStyle name="Neutralne 3" xfId="276"/>
    <cellStyle name="Neutralne 4" xfId="277"/>
    <cellStyle name="None" xfId="278"/>
    <cellStyle name="Normal 2" xfId="279"/>
    <cellStyle name="Normal 2 2" xfId="280"/>
    <cellStyle name="Normal 3" xfId="281"/>
    <cellStyle name="Normal_K OFERT S3 odc I ver 24052010" xfId="282"/>
    <cellStyle name="normální_laroux" xfId="283"/>
    <cellStyle name="Normalny" xfId="0" builtinId="0"/>
    <cellStyle name="Normalny 10" xfId="284"/>
    <cellStyle name="Normalny 10 2" xfId="285"/>
    <cellStyle name="Normalny 11" xfId="286"/>
    <cellStyle name="Normalny 12" xfId="287"/>
    <cellStyle name="Normalny 13" xfId="288"/>
    <cellStyle name="Normalny 14" xfId="289"/>
    <cellStyle name="Normalny 140" xfId="532"/>
    <cellStyle name="Normalny 15" xfId="290"/>
    <cellStyle name="Normalny 16" xfId="291"/>
    <cellStyle name="Normalny 17" xfId="292"/>
    <cellStyle name="Normalny 18" xfId="293"/>
    <cellStyle name="Normalny 19" xfId="294"/>
    <cellStyle name="Normalny 2" xfId="295"/>
    <cellStyle name="Normalny 2 10" xfId="296"/>
    <cellStyle name="Normalny 2 100" xfId="578"/>
    <cellStyle name="Normalny 2 101" xfId="599"/>
    <cellStyle name="Normalny 2 102" xfId="601"/>
    <cellStyle name="Normalny 2 103" xfId="605"/>
    <cellStyle name="Normalny 2 11" xfId="297"/>
    <cellStyle name="Normalny 2 12" xfId="298"/>
    <cellStyle name="Normalny 2 13" xfId="299"/>
    <cellStyle name="Normalny 2 14" xfId="300"/>
    <cellStyle name="Normalny 2 15" xfId="301"/>
    <cellStyle name="Normalny 2 16" xfId="302"/>
    <cellStyle name="Normalny 2 17" xfId="303"/>
    <cellStyle name="Normalny 2 18" xfId="304"/>
    <cellStyle name="Normalny 2 19" xfId="305"/>
    <cellStyle name="Normalny 2 2" xfId="306"/>
    <cellStyle name="Normalny 2 2 2" xfId="307"/>
    <cellStyle name="Normalny 2 2 2 2" xfId="308"/>
    <cellStyle name="Normalny 2 2_Inżynieria odc. H" xfId="309"/>
    <cellStyle name="Normalny 2 20" xfId="310"/>
    <cellStyle name="Normalny 2 21" xfId="311"/>
    <cellStyle name="Normalny 2 22" xfId="312"/>
    <cellStyle name="Normalny 2 23" xfId="313"/>
    <cellStyle name="Normalny 2 24" xfId="314"/>
    <cellStyle name="Normalny 2 25" xfId="315"/>
    <cellStyle name="Normalny 2 26" xfId="316"/>
    <cellStyle name="Normalny 2 27" xfId="317"/>
    <cellStyle name="Normalny 2 28" xfId="318"/>
    <cellStyle name="Normalny 2 28 2" xfId="534"/>
    <cellStyle name="Normalny 2 28 3" xfId="594"/>
    <cellStyle name="Normalny 2 29" xfId="319"/>
    <cellStyle name="Normalny 2 3" xfId="320"/>
    <cellStyle name="Normalny 2 3 2" xfId="321"/>
    <cellStyle name="Normalny 2 30" xfId="322"/>
    <cellStyle name="Normalny 2 30 2" xfId="535"/>
    <cellStyle name="Normalny 2 30 3" xfId="595"/>
    <cellStyle name="Normalny 2 31" xfId="323"/>
    <cellStyle name="Normalny 2 32" xfId="324"/>
    <cellStyle name="Normalny 2 33" xfId="325"/>
    <cellStyle name="Normalny 2 34" xfId="326"/>
    <cellStyle name="Normalny 2 35" xfId="327"/>
    <cellStyle name="Normalny 2 36" xfId="328"/>
    <cellStyle name="Normalny 2 37" xfId="329"/>
    <cellStyle name="Normalny 2 38" xfId="330"/>
    <cellStyle name="Normalny 2 39" xfId="331"/>
    <cellStyle name="Normalny 2 4" xfId="332"/>
    <cellStyle name="Normalny 2 40" xfId="333"/>
    <cellStyle name="Normalny 2 41" xfId="334"/>
    <cellStyle name="Normalny 2 42" xfId="335"/>
    <cellStyle name="Normalny 2 43" xfId="336"/>
    <cellStyle name="Normalny 2 44" xfId="337"/>
    <cellStyle name="Normalny 2 45" xfId="338"/>
    <cellStyle name="Normalny 2 46" xfId="339"/>
    <cellStyle name="Normalny 2 47" xfId="340"/>
    <cellStyle name="Normalny 2 48" xfId="341"/>
    <cellStyle name="Normalny 2 49" xfId="342"/>
    <cellStyle name="Normalny 2 5" xfId="343"/>
    <cellStyle name="Normalny 2 50" xfId="344"/>
    <cellStyle name="Normalny 2 51" xfId="345"/>
    <cellStyle name="Normalny 2 52" xfId="346"/>
    <cellStyle name="Normalny 2 53" xfId="347"/>
    <cellStyle name="Normalny 2 54" xfId="348"/>
    <cellStyle name="Normalny 2 55" xfId="349"/>
    <cellStyle name="Normalny 2 56" xfId="350"/>
    <cellStyle name="Normalny 2 57" xfId="351"/>
    <cellStyle name="Normalny 2 57 2" xfId="536"/>
    <cellStyle name="Normalny 2 57 2 2" xfId="576"/>
    <cellStyle name="Normalny 2 58" xfId="537"/>
    <cellStyle name="Normalny 2 58 2" xfId="577"/>
    <cellStyle name="Normalny 2 59" xfId="538"/>
    <cellStyle name="Normalny 2 6" xfId="352"/>
    <cellStyle name="Normalny 2 60" xfId="539"/>
    <cellStyle name="Normalny 2 61" xfId="540"/>
    <cellStyle name="Normalny 2 62" xfId="541"/>
    <cellStyle name="Normalny 2 63" xfId="542"/>
    <cellStyle name="Normalny 2 64" xfId="543"/>
    <cellStyle name="Normalny 2 65" xfId="544"/>
    <cellStyle name="Normalny 2 66" xfId="545"/>
    <cellStyle name="Normalny 2 67" xfId="546"/>
    <cellStyle name="Normalny 2 68" xfId="547"/>
    <cellStyle name="Normalny 2 69" xfId="548"/>
    <cellStyle name="Normalny 2 7" xfId="353"/>
    <cellStyle name="Normalny 2 70" xfId="549"/>
    <cellStyle name="Normalny 2 71" xfId="550"/>
    <cellStyle name="Normalny 2 72" xfId="551"/>
    <cellStyle name="Normalny 2 73" xfId="552"/>
    <cellStyle name="Normalny 2 74" xfId="553"/>
    <cellStyle name="Normalny 2 75" xfId="554"/>
    <cellStyle name="Normalny 2 76" xfId="555"/>
    <cellStyle name="Normalny 2 77" xfId="556"/>
    <cellStyle name="Normalny 2 78" xfId="557"/>
    <cellStyle name="Normalny 2 79" xfId="558"/>
    <cellStyle name="Normalny 2 8" xfId="354"/>
    <cellStyle name="Normalny 2 80" xfId="559"/>
    <cellStyle name="Normalny 2 81" xfId="560"/>
    <cellStyle name="Normalny 2 82" xfId="561"/>
    <cellStyle name="Normalny 2 83" xfId="562"/>
    <cellStyle name="Normalny 2 84" xfId="563"/>
    <cellStyle name="Normalny 2 85" xfId="564"/>
    <cellStyle name="Normalny 2 86" xfId="533"/>
    <cellStyle name="Normalny 2 87" xfId="483"/>
    <cellStyle name="Normalny 2 88" xfId="531"/>
    <cellStyle name="Normalny 2 89" xfId="484"/>
    <cellStyle name="Normalny 2 9" xfId="355"/>
    <cellStyle name="Normalny 2 90" xfId="530"/>
    <cellStyle name="Normalny 2 91" xfId="480"/>
    <cellStyle name="Normalny 2 92" xfId="575"/>
    <cellStyle name="Normalny 2 93" xfId="481"/>
    <cellStyle name="Normalny 2 94" xfId="529"/>
    <cellStyle name="Normalny 2 95" xfId="482"/>
    <cellStyle name="Normalny 2 96" xfId="489"/>
    <cellStyle name="Normalny 2 97" xfId="479"/>
    <cellStyle name="Normalny 2 98" xfId="488"/>
    <cellStyle name="Normalny 2 99" xfId="593"/>
    <cellStyle name="Normalny 20" xfId="356"/>
    <cellStyle name="Normalny 21" xfId="357"/>
    <cellStyle name="Normalny 22" xfId="358"/>
    <cellStyle name="Normalny 23" xfId="359"/>
    <cellStyle name="Normalny 24" xfId="360"/>
    <cellStyle name="Normalny 25" xfId="361"/>
    <cellStyle name="Normalny 26" xfId="362"/>
    <cellStyle name="Normalny 27" xfId="363"/>
    <cellStyle name="Normalny 28" xfId="364"/>
    <cellStyle name="Normalny 29" xfId="365"/>
    <cellStyle name="Normalny 3" xfId="366"/>
    <cellStyle name="Normalny 3 2" xfId="367"/>
    <cellStyle name="Normalny 3 2 5" xfId="368"/>
    <cellStyle name="Normalny 3 3" xfId="369"/>
    <cellStyle name="Normalny 30" xfId="370"/>
    <cellStyle name="Normalny 31" xfId="371"/>
    <cellStyle name="Normalny 32" xfId="372"/>
    <cellStyle name="Normalny 33" xfId="373"/>
    <cellStyle name="Normalny 34" xfId="374"/>
    <cellStyle name="Normalny 35" xfId="375"/>
    <cellStyle name="Normalny 36" xfId="376"/>
    <cellStyle name="Normalny 37" xfId="1"/>
    <cellStyle name="Normalny 38" xfId="377"/>
    <cellStyle name="Normalny 39" xfId="378"/>
    <cellStyle name="Normalny 4" xfId="379"/>
    <cellStyle name="Normalny 4 10" xfId="380"/>
    <cellStyle name="Normalny 4 11" xfId="381"/>
    <cellStyle name="Normalny 4 12" xfId="382"/>
    <cellStyle name="Normalny 4 13" xfId="383"/>
    <cellStyle name="Normalny 4 14" xfId="384"/>
    <cellStyle name="Normalny 4 15" xfId="385"/>
    <cellStyle name="Normalny 4 16" xfId="386"/>
    <cellStyle name="Normalny 4 17" xfId="387"/>
    <cellStyle name="Normalny 4 2" xfId="388"/>
    <cellStyle name="Normalny 4 2 2" xfId="565"/>
    <cellStyle name="Normalny 4 2 3" xfId="596"/>
    <cellStyle name="Normalny 4 3" xfId="389"/>
    <cellStyle name="Normalny 4 7" xfId="390"/>
    <cellStyle name="Normalny 4 8" xfId="391"/>
    <cellStyle name="Normalny 4 9" xfId="392"/>
    <cellStyle name="Normalny 40" xfId="393"/>
    <cellStyle name="Normalny 41" xfId="394"/>
    <cellStyle name="Normalny 42" xfId="598"/>
    <cellStyle name="Normalny 43" xfId="600"/>
    <cellStyle name="Normalny 44" xfId="602"/>
    <cellStyle name="Normalny 45" xfId="603"/>
    <cellStyle name="Normalny 46" xfId="604"/>
    <cellStyle name="Normalny 5" xfId="395"/>
    <cellStyle name="Normalny 5 2" xfId="396"/>
    <cellStyle name="Normalny 5 2 2" xfId="566"/>
    <cellStyle name="Normalny 5 2 3" xfId="597"/>
    <cellStyle name="Normalny 6" xfId="397"/>
    <cellStyle name="Normalny 6 2" xfId="398"/>
    <cellStyle name="Normalny 7" xfId="399"/>
    <cellStyle name="Normalny 7 2" xfId="400"/>
    <cellStyle name="Normalny 8" xfId="401"/>
    <cellStyle name="Normalny 8 2" xfId="402"/>
    <cellStyle name="Normalny 9" xfId="403"/>
    <cellStyle name="Normalny 9 2" xfId="404"/>
    <cellStyle name="Obliczenia 1" xfId="405"/>
    <cellStyle name="Obliczenia 2" xfId="406"/>
    <cellStyle name="Obliczenia 2 2" xfId="407"/>
    <cellStyle name="Obliczenia 2 3" xfId="408"/>
    <cellStyle name="Obliczenia 2 4" xfId="409"/>
    <cellStyle name="Obliczenia 3" xfId="410"/>
    <cellStyle name="Obliczenia 4" xfId="411"/>
    <cellStyle name="Opis" xfId="412"/>
    <cellStyle name="Procentowy 2" xfId="413"/>
    <cellStyle name="Procentowy 2 2" xfId="414"/>
    <cellStyle name="Procentowy 3" xfId="415"/>
    <cellStyle name="Procentowy 3 2" xfId="416"/>
    <cellStyle name="Procentowy 3 2 2" xfId="567"/>
    <cellStyle name="Procentowy 3 3" xfId="568"/>
    <cellStyle name="Procentowy 3 4" xfId="569"/>
    <cellStyle name="Procentowy 4" xfId="570"/>
    <cellStyle name="Procentowy 5" xfId="572"/>
    <cellStyle name="Procentowy 6" xfId="573"/>
    <cellStyle name="PRZEDMIAR" xfId="417"/>
    <cellStyle name="PRZEDMIAR 10" xfId="418"/>
    <cellStyle name="PRZEDMIAR 22" xfId="419"/>
    <cellStyle name="PRZEDMIAR 23" xfId="420"/>
    <cellStyle name="PRZEDMIAR 24" xfId="421"/>
    <cellStyle name="PRZEDMIAR 25" xfId="422"/>
    <cellStyle name="PRZEDMIAR 26" xfId="423"/>
    <cellStyle name="PRZEDMIAR 27" xfId="424"/>
    <cellStyle name="PRZEDMIAR 28" xfId="425"/>
    <cellStyle name="PRZEDMIAR 29" xfId="426"/>
    <cellStyle name="PRZEDMIAR 30" xfId="427"/>
    <cellStyle name="PRZEDMIAR 31" xfId="428"/>
    <cellStyle name="PRZEDMIAR 32" xfId="429"/>
    <cellStyle name="PRZEDMIAR 33" xfId="430"/>
    <cellStyle name="PRZEDMIAR_MOP_Otłoczyn 2" xfId="431"/>
    <cellStyle name="Styl 1" xfId="432"/>
    <cellStyle name="Suma 1" xfId="433"/>
    <cellStyle name="Suma 2" xfId="434"/>
    <cellStyle name="Suma 2 2" xfId="435"/>
    <cellStyle name="Suma 2 3" xfId="436"/>
    <cellStyle name="Suma 2 4" xfId="437"/>
    <cellStyle name="Suma 3" xfId="438"/>
    <cellStyle name="Suma 4" xfId="439"/>
    <cellStyle name="Tekst objaśnienia 1" xfId="440"/>
    <cellStyle name="Tekst objaśnienia 2" xfId="441"/>
    <cellStyle name="Tekst objaśnienia 2 2" xfId="442"/>
    <cellStyle name="Tekst objaśnienia 2 3" xfId="443"/>
    <cellStyle name="Tekst objaśnienia 3" xfId="444"/>
    <cellStyle name="Tekst objaśnienia 4" xfId="445"/>
    <cellStyle name="Tekst ostrzeżenia 1" xfId="446"/>
    <cellStyle name="Tekst ostrzeżenia 2" xfId="447"/>
    <cellStyle name="Tekst ostrzeżenia 2 2" xfId="448"/>
    <cellStyle name="Tekst ostrzeżenia 2 3" xfId="449"/>
    <cellStyle name="Tekst ostrzeżenia 3" xfId="450"/>
    <cellStyle name="Tekst ostrzeżenia 4" xfId="451"/>
    <cellStyle name="Tytuł 1" xfId="452"/>
    <cellStyle name="Tytuł 2" xfId="453"/>
    <cellStyle name="Tytuł 2 2" xfId="454"/>
    <cellStyle name="Tytuł 2 3" xfId="455"/>
    <cellStyle name="Tytuł 2 4" xfId="456"/>
    <cellStyle name="Tytuł 3" xfId="457"/>
    <cellStyle name="Tytuł 4" xfId="458"/>
    <cellStyle name="tytuł1" xfId="459"/>
    <cellStyle name="tytuł1 1" xfId="460"/>
    <cellStyle name="Uwaga 1" xfId="461"/>
    <cellStyle name="Uwaga 2" xfId="462"/>
    <cellStyle name="Uwaga 2 2" xfId="463"/>
    <cellStyle name="Uwaga 2 3" xfId="464"/>
    <cellStyle name="Uwaga 2 4" xfId="465"/>
    <cellStyle name="Uwaga 3" xfId="466"/>
    <cellStyle name="Uwaga 4" xfId="467"/>
    <cellStyle name="Walutowy 2" xfId="468"/>
    <cellStyle name="Walutowy 3" xfId="574"/>
    <cellStyle name="Złe 1" xfId="469"/>
    <cellStyle name="Złe 2" xfId="470"/>
    <cellStyle name="Złe 2 2" xfId="471"/>
    <cellStyle name="Złe 2 3" xfId="472"/>
    <cellStyle name="Złe 2 4" xfId="473"/>
    <cellStyle name="Złe 3" xfId="474"/>
    <cellStyle name="Złe 4" xfId="475"/>
    <cellStyle name="ZROBIONE" xfId="57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0"/>
  <sheetViews>
    <sheetView tabSelected="1" zoomScaleNormal="100" zoomScaleSheetLayoutView="100" workbookViewId="0">
      <selection activeCell="U9" sqref="U9"/>
    </sheetView>
  </sheetViews>
  <sheetFormatPr defaultColWidth="6.125" defaultRowHeight="14.25"/>
  <cols>
    <col min="1" max="1" width="4.75" style="2" customWidth="1"/>
    <col min="2" max="2" width="34.5" style="7" customWidth="1"/>
    <col min="3" max="3" width="41.875" style="7" customWidth="1"/>
    <col min="4" max="4" width="24.125" style="8" customWidth="1"/>
    <col min="5" max="5" width="8.25" style="1" bestFit="1" customWidth="1"/>
    <col min="6" max="16384" width="6.125" style="1"/>
  </cols>
  <sheetData>
    <row r="1" spans="1:4" ht="86.25" customHeight="1" thickBot="1">
      <c r="A1" s="210" t="s">
        <v>552</v>
      </c>
      <c r="B1" s="211"/>
      <c r="C1" s="211"/>
      <c r="D1" s="212"/>
    </row>
    <row r="2" spans="1:4" ht="8.25" customHeight="1" thickBot="1">
      <c r="A2" s="13"/>
      <c r="B2" s="5"/>
      <c r="C2" s="5"/>
      <c r="D2" s="14"/>
    </row>
    <row r="3" spans="1:4" ht="20.25" customHeight="1" thickBot="1">
      <c r="A3" s="210" t="s">
        <v>306</v>
      </c>
      <c r="B3" s="211"/>
      <c r="C3" s="211"/>
      <c r="D3" s="212"/>
    </row>
    <row r="4" spans="1:4" ht="8.25" customHeight="1" thickBot="1">
      <c r="A4" s="15"/>
      <c r="B4" s="16"/>
      <c r="C4" s="16"/>
      <c r="D4" s="17"/>
    </row>
    <row r="5" spans="1:4" ht="15" thickBot="1">
      <c r="A5" s="11" t="s">
        <v>0</v>
      </c>
      <c r="B5" s="213" t="s">
        <v>1</v>
      </c>
      <c r="C5" s="214"/>
      <c r="D5" s="10" t="s">
        <v>5</v>
      </c>
    </row>
    <row r="6" spans="1:4" ht="15" thickBot="1">
      <c r="A6" s="12">
        <v>1</v>
      </c>
      <c r="B6" s="215">
        <v>2</v>
      </c>
      <c r="C6" s="216"/>
      <c r="D6" s="9">
        <v>3</v>
      </c>
    </row>
    <row r="7" spans="1:4" ht="45" customHeight="1" thickBot="1">
      <c r="A7" s="11" t="s">
        <v>8</v>
      </c>
      <c r="B7" s="208" t="s">
        <v>6</v>
      </c>
      <c r="C7" s="209"/>
      <c r="D7" s="60">
        <f>'I_drogowa '!G127</f>
        <v>0</v>
      </c>
    </row>
    <row r="8" spans="1:4" ht="45" customHeight="1" thickBot="1">
      <c r="A8" s="11" t="s">
        <v>9</v>
      </c>
      <c r="B8" s="208" t="s">
        <v>568</v>
      </c>
      <c r="C8" s="209"/>
      <c r="D8" s="60">
        <f>II_telekomunikacyjna_kolizje!G55</f>
        <v>0</v>
      </c>
    </row>
    <row r="9" spans="1:4" ht="45" customHeight="1" thickBot="1">
      <c r="A9" s="11" t="s">
        <v>10</v>
      </c>
      <c r="B9" s="208" t="s">
        <v>7</v>
      </c>
      <c r="C9" s="209"/>
      <c r="D9" s="60">
        <f>III_elektroenergetyczna_oświetl!G38</f>
        <v>0</v>
      </c>
    </row>
    <row r="10" spans="1:4" ht="45" customHeight="1" thickBot="1">
      <c r="A10" s="11" t="s">
        <v>11</v>
      </c>
      <c r="B10" s="208" t="s">
        <v>566</v>
      </c>
      <c r="C10" s="209"/>
      <c r="D10" s="60">
        <f>IV_elektroenergetyczna_kolizje!G35</f>
        <v>0</v>
      </c>
    </row>
    <row r="11" spans="1:4" ht="45" customHeight="1" thickBot="1">
      <c r="A11" s="11" t="s">
        <v>12</v>
      </c>
      <c r="B11" s="208" t="s">
        <v>567</v>
      </c>
      <c r="C11" s="209"/>
      <c r="D11" s="60">
        <f>V_sanitarna_kanalizacja!G41</f>
        <v>0</v>
      </c>
    </row>
    <row r="12" spans="1:4" s="4" customFormat="1" ht="25.5" customHeight="1" thickBot="1">
      <c r="A12" s="61"/>
      <c r="B12" s="206" t="s">
        <v>4</v>
      </c>
      <c r="C12" s="207"/>
      <c r="D12" s="18">
        <f>SUM(D7:D11)</f>
        <v>0</v>
      </c>
    </row>
    <row r="13" spans="1:4" s="4" customFormat="1" ht="25.5" customHeight="1" thickBot="1">
      <c r="A13" s="61"/>
      <c r="B13" s="206" t="s">
        <v>2</v>
      </c>
      <c r="C13" s="207"/>
      <c r="D13" s="18">
        <f>D12*0.23</f>
        <v>0</v>
      </c>
    </row>
    <row r="14" spans="1:4" s="4" customFormat="1" ht="25.5" customHeight="1" thickBot="1">
      <c r="A14" s="61"/>
      <c r="B14" s="206" t="s">
        <v>3</v>
      </c>
      <c r="C14" s="207"/>
      <c r="D14" s="18">
        <f>D12+D13</f>
        <v>0</v>
      </c>
    </row>
    <row r="15" spans="1:4" s="4" customFormat="1" ht="12.75">
      <c r="A15" s="3"/>
      <c r="B15" s="6"/>
      <c r="C15" s="6"/>
      <c r="D15" s="8"/>
    </row>
    <row r="16" spans="1:4" s="4" customFormat="1" ht="12.75">
      <c r="A16" s="3"/>
      <c r="B16" s="6"/>
      <c r="C16" s="6"/>
      <c r="D16" s="8"/>
    </row>
    <row r="17" spans="1:7" s="4" customFormat="1" ht="12.75">
      <c r="A17" s="3"/>
      <c r="B17" s="6"/>
      <c r="C17" s="6"/>
      <c r="D17" s="8"/>
    </row>
    <row r="18" spans="1:7" s="4" customFormat="1" ht="12.75">
      <c r="A18" s="3"/>
      <c r="B18" s="6"/>
      <c r="C18" s="6"/>
      <c r="D18" s="8"/>
    </row>
    <row r="19" spans="1:7" s="134" customFormat="1" ht="15">
      <c r="A19" s="131"/>
      <c r="B19" s="131"/>
      <c r="C19" s="132"/>
      <c r="D19" s="131"/>
      <c r="E19" s="133"/>
    </row>
    <row r="20" spans="1:7" s="134" customFormat="1" ht="15">
      <c r="A20" s="131"/>
      <c r="B20" s="132" t="s">
        <v>559</v>
      </c>
      <c r="D20" s="135" t="s">
        <v>52</v>
      </c>
      <c r="E20" s="132"/>
    </row>
    <row r="21" spans="1:7" s="134" customFormat="1" ht="15">
      <c r="A21" s="131"/>
      <c r="B21" s="136" t="s">
        <v>51</v>
      </c>
      <c r="D21" s="137" t="s">
        <v>53</v>
      </c>
      <c r="E21" s="133"/>
    </row>
    <row r="22" spans="1:7" s="134" customFormat="1" ht="15">
      <c r="A22" s="131"/>
      <c r="B22" s="131"/>
      <c r="C22" s="132"/>
      <c r="D22" s="131"/>
      <c r="E22" s="133"/>
    </row>
    <row r="23" spans="1:7" s="134" customFormat="1" ht="15">
      <c r="A23" s="131"/>
      <c r="B23" s="131"/>
      <c r="C23" s="132"/>
      <c r="D23" s="131"/>
      <c r="E23" s="133"/>
    </row>
    <row r="24" spans="1:7" s="134" customFormat="1" ht="15">
      <c r="A24" s="131"/>
      <c r="B24" s="131"/>
      <c r="C24" s="136"/>
      <c r="D24" s="131"/>
      <c r="E24" s="133"/>
    </row>
    <row r="25" spans="1:7" s="134" customFormat="1" ht="15">
      <c r="A25" s="131"/>
      <c r="B25" s="131"/>
      <c r="C25" s="136"/>
      <c r="D25" s="131"/>
      <c r="E25" s="133"/>
    </row>
    <row r="26" spans="1:7" s="134" customFormat="1" ht="15">
      <c r="A26" s="138" t="s">
        <v>558</v>
      </c>
      <c r="B26" s="138"/>
      <c r="C26" s="138"/>
      <c r="D26" s="138"/>
      <c r="E26" s="138"/>
      <c r="F26" s="138"/>
      <c r="G26" s="138"/>
    </row>
    <row r="27" spans="1:7" s="4" customFormat="1" ht="12.75">
      <c r="A27" s="3"/>
      <c r="B27" s="6"/>
      <c r="C27" s="6"/>
      <c r="D27" s="8"/>
    </row>
    <row r="28" spans="1:7" s="4" customFormat="1" ht="12.75">
      <c r="A28" s="3"/>
      <c r="B28" s="6"/>
      <c r="C28" s="6"/>
      <c r="D28" s="8"/>
    </row>
    <row r="29" spans="1:7" s="4" customFormat="1" ht="12.75">
      <c r="A29" s="3"/>
      <c r="B29" s="6"/>
      <c r="C29" s="6"/>
      <c r="D29" s="8"/>
    </row>
    <row r="30" spans="1:7" s="4" customFormat="1" ht="12.75">
      <c r="A30" s="3"/>
      <c r="B30" s="6"/>
      <c r="C30" s="6"/>
      <c r="D30" s="8"/>
    </row>
    <row r="31" spans="1:7" s="4" customFormat="1" ht="12.75">
      <c r="A31" s="3"/>
      <c r="B31" s="6"/>
      <c r="C31" s="6"/>
      <c r="D31" s="8"/>
    </row>
    <row r="32" spans="1:7" s="4" customFormat="1" ht="12.75">
      <c r="A32" s="3"/>
      <c r="B32" s="6"/>
      <c r="C32" s="6"/>
      <c r="D32" s="8"/>
    </row>
    <row r="33" spans="1:4" s="4" customFormat="1" ht="12.75">
      <c r="A33" s="3"/>
      <c r="B33" s="6"/>
      <c r="C33" s="6"/>
      <c r="D33" s="8"/>
    </row>
    <row r="34" spans="1:4" s="4" customFormat="1" ht="12.75">
      <c r="A34" s="3"/>
      <c r="B34" s="6"/>
      <c r="C34" s="6"/>
      <c r="D34" s="8"/>
    </row>
    <row r="35" spans="1:4" s="4" customFormat="1" ht="12.75">
      <c r="A35" s="3"/>
      <c r="B35" s="6"/>
      <c r="C35" s="6"/>
      <c r="D35" s="8"/>
    </row>
    <row r="36" spans="1:4" s="4" customFormat="1" ht="12.75">
      <c r="A36" s="3"/>
      <c r="B36" s="6"/>
      <c r="C36" s="6"/>
      <c r="D36" s="8"/>
    </row>
    <row r="37" spans="1:4" s="4" customFormat="1" ht="12.75">
      <c r="A37" s="3"/>
      <c r="B37" s="6"/>
      <c r="C37" s="6"/>
      <c r="D37" s="8"/>
    </row>
    <row r="38" spans="1:4" s="4" customFormat="1" ht="12.75">
      <c r="A38" s="3"/>
      <c r="B38" s="6"/>
      <c r="C38" s="6"/>
      <c r="D38" s="8"/>
    </row>
    <row r="39" spans="1:4" s="4" customFormat="1" ht="12.75">
      <c r="A39" s="3"/>
      <c r="B39" s="6"/>
      <c r="C39" s="6"/>
      <c r="D39" s="8"/>
    </row>
    <row r="40" spans="1:4" s="4" customFormat="1" ht="12.75">
      <c r="A40" s="3"/>
      <c r="B40" s="6"/>
      <c r="C40" s="6"/>
      <c r="D40" s="8"/>
    </row>
    <row r="41" spans="1:4" s="4" customFormat="1" ht="12.75">
      <c r="A41" s="3"/>
      <c r="B41" s="6"/>
      <c r="C41" s="6"/>
      <c r="D41" s="8"/>
    </row>
    <row r="42" spans="1:4" s="4" customFormat="1" ht="12.75">
      <c r="A42" s="3"/>
      <c r="B42" s="6"/>
      <c r="C42" s="6"/>
      <c r="D42" s="8"/>
    </row>
    <row r="43" spans="1:4" s="4" customFormat="1" ht="12.75">
      <c r="A43" s="3"/>
      <c r="B43" s="6"/>
      <c r="C43" s="6"/>
      <c r="D43" s="8"/>
    </row>
    <row r="44" spans="1:4" s="4" customFormat="1" ht="12.75">
      <c r="A44" s="3"/>
      <c r="B44" s="6"/>
      <c r="C44" s="6"/>
      <c r="D44" s="8"/>
    </row>
    <row r="45" spans="1:4" s="4" customFormat="1" ht="12.75">
      <c r="A45" s="3"/>
      <c r="B45" s="6"/>
      <c r="C45" s="6"/>
      <c r="D45" s="8"/>
    </row>
    <row r="46" spans="1:4" s="4" customFormat="1" ht="12.75">
      <c r="A46" s="3"/>
      <c r="B46" s="6"/>
      <c r="C46" s="6"/>
      <c r="D46" s="8"/>
    </row>
    <row r="47" spans="1:4" s="4" customFormat="1" ht="12.75">
      <c r="A47" s="3"/>
      <c r="B47" s="6"/>
      <c r="C47" s="6"/>
      <c r="D47" s="8"/>
    </row>
    <row r="48" spans="1:4" s="4" customFormat="1" ht="12.75">
      <c r="A48" s="3"/>
      <c r="B48" s="6"/>
      <c r="C48" s="6"/>
      <c r="D48" s="8"/>
    </row>
    <row r="49" spans="1:4" s="4" customFormat="1" ht="12.75">
      <c r="A49" s="3"/>
      <c r="B49" s="6"/>
      <c r="C49" s="6"/>
      <c r="D49" s="8"/>
    </row>
    <row r="50" spans="1:4" s="4" customFormat="1" ht="12.75">
      <c r="A50" s="3"/>
      <c r="B50" s="6"/>
      <c r="C50" s="6"/>
      <c r="D50" s="8"/>
    </row>
    <row r="51" spans="1:4" s="4" customFormat="1" ht="12.75">
      <c r="A51" s="3"/>
      <c r="B51" s="6"/>
      <c r="C51" s="6"/>
      <c r="D51" s="8"/>
    </row>
    <row r="52" spans="1:4" s="4" customFormat="1" ht="12.75">
      <c r="A52" s="3"/>
      <c r="B52" s="6"/>
      <c r="C52" s="6"/>
      <c r="D52" s="8"/>
    </row>
    <row r="53" spans="1:4" s="4" customFormat="1" ht="12.75">
      <c r="A53" s="3"/>
      <c r="B53" s="6"/>
      <c r="C53" s="6"/>
      <c r="D53" s="8"/>
    </row>
    <row r="54" spans="1:4" s="4" customFormat="1" ht="12.75">
      <c r="A54" s="3"/>
      <c r="B54" s="6"/>
      <c r="C54" s="6"/>
      <c r="D54" s="8"/>
    </row>
    <row r="55" spans="1:4" s="4" customFormat="1" ht="12.75">
      <c r="A55" s="3"/>
      <c r="B55" s="6"/>
      <c r="C55" s="6"/>
      <c r="D55" s="8"/>
    </row>
    <row r="56" spans="1:4" s="4" customFormat="1" ht="12.75">
      <c r="A56" s="3"/>
      <c r="B56" s="6"/>
      <c r="C56" s="6"/>
      <c r="D56" s="8"/>
    </row>
    <row r="57" spans="1:4" s="4" customFormat="1" ht="12.75">
      <c r="A57" s="3"/>
      <c r="B57" s="6"/>
      <c r="C57" s="6"/>
      <c r="D57" s="8"/>
    </row>
    <row r="58" spans="1:4" s="4" customFormat="1" ht="12.75">
      <c r="A58" s="3"/>
      <c r="B58" s="6"/>
      <c r="C58" s="6"/>
      <c r="D58" s="8"/>
    </row>
    <row r="59" spans="1:4" s="4" customFormat="1" ht="12.75">
      <c r="A59" s="3"/>
      <c r="B59" s="6"/>
      <c r="C59" s="6"/>
      <c r="D59" s="8"/>
    </row>
    <row r="60" spans="1:4" s="4" customFormat="1" ht="12.75">
      <c r="A60" s="3"/>
      <c r="B60" s="6"/>
      <c r="C60" s="6"/>
      <c r="D60" s="8"/>
    </row>
    <row r="61" spans="1:4" s="4" customFormat="1" ht="12.75">
      <c r="A61" s="3"/>
      <c r="B61" s="6"/>
      <c r="C61" s="6"/>
      <c r="D61" s="8"/>
    </row>
    <row r="62" spans="1:4" s="4" customFormat="1" ht="12.75">
      <c r="A62" s="3"/>
      <c r="B62" s="6"/>
      <c r="C62" s="6"/>
      <c r="D62" s="8"/>
    </row>
    <row r="63" spans="1:4" s="4" customFormat="1" ht="12.75">
      <c r="A63" s="3"/>
      <c r="B63" s="6"/>
      <c r="C63" s="6"/>
      <c r="D63" s="8"/>
    </row>
    <row r="64" spans="1:4" s="4" customFormat="1" ht="12.75">
      <c r="A64" s="3"/>
      <c r="B64" s="6"/>
      <c r="C64" s="6"/>
      <c r="D64" s="8"/>
    </row>
    <row r="65" spans="1:4" s="4" customFormat="1" ht="12.75">
      <c r="A65" s="3"/>
      <c r="B65" s="6"/>
      <c r="C65" s="6"/>
      <c r="D65" s="8"/>
    </row>
    <row r="66" spans="1:4" s="4" customFormat="1" ht="12.75">
      <c r="A66" s="3"/>
      <c r="B66" s="6"/>
      <c r="C66" s="6"/>
      <c r="D66" s="8"/>
    </row>
    <row r="67" spans="1:4" s="4" customFormat="1" ht="12.75">
      <c r="A67" s="3"/>
      <c r="B67" s="6"/>
      <c r="C67" s="6"/>
      <c r="D67" s="8"/>
    </row>
    <row r="68" spans="1:4" s="4" customFormat="1" ht="12.75">
      <c r="A68" s="3"/>
      <c r="B68" s="6"/>
      <c r="C68" s="6"/>
      <c r="D68" s="8"/>
    </row>
    <row r="69" spans="1:4" s="4" customFormat="1" ht="12.75">
      <c r="A69" s="3"/>
      <c r="B69" s="6"/>
      <c r="C69" s="6"/>
      <c r="D69" s="8"/>
    </row>
    <row r="70" spans="1:4" s="4" customFormat="1" ht="12.75">
      <c r="A70" s="3"/>
      <c r="B70" s="6"/>
      <c r="C70" s="6"/>
      <c r="D70" s="8"/>
    </row>
    <row r="71" spans="1:4" s="4" customFormat="1" ht="12.75">
      <c r="A71" s="3"/>
      <c r="B71" s="6"/>
      <c r="C71" s="6"/>
      <c r="D71" s="8"/>
    </row>
    <row r="72" spans="1:4" s="4" customFormat="1" ht="12.75">
      <c r="A72" s="3"/>
      <c r="B72" s="6"/>
      <c r="C72" s="6"/>
      <c r="D72" s="8"/>
    </row>
    <row r="73" spans="1:4" s="4" customFormat="1" ht="12.75">
      <c r="A73" s="3"/>
      <c r="B73" s="6"/>
      <c r="C73" s="6"/>
      <c r="D73" s="8"/>
    </row>
    <row r="74" spans="1:4" s="4" customFormat="1" ht="12.75">
      <c r="A74" s="3"/>
      <c r="B74" s="6"/>
      <c r="C74" s="6"/>
      <c r="D74" s="8"/>
    </row>
    <row r="75" spans="1:4" s="4" customFormat="1" ht="12.75">
      <c r="A75" s="3"/>
      <c r="B75" s="6"/>
      <c r="C75" s="6"/>
      <c r="D75" s="8"/>
    </row>
    <row r="76" spans="1:4" s="4" customFormat="1" ht="12.75">
      <c r="A76" s="3"/>
      <c r="B76" s="6"/>
      <c r="C76" s="6"/>
      <c r="D76" s="8"/>
    </row>
    <row r="77" spans="1:4" s="4" customFormat="1" ht="12.75">
      <c r="A77" s="3"/>
      <c r="B77" s="6"/>
      <c r="C77" s="6"/>
      <c r="D77" s="8"/>
    </row>
    <row r="78" spans="1:4" s="4" customFormat="1" ht="12.75">
      <c r="A78" s="3"/>
      <c r="B78" s="6"/>
      <c r="C78" s="6"/>
      <c r="D78" s="8"/>
    </row>
    <row r="79" spans="1:4" s="4" customFormat="1" ht="12.75">
      <c r="A79" s="3"/>
      <c r="B79" s="6"/>
      <c r="C79" s="6"/>
      <c r="D79" s="8"/>
    </row>
    <row r="80" spans="1:4" s="4" customFormat="1" ht="12.75">
      <c r="A80" s="3"/>
      <c r="B80" s="6"/>
      <c r="C80" s="6"/>
      <c r="D80" s="8"/>
    </row>
    <row r="81" spans="1:4" s="4" customFormat="1" ht="12.75">
      <c r="A81" s="3"/>
      <c r="B81" s="6"/>
      <c r="C81" s="6"/>
      <c r="D81" s="8"/>
    </row>
    <row r="82" spans="1:4" s="4" customFormat="1" ht="12.75">
      <c r="A82" s="3"/>
      <c r="B82" s="6"/>
      <c r="C82" s="6"/>
      <c r="D82" s="8"/>
    </row>
    <row r="83" spans="1:4" s="4" customFormat="1" ht="12.75">
      <c r="A83" s="3"/>
      <c r="B83" s="6"/>
      <c r="C83" s="6"/>
      <c r="D83" s="8"/>
    </row>
    <row r="84" spans="1:4" s="4" customFormat="1" ht="12.75">
      <c r="A84" s="3"/>
      <c r="B84" s="6"/>
      <c r="C84" s="6"/>
      <c r="D84" s="8"/>
    </row>
    <row r="85" spans="1:4" s="4" customFormat="1" ht="12.75">
      <c r="A85" s="3"/>
      <c r="B85" s="6"/>
      <c r="C85" s="6"/>
      <c r="D85" s="8"/>
    </row>
    <row r="86" spans="1:4" s="4" customFormat="1" ht="12.75">
      <c r="A86" s="3"/>
      <c r="B86" s="6"/>
      <c r="C86" s="6"/>
      <c r="D86" s="8"/>
    </row>
    <row r="87" spans="1:4" s="4" customFormat="1" ht="12.75">
      <c r="A87" s="3"/>
      <c r="B87" s="6"/>
      <c r="C87" s="6"/>
      <c r="D87" s="8"/>
    </row>
    <row r="88" spans="1:4" s="4" customFormat="1" ht="12.75">
      <c r="A88" s="3"/>
      <c r="B88" s="6"/>
      <c r="C88" s="6"/>
      <c r="D88" s="8"/>
    </row>
    <row r="89" spans="1:4" s="4" customFormat="1" ht="12.75">
      <c r="A89" s="3"/>
      <c r="B89" s="6"/>
      <c r="C89" s="6"/>
      <c r="D89" s="8"/>
    </row>
    <row r="90" spans="1:4" s="4" customFormat="1" ht="12.75">
      <c r="A90" s="3"/>
      <c r="B90" s="6"/>
      <c r="C90" s="6"/>
      <c r="D90" s="8"/>
    </row>
    <row r="91" spans="1:4" s="4" customFormat="1" ht="12.75">
      <c r="A91" s="3"/>
      <c r="B91" s="6"/>
      <c r="C91" s="6"/>
      <c r="D91" s="8"/>
    </row>
    <row r="92" spans="1:4" s="4" customFormat="1" ht="12.75">
      <c r="A92" s="3"/>
      <c r="B92" s="6"/>
      <c r="C92" s="6"/>
      <c r="D92" s="8"/>
    </row>
    <row r="93" spans="1:4" s="4" customFormat="1" ht="12.75">
      <c r="A93" s="3"/>
      <c r="B93" s="6"/>
      <c r="C93" s="6"/>
      <c r="D93" s="8"/>
    </row>
    <row r="94" spans="1:4" s="4" customFormat="1" ht="12.75">
      <c r="A94" s="3"/>
      <c r="B94" s="6"/>
      <c r="C94" s="6"/>
      <c r="D94" s="8"/>
    </row>
    <row r="95" spans="1:4" s="4" customFormat="1" ht="12.75">
      <c r="A95" s="3"/>
      <c r="B95" s="6"/>
      <c r="C95" s="6"/>
      <c r="D95" s="8"/>
    </row>
    <row r="96" spans="1:4" s="4" customFormat="1" ht="12.75">
      <c r="A96" s="3"/>
      <c r="B96" s="6"/>
      <c r="C96" s="6"/>
      <c r="D96" s="8"/>
    </row>
    <row r="97" spans="1:4" s="4" customFormat="1" ht="12.75">
      <c r="A97" s="3"/>
      <c r="B97" s="6"/>
      <c r="C97" s="6"/>
      <c r="D97" s="8"/>
    </row>
    <row r="98" spans="1:4" s="4" customFormat="1" ht="12.75">
      <c r="A98" s="3"/>
      <c r="B98" s="6"/>
      <c r="C98" s="6"/>
      <c r="D98" s="8"/>
    </row>
    <row r="99" spans="1:4" s="4" customFormat="1" ht="12.75">
      <c r="A99" s="3"/>
      <c r="B99" s="6"/>
      <c r="C99" s="6"/>
      <c r="D99" s="8"/>
    </row>
    <row r="100" spans="1:4" s="4" customFormat="1" ht="12.75">
      <c r="A100" s="3"/>
      <c r="B100" s="6"/>
      <c r="C100" s="6"/>
      <c r="D100" s="8"/>
    </row>
    <row r="101" spans="1:4" s="4" customFormat="1" ht="12.75">
      <c r="A101" s="3"/>
      <c r="B101" s="6"/>
      <c r="C101" s="6"/>
      <c r="D101" s="8"/>
    </row>
    <row r="102" spans="1:4" s="4" customFormat="1" ht="12.75">
      <c r="A102" s="3"/>
      <c r="B102" s="6"/>
      <c r="C102" s="6"/>
      <c r="D102" s="8"/>
    </row>
    <row r="103" spans="1:4" s="4" customFormat="1" ht="12.75">
      <c r="A103" s="3"/>
      <c r="B103" s="6"/>
      <c r="C103" s="6"/>
      <c r="D103" s="8"/>
    </row>
    <row r="104" spans="1:4" s="4" customFormat="1" ht="12.75">
      <c r="A104" s="3"/>
      <c r="B104" s="6"/>
      <c r="C104" s="6"/>
      <c r="D104" s="8"/>
    </row>
    <row r="105" spans="1:4" s="4" customFormat="1" ht="12.75">
      <c r="A105" s="3"/>
      <c r="B105" s="6"/>
      <c r="C105" s="6"/>
      <c r="D105" s="8"/>
    </row>
    <row r="106" spans="1:4" s="4" customFormat="1" ht="12.75">
      <c r="A106" s="3"/>
      <c r="B106" s="6"/>
      <c r="C106" s="6"/>
      <c r="D106" s="8"/>
    </row>
    <row r="107" spans="1:4" s="4" customFormat="1" ht="12.75">
      <c r="A107" s="3"/>
      <c r="B107" s="6"/>
      <c r="C107" s="6"/>
      <c r="D107" s="8"/>
    </row>
    <row r="108" spans="1:4" s="4" customFormat="1" ht="12.75">
      <c r="A108" s="3"/>
      <c r="B108" s="6"/>
      <c r="C108" s="6"/>
      <c r="D108" s="8"/>
    </row>
    <row r="109" spans="1:4" s="4" customFormat="1" ht="12.75">
      <c r="A109" s="3"/>
      <c r="B109" s="6"/>
      <c r="C109" s="6"/>
      <c r="D109" s="8"/>
    </row>
    <row r="110" spans="1:4" s="4" customFormat="1" ht="12.75">
      <c r="A110" s="3"/>
      <c r="B110" s="6"/>
      <c r="C110" s="6"/>
      <c r="D110" s="8"/>
    </row>
    <row r="111" spans="1:4" s="4" customFormat="1" ht="12.75">
      <c r="A111" s="3"/>
      <c r="B111" s="6"/>
      <c r="C111" s="6"/>
      <c r="D111" s="8"/>
    </row>
    <row r="112" spans="1:4" s="4" customFormat="1" ht="12.75">
      <c r="A112" s="3"/>
      <c r="B112" s="6"/>
      <c r="C112" s="6"/>
      <c r="D112" s="8"/>
    </row>
    <row r="113" spans="1:4" s="4" customFormat="1" ht="12.75">
      <c r="A113" s="3"/>
      <c r="B113" s="6"/>
      <c r="C113" s="6"/>
      <c r="D113" s="8"/>
    </row>
    <row r="114" spans="1:4" s="4" customFormat="1" ht="12.75">
      <c r="A114" s="3"/>
      <c r="B114" s="6"/>
      <c r="C114" s="6"/>
      <c r="D114" s="8"/>
    </row>
    <row r="115" spans="1:4" s="4" customFormat="1" ht="12.75">
      <c r="A115" s="3"/>
      <c r="B115" s="6"/>
      <c r="C115" s="6"/>
      <c r="D115" s="8"/>
    </row>
    <row r="116" spans="1:4" s="4" customFormat="1" ht="12.75">
      <c r="A116" s="3"/>
      <c r="B116" s="6"/>
      <c r="C116" s="6"/>
      <c r="D116" s="8"/>
    </row>
    <row r="117" spans="1:4" s="4" customFormat="1" ht="12.75">
      <c r="A117" s="3"/>
      <c r="B117" s="6"/>
      <c r="C117" s="6"/>
      <c r="D117" s="8"/>
    </row>
    <row r="118" spans="1:4" s="4" customFormat="1" ht="12.75">
      <c r="A118" s="3"/>
      <c r="B118" s="6"/>
      <c r="C118" s="6"/>
      <c r="D118" s="8"/>
    </row>
    <row r="119" spans="1:4" s="4" customFormat="1" ht="12.75">
      <c r="A119" s="3"/>
      <c r="B119" s="6"/>
      <c r="C119" s="6"/>
      <c r="D119" s="8"/>
    </row>
    <row r="120" spans="1:4" s="4" customFormat="1" ht="12.75">
      <c r="A120" s="3"/>
      <c r="B120" s="6"/>
      <c r="C120" s="6"/>
      <c r="D120" s="8"/>
    </row>
    <row r="121" spans="1:4" s="4" customFormat="1" ht="12.75">
      <c r="A121" s="3"/>
      <c r="B121" s="6"/>
      <c r="C121" s="6"/>
      <c r="D121" s="8"/>
    </row>
    <row r="122" spans="1:4" s="4" customFormat="1" ht="12.75">
      <c r="A122" s="3"/>
      <c r="B122" s="6"/>
      <c r="C122" s="6"/>
      <c r="D122" s="8"/>
    </row>
    <row r="123" spans="1:4" s="4" customFormat="1" ht="12.75">
      <c r="A123" s="3"/>
      <c r="B123" s="6"/>
      <c r="C123" s="6"/>
      <c r="D123" s="8"/>
    </row>
    <row r="124" spans="1:4" s="4" customFormat="1" ht="12.75">
      <c r="A124" s="3"/>
      <c r="B124" s="6"/>
      <c r="C124" s="6"/>
      <c r="D124" s="8"/>
    </row>
    <row r="125" spans="1:4" s="4" customFormat="1" ht="12.75">
      <c r="A125" s="3"/>
      <c r="B125" s="6"/>
      <c r="C125" s="6"/>
      <c r="D125" s="8"/>
    </row>
    <row r="126" spans="1:4" s="4" customFormat="1" ht="12.75">
      <c r="A126" s="3"/>
      <c r="B126" s="6"/>
      <c r="C126" s="6"/>
      <c r="D126" s="8"/>
    </row>
    <row r="127" spans="1:4" s="4" customFormat="1" ht="12.75">
      <c r="A127" s="3"/>
      <c r="B127" s="6"/>
      <c r="C127" s="6"/>
      <c r="D127" s="8"/>
    </row>
    <row r="128" spans="1:4" s="4" customFormat="1" ht="12.75">
      <c r="A128" s="3"/>
      <c r="B128" s="6"/>
      <c r="C128" s="6"/>
      <c r="D128" s="8"/>
    </row>
    <row r="129" spans="1:4" s="4" customFormat="1" ht="12.75">
      <c r="A129" s="3"/>
      <c r="B129" s="6"/>
      <c r="C129" s="6"/>
      <c r="D129" s="8"/>
    </row>
    <row r="130" spans="1:4" s="4" customFormat="1" ht="12.75">
      <c r="A130" s="3"/>
      <c r="B130" s="6"/>
      <c r="C130" s="6"/>
      <c r="D130" s="8"/>
    </row>
    <row r="131" spans="1:4" s="4" customFormat="1" ht="12.75">
      <c r="A131" s="3"/>
      <c r="B131" s="6"/>
      <c r="C131" s="6"/>
      <c r="D131" s="8"/>
    </row>
    <row r="132" spans="1:4" s="4" customFormat="1" ht="12.75">
      <c r="A132" s="3"/>
      <c r="B132" s="6"/>
      <c r="C132" s="6"/>
      <c r="D132" s="8"/>
    </row>
    <row r="133" spans="1:4" s="4" customFormat="1" ht="12.75">
      <c r="A133" s="3"/>
      <c r="B133" s="6"/>
      <c r="C133" s="6"/>
      <c r="D133" s="8"/>
    </row>
    <row r="134" spans="1:4" s="4" customFormat="1" ht="12.75">
      <c r="A134" s="3"/>
      <c r="B134" s="6"/>
      <c r="C134" s="6"/>
      <c r="D134" s="8"/>
    </row>
    <row r="135" spans="1:4" s="4" customFormat="1" ht="12.75">
      <c r="A135" s="3"/>
      <c r="B135" s="6"/>
      <c r="C135" s="6"/>
      <c r="D135" s="8"/>
    </row>
    <row r="136" spans="1:4" s="4" customFormat="1" ht="12.75">
      <c r="A136" s="3"/>
      <c r="B136" s="6"/>
      <c r="C136" s="6"/>
      <c r="D136" s="8"/>
    </row>
    <row r="137" spans="1:4" s="4" customFormat="1" ht="12.75">
      <c r="A137" s="3"/>
      <c r="B137" s="6"/>
      <c r="C137" s="6"/>
      <c r="D137" s="8"/>
    </row>
    <row r="138" spans="1:4" s="4" customFormat="1" ht="12.75">
      <c r="A138" s="3"/>
      <c r="B138" s="6"/>
      <c r="C138" s="6"/>
      <c r="D138" s="8"/>
    </row>
    <row r="139" spans="1:4" s="4" customFormat="1" ht="12.75">
      <c r="A139" s="3"/>
      <c r="B139" s="6"/>
      <c r="C139" s="6"/>
      <c r="D139" s="8"/>
    </row>
    <row r="140" spans="1:4" s="4" customFormat="1" ht="12.75">
      <c r="A140" s="3"/>
      <c r="B140" s="6"/>
      <c r="C140" s="6"/>
      <c r="D140" s="8"/>
    </row>
    <row r="141" spans="1:4" s="4" customFormat="1" ht="12.75">
      <c r="A141" s="3"/>
      <c r="B141" s="6"/>
      <c r="C141" s="6"/>
      <c r="D141" s="8"/>
    </row>
    <row r="142" spans="1:4" s="4" customFormat="1" ht="12.75">
      <c r="A142" s="3"/>
      <c r="B142" s="6"/>
      <c r="C142" s="6"/>
      <c r="D142" s="8"/>
    </row>
    <row r="143" spans="1:4" s="4" customFormat="1" ht="12.75">
      <c r="A143" s="3"/>
      <c r="B143" s="6"/>
      <c r="C143" s="6"/>
      <c r="D143" s="8"/>
    </row>
    <row r="144" spans="1:4" s="4" customFormat="1" ht="12.75">
      <c r="A144" s="3"/>
      <c r="B144" s="6"/>
      <c r="C144" s="6"/>
      <c r="D144" s="8"/>
    </row>
    <row r="145" spans="1:4" s="4" customFormat="1" ht="12.75">
      <c r="A145" s="3"/>
      <c r="B145" s="6"/>
      <c r="C145" s="6"/>
      <c r="D145" s="8"/>
    </row>
    <row r="146" spans="1:4" s="4" customFormat="1" ht="12.75">
      <c r="A146" s="3"/>
      <c r="B146" s="6"/>
      <c r="C146" s="6"/>
      <c r="D146" s="8"/>
    </row>
    <row r="147" spans="1:4" s="4" customFormat="1" ht="12.75">
      <c r="A147" s="3"/>
      <c r="B147" s="6"/>
      <c r="C147" s="6"/>
      <c r="D147" s="8"/>
    </row>
    <row r="148" spans="1:4" s="4" customFormat="1" ht="12.75">
      <c r="A148" s="3"/>
      <c r="B148" s="6"/>
      <c r="C148" s="6"/>
      <c r="D148" s="8"/>
    </row>
    <row r="149" spans="1:4" s="4" customFormat="1" ht="12.75">
      <c r="A149" s="3"/>
      <c r="B149" s="6"/>
      <c r="C149" s="6"/>
      <c r="D149" s="8"/>
    </row>
    <row r="150" spans="1:4" s="4" customFormat="1" ht="12.75">
      <c r="A150" s="3"/>
      <c r="B150" s="6"/>
      <c r="C150" s="6"/>
      <c r="D150" s="8"/>
    </row>
    <row r="151" spans="1:4" s="4" customFormat="1" ht="12.75">
      <c r="A151" s="3"/>
      <c r="B151" s="6"/>
      <c r="C151" s="6"/>
      <c r="D151" s="8"/>
    </row>
    <row r="152" spans="1:4" s="4" customFormat="1" ht="12.75">
      <c r="A152" s="3"/>
      <c r="B152" s="6"/>
      <c r="C152" s="6"/>
      <c r="D152" s="8"/>
    </row>
    <row r="153" spans="1:4" s="4" customFormat="1" ht="12.75">
      <c r="A153" s="3"/>
      <c r="B153" s="6"/>
      <c r="C153" s="6"/>
      <c r="D153" s="8"/>
    </row>
    <row r="154" spans="1:4" s="4" customFormat="1" ht="12.75">
      <c r="A154" s="3"/>
      <c r="B154" s="6"/>
      <c r="C154" s="6"/>
      <c r="D154" s="8"/>
    </row>
    <row r="155" spans="1:4" s="4" customFormat="1" ht="12.75">
      <c r="A155" s="3"/>
      <c r="B155" s="6"/>
      <c r="C155" s="6"/>
      <c r="D155" s="8"/>
    </row>
    <row r="156" spans="1:4" s="4" customFormat="1" ht="12.75">
      <c r="A156" s="3"/>
      <c r="B156" s="6"/>
      <c r="C156" s="6"/>
      <c r="D156" s="8"/>
    </row>
    <row r="157" spans="1:4" s="4" customFormat="1" ht="12.75">
      <c r="A157" s="3"/>
      <c r="B157" s="6"/>
      <c r="C157" s="6"/>
      <c r="D157" s="8"/>
    </row>
    <row r="158" spans="1:4" s="4" customFormat="1" ht="12.75">
      <c r="A158" s="3"/>
      <c r="B158" s="6"/>
      <c r="C158" s="6"/>
      <c r="D158" s="8"/>
    </row>
    <row r="159" spans="1:4" s="4" customFormat="1" ht="12.75">
      <c r="A159" s="3"/>
      <c r="B159" s="6"/>
      <c r="C159" s="6"/>
      <c r="D159" s="8"/>
    </row>
    <row r="160" spans="1:4" s="4" customFormat="1" ht="12.75">
      <c r="A160" s="3"/>
      <c r="B160" s="6"/>
      <c r="C160" s="6"/>
      <c r="D160" s="8"/>
    </row>
    <row r="161" spans="1:4" s="4" customFormat="1" ht="12.75">
      <c r="A161" s="3"/>
      <c r="B161" s="6"/>
      <c r="C161" s="6"/>
      <c r="D161" s="8"/>
    </row>
    <row r="162" spans="1:4" s="4" customFormat="1" ht="12.75">
      <c r="A162" s="3"/>
      <c r="B162" s="6"/>
      <c r="C162" s="6"/>
      <c r="D162" s="8"/>
    </row>
    <row r="163" spans="1:4" s="4" customFormat="1" ht="12.75">
      <c r="A163" s="3"/>
      <c r="B163" s="6"/>
      <c r="C163" s="6"/>
      <c r="D163" s="8"/>
    </row>
    <row r="164" spans="1:4" s="4" customFormat="1" ht="12.75">
      <c r="A164" s="3"/>
      <c r="B164" s="6"/>
      <c r="C164" s="6"/>
      <c r="D164" s="8"/>
    </row>
    <row r="165" spans="1:4" s="4" customFormat="1" ht="12.75">
      <c r="A165" s="3"/>
      <c r="B165" s="6"/>
      <c r="C165" s="6"/>
      <c r="D165" s="8"/>
    </row>
    <row r="166" spans="1:4" s="4" customFormat="1" ht="12.75">
      <c r="A166" s="3"/>
      <c r="B166" s="6"/>
      <c r="C166" s="6"/>
      <c r="D166" s="8"/>
    </row>
    <row r="167" spans="1:4" s="4" customFormat="1" ht="12.75">
      <c r="A167" s="3"/>
      <c r="B167" s="6"/>
      <c r="C167" s="6"/>
      <c r="D167" s="8"/>
    </row>
    <row r="168" spans="1:4" s="4" customFormat="1" ht="12.75">
      <c r="A168" s="3"/>
      <c r="B168" s="6"/>
      <c r="C168" s="6"/>
      <c r="D168" s="8"/>
    </row>
    <row r="169" spans="1:4" s="4" customFormat="1" ht="12.75">
      <c r="A169" s="3"/>
      <c r="B169" s="6"/>
      <c r="C169" s="6"/>
      <c r="D169" s="8"/>
    </row>
    <row r="170" spans="1:4" s="4" customFormat="1" ht="12.75">
      <c r="A170" s="3"/>
      <c r="B170" s="6"/>
      <c r="C170" s="6"/>
      <c r="D170" s="8"/>
    </row>
    <row r="171" spans="1:4" s="4" customFormat="1" ht="12.75">
      <c r="A171" s="3"/>
      <c r="B171" s="6"/>
      <c r="C171" s="6"/>
      <c r="D171" s="8"/>
    </row>
    <row r="172" spans="1:4" s="4" customFormat="1" ht="12.75">
      <c r="A172" s="3"/>
      <c r="B172" s="6"/>
      <c r="C172" s="6"/>
      <c r="D172" s="8"/>
    </row>
    <row r="173" spans="1:4" s="4" customFormat="1" ht="12.75">
      <c r="A173" s="3"/>
      <c r="B173" s="6"/>
      <c r="C173" s="6"/>
      <c r="D173" s="8"/>
    </row>
    <row r="174" spans="1:4" s="4" customFormat="1" ht="12.75">
      <c r="A174" s="3"/>
      <c r="B174" s="6"/>
      <c r="C174" s="6"/>
      <c r="D174" s="8"/>
    </row>
    <row r="175" spans="1:4" s="4" customFormat="1" ht="12.75">
      <c r="A175" s="3"/>
      <c r="B175" s="6"/>
      <c r="C175" s="6"/>
      <c r="D175" s="8"/>
    </row>
    <row r="176" spans="1:4" s="4" customFormat="1" ht="12.75">
      <c r="A176" s="3"/>
      <c r="B176" s="6"/>
      <c r="C176" s="6"/>
      <c r="D176" s="8"/>
    </row>
    <row r="177" spans="1:4" s="4" customFormat="1" ht="12.75">
      <c r="A177" s="3"/>
      <c r="B177" s="6"/>
      <c r="C177" s="6"/>
      <c r="D177" s="8"/>
    </row>
    <row r="178" spans="1:4" s="4" customFormat="1" ht="12.75">
      <c r="A178" s="3"/>
      <c r="B178" s="6"/>
      <c r="C178" s="6"/>
      <c r="D178" s="8"/>
    </row>
    <row r="179" spans="1:4" s="4" customFormat="1" ht="12.75">
      <c r="A179" s="3"/>
      <c r="B179" s="6"/>
      <c r="C179" s="6"/>
      <c r="D179" s="8"/>
    </row>
    <row r="180" spans="1:4" s="4" customFormat="1" ht="12.75">
      <c r="A180" s="3"/>
      <c r="B180" s="6"/>
      <c r="C180" s="6"/>
      <c r="D180" s="8"/>
    </row>
    <row r="181" spans="1:4" s="4" customFormat="1" ht="12.75">
      <c r="A181" s="3"/>
      <c r="B181" s="6"/>
      <c r="C181" s="6"/>
      <c r="D181" s="8"/>
    </row>
    <row r="182" spans="1:4" s="4" customFormat="1" ht="12.75">
      <c r="A182" s="3"/>
      <c r="B182" s="6"/>
      <c r="C182" s="6"/>
      <c r="D182" s="8"/>
    </row>
    <row r="183" spans="1:4" s="4" customFormat="1" ht="12.75">
      <c r="A183" s="3"/>
      <c r="B183" s="6"/>
      <c r="C183" s="6"/>
      <c r="D183" s="8"/>
    </row>
    <row r="184" spans="1:4" s="4" customFormat="1" ht="12.75">
      <c r="A184" s="3"/>
      <c r="B184" s="6"/>
      <c r="C184" s="6"/>
      <c r="D184" s="8"/>
    </row>
    <row r="185" spans="1:4" s="4" customFormat="1" ht="12.75">
      <c r="A185" s="3"/>
      <c r="B185" s="6"/>
      <c r="C185" s="6"/>
      <c r="D185" s="8"/>
    </row>
    <row r="186" spans="1:4" s="4" customFormat="1" ht="12.75">
      <c r="A186" s="3"/>
      <c r="B186" s="6"/>
      <c r="C186" s="6"/>
      <c r="D186" s="8"/>
    </row>
    <row r="187" spans="1:4" s="4" customFormat="1" ht="12.75">
      <c r="A187" s="3"/>
      <c r="B187" s="6"/>
      <c r="C187" s="6"/>
      <c r="D187" s="8"/>
    </row>
    <row r="188" spans="1:4" s="4" customFormat="1" ht="12.75">
      <c r="A188" s="3"/>
      <c r="B188" s="6"/>
      <c r="C188" s="6"/>
      <c r="D188" s="8"/>
    </row>
    <row r="189" spans="1:4" s="4" customFormat="1" ht="12.75">
      <c r="A189" s="3"/>
      <c r="B189" s="6"/>
      <c r="C189" s="6"/>
      <c r="D189" s="8"/>
    </row>
    <row r="190" spans="1:4" s="4" customFormat="1" ht="12.75">
      <c r="A190" s="3"/>
      <c r="B190" s="6"/>
      <c r="C190" s="6"/>
      <c r="D190" s="8"/>
    </row>
    <row r="191" spans="1:4" s="4" customFormat="1" ht="12.75">
      <c r="A191" s="3"/>
      <c r="B191" s="6"/>
      <c r="C191" s="6"/>
      <c r="D191" s="8"/>
    </row>
    <row r="192" spans="1:4" s="4" customFormat="1" ht="12.75">
      <c r="A192" s="3"/>
      <c r="B192" s="6"/>
      <c r="C192" s="6"/>
      <c r="D192" s="8"/>
    </row>
    <row r="193" spans="1:4" s="4" customFormat="1" ht="12.75">
      <c r="A193" s="3"/>
      <c r="B193" s="6"/>
      <c r="C193" s="6"/>
      <c r="D193" s="8"/>
    </row>
    <row r="194" spans="1:4" s="4" customFormat="1" ht="12.75">
      <c r="A194" s="3"/>
      <c r="B194" s="6"/>
      <c r="C194" s="6"/>
      <c r="D194" s="8"/>
    </row>
    <row r="195" spans="1:4" s="4" customFormat="1" ht="12.75">
      <c r="A195" s="3"/>
      <c r="B195" s="6"/>
      <c r="C195" s="6"/>
      <c r="D195" s="8"/>
    </row>
    <row r="196" spans="1:4" s="4" customFormat="1" ht="12.75">
      <c r="A196" s="3"/>
      <c r="B196" s="6"/>
      <c r="C196" s="6"/>
      <c r="D196" s="8"/>
    </row>
    <row r="197" spans="1:4" s="4" customFormat="1" ht="12.75">
      <c r="A197" s="3"/>
      <c r="B197" s="6"/>
      <c r="C197" s="6"/>
      <c r="D197" s="8"/>
    </row>
    <row r="198" spans="1:4" s="4" customFormat="1" ht="12.75">
      <c r="A198" s="3"/>
      <c r="B198" s="6"/>
      <c r="C198" s="6"/>
      <c r="D198" s="8"/>
    </row>
    <row r="199" spans="1:4" s="4" customFormat="1" ht="12.75">
      <c r="A199" s="3"/>
      <c r="B199" s="6"/>
      <c r="C199" s="6"/>
      <c r="D199" s="8"/>
    </row>
    <row r="200" spans="1:4" s="4" customFormat="1" ht="12.75">
      <c r="A200" s="3"/>
      <c r="B200" s="6"/>
      <c r="C200" s="6"/>
      <c r="D200" s="8"/>
    </row>
    <row r="201" spans="1:4" s="4" customFormat="1" ht="12.75">
      <c r="A201" s="3"/>
      <c r="B201" s="6"/>
      <c r="C201" s="6"/>
      <c r="D201" s="8"/>
    </row>
    <row r="202" spans="1:4" s="4" customFormat="1" ht="12.75">
      <c r="A202" s="3"/>
      <c r="B202" s="6"/>
      <c r="C202" s="6"/>
      <c r="D202" s="8"/>
    </row>
    <row r="203" spans="1:4" s="4" customFormat="1" ht="12.75">
      <c r="A203" s="3"/>
      <c r="B203" s="6"/>
      <c r="C203" s="6"/>
      <c r="D203" s="8"/>
    </row>
    <row r="204" spans="1:4" s="4" customFormat="1" ht="12.75">
      <c r="A204" s="3"/>
      <c r="B204" s="6"/>
      <c r="C204" s="6"/>
      <c r="D204" s="8"/>
    </row>
    <row r="205" spans="1:4" s="4" customFormat="1" ht="12.75">
      <c r="A205" s="3"/>
      <c r="B205" s="6"/>
      <c r="C205" s="6"/>
      <c r="D205" s="8"/>
    </row>
    <row r="206" spans="1:4" s="4" customFormat="1" ht="12.75">
      <c r="A206" s="3"/>
      <c r="B206" s="6"/>
      <c r="C206" s="6"/>
      <c r="D206" s="8"/>
    </row>
    <row r="207" spans="1:4" s="4" customFormat="1" ht="12.75">
      <c r="A207" s="3"/>
      <c r="B207" s="6"/>
      <c r="C207" s="6"/>
      <c r="D207" s="8"/>
    </row>
    <row r="208" spans="1:4" s="4" customFormat="1" ht="12.75">
      <c r="A208" s="3"/>
      <c r="B208" s="6"/>
      <c r="C208" s="6"/>
      <c r="D208" s="8"/>
    </row>
    <row r="209" spans="1:4" s="4" customFormat="1" ht="12.75">
      <c r="A209" s="3"/>
      <c r="B209" s="6"/>
      <c r="C209" s="6"/>
      <c r="D209" s="8"/>
    </row>
    <row r="210" spans="1:4" s="4" customFormat="1" ht="12.75">
      <c r="A210" s="3"/>
      <c r="B210" s="6"/>
      <c r="C210" s="6"/>
      <c r="D210" s="8"/>
    </row>
    <row r="211" spans="1:4" s="4" customFormat="1" ht="12.75">
      <c r="A211" s="3"/>
      <c r="B211" s="6"/>
      <c r="C211" s="6"/>
      <c r="D211" s="8"/>
    </row>
    <row r="212" spans="1:4" s="4" customFormat="1" ht="12.75">
      <c r="A212" s="3"/>
      <c r="B212" s="6"/>
      <c r="C212" s="6"/>
      <c r="D212" s="8"/>
    </row>
    <row r="213" spans="1:4" s="4" customFormat="1" ht="12.75">
      <c r="A213" s="3"/>
      <c r="B213" s="6"/>
      <c r="C213" s="6"/>
      <c r="D213" s="8"/>
    </row>
    <row r="214" spans="1:4" s="4" customFormat="1" ht="12.75">
      <c r="A214" s="3"/>
      <c r="B214" s="6"/>
      <c r="C214" s="6"/>
      <c r="D214" s="8"/>
    </row>
    <row r="215" spans="1:4" s="4" customFormat="1" ht="12.75">
      <c r="A215" s="3"/>
      <c r="B215" s="6"/>
      <c r="C215" s="6"/>
      <c r="D215" s="8"/>
    </row>
    <row r="216" spans="1:4" s="4" customFormat="1" ht="12.75">
      <c r="A216" s="3"/>
      <c r="B216" s="6"/>
      <c r="C216" s="6"/>
      <c r="D216" s="8"/>
    </row>
    <row r="217" spans="1:4" s="4" customFormat="1" ht="12.75">
      <c r="A217" s="3"/>
      <c r="B217" s="6"/>
      <c r="C217" s="6"/>
      <c r="D217" s="8"/>
    </row>
    <row r="218" spans="1:4" s="4" customFormat="1" ht="12.75">
      <c r="A218" s="3"/>
      <c r="B218" s="6"/>
      <c r="C218" s="6"/>
      <c r="D218" s="8"/>
    </row>
    <row r="219" spans="1:4" s="4" customFormat="1" ht="12.75">
      <c r="A219" s="3"/>
      <c r="B219" s="6"/>
      <c r="C219" s="6"/>
      <c r="D219" s="8"/>
    </row>
    <row r="220" spans="1:4" s="4" customFormat="1" ht="12.75">
      <c r="A220" s="3"/>
      <c r="B220" s="6"/>
      <c r="C220" s="6"/>
      <c r="D220" s="8"/>
    </row>
    <row r="221" spans="1:4" s="4" customFormat="1" ht="12.75">
      <c r="A221" s="3"/>
      <c r="B221" s="6"/>
      <c r="C221" s="6"/>
      <c r="D221" s="8"/>
    </row>
    <row r="222" spans="1:4" s="4" customFormat="1" ht="12.75">
      <c r="A222" s="3"/>
      <c r="B222" s="6"/>
      <c r="C222" s="6"/>
      <c r="D222" s="8"/>
    </row>
    <row r="223" spans="1:4" s="4" customFormat="1" ht="12.75">
      <c r="A223" s="3"/>
      <c r="B223" s="6"/>
      <c r="C223" s="6"/>
      <c r="D223" s="8"/>
    </row>
    <row r="224" spans="1:4" s="4" customFormat="1" ht="12.75">
      <c r="A224" s="3"/>
      <c r="B224" s="6"/>
      <c r="C224" s="6"/>
      <c r="D224" s="8"/>
    </row>
    <row r="225" spans="1:4" s="4" customFormat="1" ht="12.75">
      <c r="A225" s="3"/>
      <c r="B225" s="6"/>
      <c r="C225" s="6"/>
      <c r="D225" s="8"/>
    </row>
    <row r="226" spans="1:4" s="4" customFormat="1" ht="12.75">
      <c r="A226" s="3"/>
      <c r="B226" s="6"/>
      <c r="C226" s="6"/>
      <c r="D226" s="8"/>
    </row>
    <row r="227" spans="1:4" s="4" customFormat="1" ht="12.75">
      <c r="A227" s="3"/>
      <c r="B227" s="6"/>
      <c r="C227" s="6"/>
      <c r="D227" s="8"/>
    </row>
    <row r="228" spans="1:4" s="4" customFormat="1" ht="12.75">
      <c r="A228" s="3"/>
      <c r="B228" s="6"/>
      <c r="C228" s="6"/>
      <c r="D228" s="8"/>
    </row>
    <row r="229" spans="1:4" s="4" customFormat="1" ht="12.75">
      <c r="A229" s="3"/>
      <c r="B229" s="6"/>
      <c r="C229" s="6"/>
      <c r="D229" s="8"/>
    </row>
    <row r="230" spans="1:4" s="4" customFormat="1" ht="12.75">
      <c r="A230" s="3"/>
      <c r="B230" s="6"/>
      <c r="C230" s="6"/>
      <c r="D230" s="8"/>
    </row>
    <row r="231" spans="1:4" s="4" customFormat="1" ht="12.75">
      <c r="A231" s="3"/>
      <c r="B231" s="6"/>
      <c r="C231" s="6"/>
      <c r="D231" s="8"/>
    </row>
    <row r="232" spans="1:4" s="4" customFormat="1" ht="12.75">
      <c r="A232" s="3"/>
      <c r="B232" s="6"/>
      <c r="C232" s="6"/>
      <c r="D232" s="8"/>
    </row>
    <row r="233" spans="1:4" s="4" customFormat="1" ht="12.75">
      <c r="A233" s="3"/>
      <c r="B233" s="6"/>
      <c r="C233" s="6"/>
      <c r="D233" s="8"/>
    </row>
    <row r="234" spans="1:4" s="4" customFormat="1" ht="12.75">
      <c r="A234" s="3"/>
      <c r="B234" s="6"/>
      <c r="C234" s="6"/>
      <c r="D234" s="8"/>
    </row>
    <row r="235" spans="1:4" s="4" customFormat="1" ht="12.75">
      <c r="A235" s="3"/>
      <c r="B235" s="6"/>
      <c r="C235" s="6"/>
      <c r="D235" s="8"/>
    </row>
    <row r="236" spans="1:4" s="4" customFormat="1" ht="12.75">
      <c r="A236" s="3"/>
      <c r="B236" s="6"/>
      <c r="C236" s="6"/>
      <c r="D236" s="8"/>
    </row>
    <row r="237" spans="1:4" s="4" customFormat="1" ht="12.75">
      <c r="A237" s="3"/>
      <c r="B237" s="6"/>
      <c r="C237" s="6"/>
      <c r="D237" s="8"/>
    </row>
    <row r="238" spans="1:4" s="4" customFormat="1" ht="12.75">
      <c r="A238" s="3"/>
      <c r="B238" s="6"/>
      <c r="C238" s="6"/>
      <c r="D238" s="8"/>
    </row>
    <row r="239" spans="1:4" s="4" customFormat="1" ht="12.75">
      <c r="A239" s="3"/>
      <c r="B239" s="6"/>
      <c r="C239" s="6"/>
      <c r="D239" s="8"/>
    </row>
    <row r="240" spans="1:4" s="4" customFormat="1" ht="12.75">
      <c r="A240" s="3"/>
      <c r="B240" s="6"/>
      <c r="C240" s="6"/>
      <c r="D240" s="8"/>
    </row>
    <row r="241" spans="1:4" s="4" customFormat="1" ht="12.75">
      <c r="A241" s="3"/>
      <c r="B241" s="6"/>
      <c r="C241" s="6"/>
      <c r="D241" s="8"/>
    </row>
    <row r="242" spans="1:4" s="4" customFormat="1" ht="12.75">
      <c r="A242" s="3"/>
      <c r="B242" s="6"/>
      <c r="C242" s="6"/>
      <c r="D242" s="8"/>
    </row>
    <row r="243" spans="1:4" s="4" customFormat="1" ht="12.75">
      <c r="A243" s="3"/>
      <c r="B243" s="6"/>
      <c r="C243" s="6"/>
      <c r="D243" s="8"/>
    </row>
    <row r="244" spans="1:4" s="4" customFormat="1" ht="12.75">
      <c r="A244" s="3"/>
      <c r="B244" s="6"/>
      <c r="C244" s="6"/>
      <c r="D244" s="8"/>
    </row>
    <row r="245" spans="1:4" s="4" customFormat="1" ht="12.75">
      <c r="A245" s="3"/>
      <c r="B245" s="6"/>
      <c r="C245" s="6"/>
      <c r="D245" s="8"/>
    </row>
    <row r="246" spans="1:4" s="4" customFormat="1" ht="12.75">
      <c r="A246" s="3"/>
      <c r="B246" s="6"/>
      <c r="C246" s="6"/>
      <c r="D246" s="8"/>
    </row>
    <row r="247" spans="1:4" s="4" customFormat="1" ht="12.75">
      <c r="A247" s="3"/>
      <c r="B247" s="6"/>
      <c r="C247" s="6"/>
      <c r="D247" s="8"/>
    </row>
    <row r="248" spans="1:4" s="4" customFormat="1" ht="12.75">
      <c r="A248" s="3"/>
      <c r="B248" s="6"/>
      <c r="C248" s="6"/>
      <c r="D248" s="8"/>
    </row>
    <row r="249" spans="1:4" s="4" customFormat="1" ht="12.75">
      <c r="A249" s="3"/>
      <c r="B249" s="6"/>
      <c r="C249" s="6"/>
      <c r="D249" s="8"/>
    </row>
    <row r="250" spans="1:4" s="4" customFormat="1" ht="12.75">
      <c r="A250" s="3"/>
      <c r="B250" s="6"/>
      <c r="C250" s="6"/>
      <c r="D250" s="8"/>
    </row>
    <row r="251" spans="1:4" s="4" customFormat="1" ht="12.75">
      <c r="A251" s="3"/>
      <c r="B251" s="6"/>
      <c r="C251" s="6"/>
      <c r="D251" s="8"/>
    </row>
    <row r="252" spans="1:4" s="4" customFormat="1" ht="12.75">
      <c r="A252" s="3"/>
      <c r="B252" s="6"/>
      <c r="C252" s="6"/>
      <c r="D252" s="8"/>
    </row>
    <row r="253" spans="1:4" s="4" customFormat="1" ht="12.75">
      <c r="A253" s="3"/>
      <c r="B253" s="6"/>
      <c r="C253" s="6"/>
      <c r="D253" s="8"/>
    </row>
    <row r="254" spans="1:4" s="4" customFormat="1" ht="12.75">
      <c r="A254" s="3"/>
      <c r="B254" s="6"/>
      <c r="C254" s="6"/>
      <c r="D254" s="8"/>
    </row>
    <row r="255" spans="1:4" s="4" customFormat="1" ht="12.75">
      <c r="A255" s="3"/>
      <c r="B255" s="6"/>
      <c r="C255" s="6"/>
      <c r="D255" s="8"/>
    </row>
    <row r="256" spans="1:4" s="4" customFormat="1" ht="12.75">
      <c r="A256" s="3"/>
      <c r="B256" s="6"/>
      <c r="C256" s="6"/>
      <c r="D256" s="8"/>
    </row>
    <row r="257" spans="1:4" s="4" customFormat="1" ht="12.75">
      <c r="A257" s="3"/>
      <c r="B257" s="6"/>
      <c r="C257" s="6"/>
      <c r="D257" s="8"/>
    </row>
    <row r="258" spans="1:4" s="4" customFormat="1" ht="12.75">
      <c r="A258" s="3"/>
      <c r="B258" s="6"/>
      <c r="C258" s="6"/>
      <c r="D258" s="8"/>
    </row>
    <row r="259" spans="1:4" s="4" customFormat="1" ht="12.75">
      <c r="A259" s="3"/>
      <c r="B259" s="6"/>
      <c r="C259" s="6"/>
      <c r="D259" s="8"/>
    </row>
    <row r="260" spans="1:4" s="4" customFormat="1" ht="12.75">
      <c r="A260" s="3"/>
      <c r="B260" s="6"/>
      <c r="C260" s="6"/>
      <c r="D260" s="8"/>
    </row>
    <row r="261" spans="1:4" s="4" customFormat="1" ht="12.75">
      <c r="A261" s="3"/>
      <c r="B261" s="6"/>
      <c r="C261" s="6"/>
      <c r="D261" s="8"/>
    </row>
    <row r="262" spans="1:4" s="4" customFormat="1" ht="12.75">
      <c r="A262" s="3"/>
      <c r="B262" s="6"/>
      <c r="C262" s="6"/>
      <c r="D262" s="8"/>
    </row>
    <row r="263" spans="1:4" s="4" customFormat="1" ht="12.75">
      <c r="A263" s="3"/>
      <c r="B263" s="6"/>
      <c r="C263" s="6"/>
      <c r="D263" s="8"/>
    </row>
    <row r="264" spans="1:4" s="4" customFormat="1" ht="12.75">
      <c r="A264" s="3"/>
      <c r="B264" s="6"/>
      <c r="C264" s="6"/>
      <c r="D264" s="8"/>
    </row>
    <row r="265" spans="1:4" s="4" customFormat="1" ht="12.75">
      <c r="A265" s="3"/>
      <c r="B265" s="6"/>
      <c r="C265" s="6"/>
      <c r="D265" s="8"/>
    </row>
    <row r="266" spans="1:4" s="4" customFormat="1" ht="12.75">
      <c r="A266" s="3"/>
      <c r="B266" s="6"/>
      <c r="C266" s="6"/>
      <c r="D266" s="8"/>
    </row>
    <row r="267" spans="1:4" s="4" customFormat="1" ht="12.75">
      <c r="A267" s="3"/>
      <c r="B267" s="6"/>
      <c r="C267" s="6"/>
      <c r="D267" s="8"/>
    </row>
    <row r="268" spans="1:4" s="4" customFormat="1" ht="12.75">
      <c r="A268" s="3"/>
      <c r="B268" s="6"/>
      <c r="C268" s="6"/>
      <c r="D268" s="8"/>
    </row>
    <row r="269" spans="1:4" s="4" customFormat="1" ht="12.75">
      <c r="A269" s="3"/>
      <c r="B269" s="6"/>
      <c r="C269" s="6"/>
      <c r="D269" s="8"/>
    </row>
    <row r="270" spans="1:4" s="4" customFormat="1" ht="12.75">
      <c r="A270" s="3"/>
      <c r="B270" s="6"/>
      <c r="C270" s="6"/>
      <c r="D270" s="8"/>
    </row>
    <row r="271" spans="1:4" s="4" customFormat="1" ht="12.75">
      <c r="A271" s="3"/>
      <c r="B271" s="6"/>
      <c r="C271" s="6"/>
      <c r="D271" s="8"/>
    </row>
    <row r="272" spans="1:4" s="4" customFormat="1" ht="12.75">
      <c r="A272" s="3"/>
      <c r="B272" s="6"/>
      <c r="C272" s="6"/>
      <c r="D272" s="8"/>
    </row>
    <row r="273" spans="1:4" s="4" customFormat="1" ht="12.75">
      <c r="A273" s="3"/>
      <c r="B273" s="6"/>
      <c r="C273" s="6"/>
      <c r="D273" s="8"/>
    </row>
    <row r="274" spans="1:4" s="4" customFormat="1" ht="12.75">
      <c r="A274" s="3"/>
      <c r="B274" s="6"/>
      <c r="C274" s="6"/>
      <c r="D274" s="8"/>
    </row>
    <row r="275" spans="1:4" s="4" customFormat="1" ht="12.75">
      <c r="A275" s="3"/>
      <c r="B275" s="6"/>
      <c r="C275" s="6"/>
      <c r="D275" s="8"/>
    </row>
    <row r="276" spans="1:4" s="4" customFormat="1" ht="12.75">
      <c r="A276" s="3"/>
      <c r="B276" s="6"/>
      <c r="C276" s="6"/>
      <c r="D276" s="8"/>
    </row>
    <row r="277" spans="1:4" s="4" customFormat="1" ht="12.75">
      <c r="A277" s="3"/>
      <c r="B277" s="6"/>
      <c r="C277" s="6"/>
      <c r="D277" s="8"/>
    </row>
    <row r="278" spans="1:4" s="4" customFormat="1" ht="12.75">
      <c r="A278" s="3"/>
      <c r="B278" s="6"/>
      <c r="C278" s="6"/>
      <c r="D278" s="8"/>
    </row>
    <row r="279" spans="1:4" s="4" customFormat="1" ht="12.75">
      <c r="A279" s="3"/>
      <c r="B279" s="6"/>
      <c r="C279" s="6"/>
      <c r="D279" s="8"/>
    </row>
    <row r="280" spans="1:4" s="4" customFormat="1" ht="12.75">
      <c r="A280" s="3"/>
      <c r="B280" s="6"/>
      <c r="C280" s="6"/>
      <c r="D280" s="8"/>
    </row>
    <row r="281" spans="1:4" s="4" customFormat="1" ht="12.75">
      <c r="A281" s="3"/>
      <c r="B281" s="6"/>
      <c r="C281" s="6"/>
      <c r="D281" s="8"/>
    </row>
    <row r="282" spans="1:4" s="4" customFormat="1" ht="12.75">
      <c r="A282" s="3"/>
      <c r="B282" s="6"/>
      <c r="C282" s="6"/>
      <c r="D282" s="8"/>
    </row>
    <row r="283" spans="1:4" s="4" customFormat="1" ht="12.75">
      <c r="A283" s="3"/>
      <c r="B283" s="6"/>
      <c r="C283" s="6"/>
      <c r="D283" s="8"/>
    </row>
    <row r="284" spans="1:4" s="4" customFormat="1" ht="12.75">
      <c r="A284" s="3"/>
      <c r="B284" s="6"/>
      <c r="C284" s="6"/>
      <c r="D284" s="8"/>
    </row>
    <row r="285" spans="1:4" s="4" customFormat="1" ht="12.75">
      <c r="A285" s="3"/>
      <c r="B285" s="6"/>
      <c r="C285" s="6"/>
      <c r="D285" s="8"/>
    </row>
    <row r="286" spans="1:4" s="4" customFormat="1" ht="12.75">
      <c r="A286" s="3"/>
      <c r="B286" s="6"/>
      <c r="C286" s="6"/>
      <c r="D286" s="8"/>
    </row>
    <row r="287" spans="1:4" s="4" customFormat="1" ht="12.75">
      <c r="A287" s="3"/>
      <c r="B287" s="6"/>
      <c r="C287" s="6"/>
      <c r="D287" s="8"/>
    </row>
    <row r="288" spans="1:4" s="4" customFormat="1" ht="12.75">
      <c r="A288" s="3"/>
      <c r="B288" s="6"/>
      <c r="C288" s="6"/>
      <c r="D288" s="8"/>
    </row>
    <row r="289" spans="1:4" s="4" customFormat="1" ht="12.75">
      <c r="A289" s="3"/>
      <c r="B289" s="6"/>
      <c r="C289" s="6"/>
      <c r="D289" s="8"/>
    </row>
    <row r="290" spans="1:4" s="4" customFormat="1" ht="12.75">
      <c r="A290" s="3"/>
      <c r="B290" s="6"/>
      <c r="C290" s="6"/>
      <c r="D290" s="8"/>
    </row>
    <row r="291" spans="1:4" s="4" customFormat="1" ht="12.75">
      <c r="A291" s="3"/>
      <c r="B291" s="6"/>
      <c r="C291" s="6"/>
      <c r="D291" s="8"/>
    </row>
    <row r="292" spans="1:4" s="4" customFormat="1" ht="12.75">
      <c r="A292" s="3"/>
      <c r="B292" s="6"/>
      <c r="C292" s="6"/>
      <c r="D292" s="8"/>
    </row>
    <row r="293" spans="1:4" s="4" customFormat="1" ht="12.75">
      <c r="A293" s="3"/>
      <c r="B293" s="6"/>
      <c r="C293" s="6"/>
      <c r="D293" s="8"/>
    </row>
    <row r="294" spans="1:4" s="4" customFormat="1" ht="12.75">
      <c r="A294" s="3"/>
      <c r="B294" s="6"/>
      <c r="C294" s="6"/>
      <c r="D294" s="8"/>
    </row>
    <row r="295" spans="1:4" s="4" customFormat="1" ht="12.75">
      <c r="A295" s="3"/>
      <c r="B295" s="6"/>
      <c r="C295" s="6"/>
      <c r="D295" s="8"/>
    </row>
    <row r="296" spans="1:4" s="4" customFormat="1" ht="12.75">
      <c r="A296" s="3"/>
      <c r="B296" s="6"/>
      <c r="C296" s="6"/>
      <c r="D296" s="8"/>
    </row>
    <row r="297" spans="1:4" s="4" customFormat="1" ht="12.75">
      <c r="A297" s="3"/>
      <c r="B297" s="6"/>
      <c r="C297" s="6"/>
      <c r="D297" s="8"/>
    </row>
    <row r="298" spans="1:4" s="4" customFormat="1" ht="12.75">
      <c r="A298" s="3"/>
      <c r="B298" s="6"/>
      <c r="C298" s="6"/>
      <c r="D298" s="8"/>
    </row>
    <row r="299" spans="1:4" s="4" customFormat="1" ht="12.75">
      <c r="A299" s="3"/>
      <c r="B299" s="6"/>
      <c r="C299" s="6"/>
      <c r="D299" s="8"/>
    </row>
    <row r="300" spans="1:4" s="4" customFormat="1" ht="12.75">
      <c r="A300" s="3"/>
      <c r="B300" s="6"/>
      <c r="C300" s="6"/>
      <c r="D300" s="8"/>
    </row>
    <row r="301" spans="1:4" s="4" customFormat="1" ht="12.75">
      <c r="A301" s="3"/>
      <c r="B301" s="6"/>
      <c r="C301" s="6"/>
      <c r="D301" s="8"/>
    </row>
    <row r="302" spans="1:4" s="4" customFormat="1" ht="12.75">
      <c r="A302" s="3"/>
      <c r="B302" s="6"/>
      <c r="C302" s="6"/>
      <c r="D302" s="8"/>
    </row>
    <row r="303" spans="1:4" s="4" customFormat="1" ht="12.75">
      <c r="A303" s="3"/>
      <c r="B303" s="6"/>
      <c r="C303" s="6"/>
      <c r="D303" s="8"/>
    </row>
    <row r="304" spans="1:4" s="4" customFormat="1" ht="12.75">
      <c r="A304" s="3"/>
      <c r="B304" s="6"/>
      <c r="C304" s="6"/>
      <c r="D304" s="8"/>
    </row>
    <row r="305" spans="1:4" s="4" customFormat="1" ht="12.75">
      <c r="A305" s="3"/>
      <c r="B305" s="6"/>
      <c r="C305" s="6"/>
      <c r="D305" s="8"/>
    </row>
    <row r="306" spans="1:4" s="4" customFormat="1" ht="12.75">
      <c r="A306" s="3"/>
      <c r="B306" s="6"/>
      <c r="C306" s="6"/>
      <c r="D306" s="8"/>
    </row>
    <row r="307" spans="1:4" s="4" customFormat="1" ht="12.75">
      <c r="A307" s="3"/>
      <c r="B307" s="6"/>
      <c r="C307" s="6"/>
      <c r="D307" s="8"/>
    </row>
    <row r="308" spans="1:4" s="4" customFormat="1" ht="12.75">
      <c r="A308" s="3"/>
      <c r="B308" s="6"/>
      <c r="C308" s="6"/>
      <c r="D308" s="8"/>
    </row>
    <row r="309" spans="1:4" s="4" customFormat="1" ht="12.75">
      <c r="A309" s="3"/>
      <c r="B309" s="6"/>
      <c r="C309" s="6"/>
      <c r="D309" s="8"/>
    </row>
    <row r="310" spans="1:4" s="4" customFormat="1" ht="12.75">
      <c r="A310" s="3"/>
      <c r="B310" s="6"/>
      <c r="C310" s="6"/>
      <c r="D310" s="8"/>
    </row>
    <row r="311" spans="1:4" s="4" customFormat="1" ht="12.75">
      <c r="A311" s="3"/>
      <c r="B311" s="6"/>
      <c r="C311" s="6"/>
      <c r="D311" s="8"/>
    </row>
    <row r="312" spans="1:4" s="4" customFormat="1" ht="12.75">
      <c r="A312" s="3"/>
      <c r="B312" s="6"/>
      <c r="C312" s="6"/>
      <c r="D312" s="8"/>
    </row>
    <row r="313" spans="1:4" s="4" customFormat="1" ht="12.75">
      <c r="A313" s="3"/>
      <c r="B313" s="6"/>
      <c r="C313" s="6"/>
      <c r="D313" s="8"/>
    </row>
    <row r="314" spans="1:4" s="4" customFormat="1" ht="12.75">
      <c r="A314" s="3"/>
      <c r="B314" s="6"/>
      <c r="C314" s="6"/>
      <c r="D314" s="8"/>
    </row>
    <row r="315" spans="1:4" s="4" customFormat="1" ht="12.75">
      <c r="A315" s="3"/>
      <c r="B315" s="6"/>
      <c r="C315" s="6"/>
      <c r="D315" s="8"/>
    </row>
    <row r="316" spans="1:4" s="4" customFormat="1" ht="12.75">
      <c r="A316" s="3"/>
      <c r="B316" s="6"/>
      <c r="C316" s="6"/>
      <c r="D316" s="8"/>
    </row>
    <row r="317" spans="1:4" s="4" customFormat="1" ht="12.75">
      <c r="A317" s="3"/>
      <c r="B317" s="6"/>
      <c r="C317" s="6"/>
      <c r="D317" s="8"/>
    </row>
    <row r="318" spans="1:4" s="4" customFormat="1" ht="12.75">
      <c r="A318" s="3"/>
      <c r="B318" s="6"/>
      <c r="C318" s="6"/>
      <c r="D318" s="8"/>
    </row>
    <row r="319" spans="1:4" s="4" customFormat="1" ht="12.75">
      <c r="A319" s="3"/>
      <c r="B319" s="6"/>
      <c r="C319" s="6"/>
      <c r="D319" s="8"/>
    </row>
    <row r="320" spans="1:4" s="4" customFormat="1" ht="12.75">
      <c r="A320" s="3"/>
      <c r="B320" s="6"/>
      <c r="C320" s="6"/>
      <c r="D320" s="8"/>
    </row>
    <row r="321" spans="1:4" s="4" customFormat="1" ht="12.75">
      <c r="A321" s="3"/>
      <c r="B321" s="6"/>
      <c r="C321" s="6"/>
      <c r="D321" s="8"/>
    </row>
    <row r="322" spans="1:4" s="4" customFormat="1" ht="12.75">
      <c r="A322" s="3"/>
      <c r="B322" s="6"/>
      <c r="C322" s="6"/>
      <c r="D322" s="8"/>
    </row>
    <row r="323" spans="1:4" s="4" customFormat="1" ht="12.75">
      <c r="A323" s="3"/>
      <c r="B323" s="6"/>
      <c r="C323" s="6"/>
      <c r="D323" s="8"/>
    </row>
    <row r="324" spans="1:4" s="4" customFormat="1" ht="12.75">
      <c r="A324" s="3"/>
      <c r="B324" s="6"/>
      <c r="C324" s="6"/>
      <c r="D324" s="8"/>
    </row>
    <row r="325" spans="1:4" s="4" customFormat="1" ht="12.75">
      <c r="A325" s="3"/>
      <c r="B325" s="6"/>
      <c r="C325" s="6"/>
      <c r="D325" s="8"/>
    </row>
    <row r="326" spans="1:4" s="4" customFormat="1" ht="12.75">
      <c r="A326" s="3"/>
      <c r="B326" s="6"/>
      <c r="C326" s="6"/>
      <c r="D326" s="8"/>
    </row>
    <row r="327" spans="1:4" s="4" customFormat="1" ht="12.75">
      <c r="A327" s="3"/>
      <c r="B327" s="6"/>
      <c r="C327" s="6"/>
      <c r="D327" s="8"/>
    </row>
    <row r="328" spans="1:4" s="4" customFormat="1" ht="12.75">
      <c r="A328" s="3"/>
      <c r="B328" s="6"/>
      <c r="C328" s="6"/>
      <c r="D328" s="8"/>
    </row>
    <row r="329" spans="1:4" s="4" customFormat="1" ht="12.75">
      <c r="A329" s="3"/>
      <c r="B329" s="6"/>
      <c r="C329" s="6"/>
      <c r="D329" s="8"/>
    </row>
    <row r="330" spans="1:4" s="4" customFormat="1" ht="12.75">
      <c r="A330" s="3"/>
      <c r="B330" s="6"/>
      <c r="C330" s="6"/>
      <c r="D330" s="8"/>
    </row>
    <row r="331" spans="1:4" s="4" customFormat="1" ht="12.75">
      <c r="A331" s="3"/>
      <c r="B331" s="6"/>
      <c r="C331" s="6"/>
      <c r="D331" s="8"/>
    </row>
    <row r="332" spans="1:4" s="4" customFormat="1" ht="12.75">
      <c r="A332" s="3"/>
      <c r="B332" s="6"/>
      <c r="C332" s="6"/>
      <c r="D332" s="8"/>
    </row>
    <row r="333" spans="1:4" s="4" customFormat="1" ht="12.75">
      <c r="A333" s="3"/>
      <c r="B333" s="6"/>
      <c r="C333" s="6"/>
      <c r="D333" s="8"/>
    </row>
    <row r="334" spans="1:4" s="4" customFormat="1" ht="12.75">
      <c r="A334" s="3"/>
      <c r="B334" s="6"/>
      <c r="C334" s="6"/>
      <c r="D334" s="8"/>
    </row>
    <row r="335" spans="1:4" s="4" customFormat="1" ht="12.75">
      <c r="A335" s="3"/>
      <c r="B335" s="6"/>
      <c r="C335" s="6"/>
      <c r="D335" s="8"/>
    </row>
    <row r="336" spans="1:4" s="4" customFormat="1" ht="12.75">
      <c r="A336" s="3"/>
      <c r="B336" s="6"/>
      <c r="C336" s="6"/>
      <c r="D336" s="8"/>
    </row>
    <row r="337" spans="1:4" s="4" customFormat="1" ht="12.75">
      <c r="A337" s="3"/>
      <c r="B337" s="6"/>
      <c r="C337" s="6"/>
      <c r="D337" s="8"/>
    </row>
    <row r="338" spans="1:4" s="4" customFormat="1" ht="12.75">
      <c r="A338" s="3"/>
      <c r="B338" s="6"/>
      <c r="C338" s="6"/>
      <c r="D338" s="8"/>
    </row>
    <row r="339" spans="1:4" s="4" customFormat="1" ht="12.75">
      <c r="A339" s="3"/>
      <c r="B339" s="6"/>
      <c r="C339" s="6"/>
      <c r="D339" s="8"/>
    </row>
    <row r="340" spans="1:4" s="4" customFormat="1" ht="12.75">
      <c r="A340" s="3"/>
      <c r="B340" s="6"/>
      <c r="C340" s="6"/>
      <c r="D340" s="8"/>
    </row>
    <row r="341" spans="1:4" s="4" customFormat="1" ht="12.75">
      <c r="A341" s="3"/>
      <c r="B341" s="6"/>
      <c r="C341" s="6"/>
      <c r="D341" s="8"/>
    </row>
    <row r="342" spans="1:4" s="4" customFormat="1" ht="12.75">
      <c r="A342" s="3"/>
      <c r="B342" s="6"/>
      <c r="C342" s="6"/>
      <c r="D342" s="8"/>
    </row>
    <row r="343" spans="1:4" s="4" customFormat="1" ht="12.75">
      <c r="A343" s="3"/>
      <c r="B343" s="6"/>
      <c r="C343" s="6"/>
      <c r="D343" s="8"/>
    </row>
    <row r="344" spans="1:4" s="4" customFormat="1" ht="12.75">
      <c r="A344" s="3"/>
      <c r="B344" s="6"/>
      <c r="C344" s="6"/>
      <c r="D344" s="8"/>
    </row>
    <row r="345" spans="1:4" s="4" customFormat="1" ht="12.75">
      <c r="A345" s="3"/>
      <c r="B345" s="6"/>
      <c r="C345" s="6"/>
      <c r="D345" s="8"/>
    </row>
    <row r="346" spans="1:4" s="4" customFormat="1" ht="12.75">
      <c r="A346" s="3"/>
      <c r="B346" s="6"/>
      <c r="C346" s="6"/>
      <c r="D346" s="8"/>
    </row>
    <row r="347" spans="1:4" s="4" customFormat="1" ht="12.75">
      <c r="A347" s="3"/>
      <c r="B347" s="6"/>
      <c r="C347" s="6"/>
      <c r="D347" s="8"/>
    </row>
    <row r="348" spans="1:4" s="4" customFormat="1" ht="12.75">
      <c r="A348" s="3"/>
      <c r="B348" s="6"/>
      <c r="C348" s="6"/>
      <c r="D348" s="8"/>
    </row>
    <row r="349" spans="1:4" s="4" customFormat="1" ht="12.75">
      <c r="A349" s="3"/>
      <c r="B349" s="6"/>
      <c r="C349" s="6"/>
      <c r="D349" s="8"/>
    </row>
    <row r="350" spans="1:4" s="4" customFormat="1" ht="12.75">
      <c r="A350" s="3"/>
      <c r="B350" s="6"/>
      <c r="C350" s="6"/>
      <c r="D350" s="8"/>
    </row>
    <row r="351" spans="1:4" s="4" customFormat="1" ht="12.75">
      <c r="A351" s="3"/>
      <c r="B351" s="6"/>
      <c r="C351" s="6"/>
      <c r="D351" s="8"/>
    </row>
    <row r="352" spans="1:4" s="4" customFormat="1" ht="12.75">
      <c r="A352" s="3"/>
      <c r="B352" s="6"/>
      <c r="C352" s="6"/>
      <c r="D352" s="8"/>
    </row>
    <row r="353" spans="1:4" s="4" customFormat="1" ht="12.75">
      <c r="A353" s="3"/>
      <c r="B353" s="6"/>
      <c r="C353" s="6"/>
      <c r="D353" s="8"/>
    </row>
    <row r="354" spans="1:4" s="4" customFormat="1" ht="12.75">
      <c r="A354" s="3"/>
      <c r="B354" s="6"/>
      <c r="C354" s="6"/>
      <c r="D354" s="8"/>
    </row>
    <row r="355" spans="1:4" s="4" customFormat="1" ht="12.75">
      <c r="A355" s="3"/>
      <c r="B355" s="6"/>
      <c r="C355" s="6"/>
      <c r="D355" s="8"/>
    </row>
    <row r="356" spans="1:4" s="4" customFormat="1" ht="12.75">
      <c r="A356" s="3"/>
      <c r="B356" s="6"/>
      <c r="C356" s="6"/>
      <c r="D356" s="8"/>
    </row>
    <row r="357" spans="1:4" s="4" customFormat="1" ht="12.75">
      <c r="A357" s="3"/>
      <c r="B357" s="6"/>
      <c r="C357" s="6"/>
      <c r="D357" s="8"/>
    </row>
    <row r="358" spans="1:4" s="4" customFormat="1" ht="12.75">
      <c r="A358" s="3"/>
      <c r="B358" s="6"/>
      <c r="C358" s="6"/>
      <c r="D358" s="8"/>
    </row>
    <row r="359" spans="1:4" s="4" customFormat="1" ht="12.75">
      <c r="A359" s="3"/>
      <c r="B359" s="6"/>
      <c r="C359" s="6"/>
      <c r="D359" s="8"/>
    </row>
    <row r="360" spans="1:4" s="4" customFormat="1" ht="12.75">
      <c r="A360" s="3"/>
      <c r="B360" s="6"/>
      <c r="C360" s="6"/>
      <c r="D360" s="8"/>
    </row>
    <row r="361" spans="1:4" s="4" customFormat="1" ht="12.75">
      <c r="A361" s="3"/>
      <c r="B361" s="6"/>
      <c r="C361" s="6"/>
      <c r="D361" s="8"/>
    </row>
    <row r="362" spans="1:4" s="4" customFormat="1" ht="12.75">
      <c r="A362" s="3"/>
      <c r="B362" s="6"/>
      <c r="C362" s="6"/>
      <c r="D362" s="8"/>
    </row>
    <row r="363" spans="1:4" s="4" customFormat="1" ht="12.75">
      <c r="A363" s="3"/>
      <c r="B363" s="6"/>
      <c r="C363" s="6"/>
      <c r="D363" s="8"/>
    </row>
    <row r="364" spans="1:4" s="4" customFormat="1" ht="12.75">
      <c r="A364" s="3"/>
      <c r="B364" s="6"/>
      <c r="C364" s="6"/>
      <c r="D364" s="8"/>
    </row>
    <row r="365" spans="1:4" s="4" customFormat="1" ht="12.75">
      <c r="A365" s="3"/>
      <c r="B365" s="6"/>
      <c r="C365" s="6"/>
      <c r="D365" s="8"/>
    </row>
    <row r="366" spans="1:4" s="4" customFormat="1" ht="12.75">
      <c r="A366" s="3"/>
      <c r="B366" s="6"/>
      <c r="C366" s="6"/>
      <c r="D366" s="8"/>
    </row>
    <row r="367" spans="1:4" s="4" customFormat="1" ht="12.75">
      <c r="A367" s="3"/>
      <c r="B367" s="6"/>
      <c r="C367" s="6"/>
      <c r="D367" s="8"/>
    </row>
    <row r="368" spans="1:4" s="4" customFormat="1" ht="12.75">
      <c r="A368" s="3"/>
      <c r="B368" s="6"/>
      <c r="C368" s="6"/>
      <c r="D368" s="8"/>
    </row>
    <row r="369" spans="1:4" s="4" customFormat="1" ht="12.75">
      <c r="A369" s="3"/>
      <c r="B369" s="6"/>
      <c r="C369" s="6"/>
      <c r="D369" s="8"/>
    </row>
    <row r="370" spans="1:4" s="4" customFormat="1" ht="12.75">
      <c r="A370" s="3"/>
      <c r="B370" s="6"/>
      <c r="C370" s="6"/>
      <c r="D370" s="8"/>
    </row>
    <row r="371" spans="1:4" s="4" customFormat="1" ht="12.75">
      <c r="A371" s="3"/>
      <c r="B371" s="6"/>
      <c r="C371" s="6"/>
      <c r="D371" s="8"/>
    </row>
    <row r="372" spans="1:4" s="4" customFormat="1" ht="12.75">
      <c r="A372" s="3"/>
      <c r="B372" s="6"/>
      <c r="C372" s="6"/>
      <c r="D372" s="8"/>
    </row>
    <row r="373" spans="1:4" s="4" customFormat="1" ht="12.75">
      <c r="A373" s="3"/>
      <c r="B373" s="6"/>
      <c r="C373" s="6"/>
      <c r="D373" s="8"/>
    </row>
    <row r="374" spans="1:4" s="4" customFormat="1" ht="12.75">
      <c r="A374" s="3"/>
      <c r="B374" s="6"/>
      <c r="C374" s="6"/>
      <c r="D374" s="8"/>
    </row>
    <row r="375" spans="1:4" s="4" customFormat="1" ht="12.75">
      <c r="A375" s="3"/>
      <c r="B375" s="6"/>
      <c r="C375" s="6"/>
      <c r="D375" s="8"/>
    </row>
    <row r="376" spans="1:4" s="4" customFormat="1" ht="12.75">
      <c r="A376" s="3"/>
      <c r="B376" s="6"/>
      <c r="C376" s="6"/>
      <c r="D376" s="8"/>
    </row>
    <row r="377" spans="1:4" s="4" customFormat="1" ht="12.75">
      <c r="A377" s="3"/>
      <c r="B377" s="6"/>
      <c r="C377" s="6"/>
      <c r="D377" s="8"/>
    </row>
    <row r="378" spans="1:4" s="4" customFormat="1" ht="12.75">
      <c r="A378" s="3"/>
      <c r="B378" s="6"/>
      <c r="C378" s="6"/>
      <c r="D378" s="8"/>
    </row>
    <row r="379" spans="1:4" s="4" customFormat="1" ht="12.75">
      <c r="A379" s="3"/>
      <c r="B379" s="6"/>
      <c r="C379" s="6"/>
      <c r="D379" s="8"/>
    </row>
    <row r="380" spans="1:4" s="4" customFormat="1" ht="12.75">
      <c r="A380" s="3"/>
      <c r="B380" s="6"/>
      <c r="C380" s="6"/>
      <c r="D380" s="8"/>
    </row>
    <row r="381" spans="1:4" s="4" customFormat="1" ht="12.75">
      <c r="A381" s="3"/>
      <c r="B381" s="6"/>
      <c r="C381" s="6"/>
      <c r="D381" s="8"/>
    </row>
    <row r="382" spans="1:4" s="4" customFormat="1" ht="12.75">
      <c r="A382" s="3"/>
      <c r="B382" s="6"/>
      <c r="C382" s="6"/>
      <c r="D382" s="8"/>
    </row>
    <row r="383" spans="1:4" s="4" customFormat="1" ht="12.75">
      <c r="A383" s="3"/>
      <c r="B383" s="6"/>
      <c r="C383" s="6"/>
      <c r="D383" s="8"/>
    </row>
    <row r="384" spans="1:4" s="4" customFormat="1" ht="12.75">
      <c r="A384" s="3"/>
      <c r="B384" s="6"/>
      <c r="C384" s="6"/>
      <c r="D384" s="8"/>
    </row>
    <row r="385" spans="1:4" s="4" customFormat="1" ht="12.75">
      <c r="A385" s="3"/>
      <c r="B385" s="6"/>
      <c r="C385" s="6"/>
      <c r="D385" s="8"/>
    </row>
    <row r="386" spans="1:4" s="4" customFormat="1" ht="12.75">
      <c r="A386" s="3"/>
      <c r="B386" s="6"/>
      <c r="C386" s="6"/>
      <c r="D386" s="8"/>
    </row>
    <row r="387" spans="1:4" s="4" customFormat="1" ht="12.75">
      <c r="A387" s="3"/>
      <c r="B387" s="6"/>
      <c r="C387" s="6"/>
      <c r="D387" s="8"/>
    </row>
    <row r="388" spans="1:4" s="4" customFormat="1" ht="12.75">
      <c r="A388" s="3"/>
      <c r="B388" s="6"/>
      <c r="C388" s="6"/>
      <c r="D388" s="8"/>
    </row>
    <row r="389" spans="1:4" s="4" customFormat="1" ht="12.75">
      <c r="A389" s="3"/>
      <c r="B389" s="6"/>
      <c r="C389" s="6"/>
      <c r="D389" s="8"/>
    </row>
    <row r="390" spans="1:4" s="4" customFormat="1" ht="12.75">
      <c r="A390" s="3"/>
      <c r="B390" s="6"/>
      <c r="C390" s="6"/>
      <c r="D390" s="8"/>
    </row>
    <row r="391" spans="1:4" s="4" customFormat="1" ht="12.75">
      <c r="A391" s="3"/>
      <c r="B391" s="6"/>
      <c r="C391" s="6"/>
      <c r="D391" s="8"/>
    </row>
    <row r="392" spans="1:4" s="4" customFormat="1" ht="12.75">
      <c r="A392" s="3"/>
      <c r="B392" s="6"/>
      <c r="C392" s="6"/>
      <c r="D392" s="8"/>
    </row>
    <row r="393" spans="1:4" s="4" customFormat="1" ht="12.75">
      <c r="A393" s="3"/>
      <c r="B393" s="6"/>
      <c r="C393" s="6"/>
      <c r="D393" s="8"/>
    </row>
    <row r="394" spans="1:4" s="4" customFormat="1" ht="12.75">
      <c r="A394" s="3"/>
      <c r="B394" s="6"/>
      <c r="C394" s="6"/>
      <c r="D394" s="8"/>
    </row>
    <row r="395" spans="1:4" s="4" customFormat="1" ht="12.75">
      <c r="A395" s="3"/>
      <c r="B395" s="6"/>
      <c r="C395" s="6"/>
      <c r="D395" s="8"/>
    </row>
    <row r="396" spans="1:4" s="4" customFormat="1" ht="12.75">
      <c r="A396" s="3"/>
      <c r="B396" s="6"/>
      <c r="C396" s="6"/>
      <c r="D396" s="8"/>
    </row>
    <row r="397" spans="1:4" s="4" customFormat="1" ht="12.75">
      <c r="A397" s="3"/>
      <c r="B397" s="6"/>
      <c r="C397" s="6"/>
      <c r="D397" s="8"/>
    </row>
    <row r="398" spans="1:4" s="4" customFormat="1" ht="12.75">
      <c r="A398" s="3"/>
      <c r="B398" s="6"/>
      <c r="C398" s="6"/>
      <c r="D398" s="8"/>
    </row>
    <row r="399" spans="1:4" s="4" customFormat="1" ht="12.75">
      <c r="A399" s="3"/>
      <c r="B399" s="6"/>
      <c r="C399" s="6"/>
      <c r="D399" s="8"/>
    </row>
    <row r="400" spans="1:4" s="4" customFormat="1" ht="12.75">
      <c r="A400" s="3"/>
      <c r="B400" s="6"/>
      <c r="C400" s="6"/>
      <c r="D400" s="8"/>
    </row>
    <row r="401" spans="1:4" s="4" customFormat="1" ht="12.75">
      <c r="A401" s="3"/>
      <c r="B401" s="6"/>
      <c r="C401" s="6"/>
      <c r="D401" s="8"/>
    </row>
    <row r="402" spans="1:4" s="4" customFormat="1" ht="12.75">
      <c r="A402" s="3"/>
      <c r="B402" s="6"/>
      <c r="C402" s="6"/>
      <c r="D402" s="8"/>
    </row>
    <row r="403" spans="1:4" s="4" customFormat="1" ht="12.75">
      <c r="A403" s="3"/>
      <c r="B403" s="6"/>
      <c r="C403" s="6"/>
      <c r="D403" s="8"/>
    </row>
    <row r="404" spans="1:4" s="4" customFormat="1" ht="12.75">
      <c r="A404" s="3"/>
      <c r="B404" s="6"/>
      <c r="C404" s="6"/>
      <c r="D404" s="8"/>
    </row>
    <row r="405" spans="1:4" s="4" customFormat="1" ht="12.75">
      <c r="A405" s="3"/>
      <c r="B405" s="6"/>
      <c r="C405" s="6"/>
      <c r="D405" s="8"/>
    </row>
    <row r="406" spans="1:4" s="4" customFormat="1" ht="12.75">
      <c r="A406" s="3"/>
      <c r="B406" s="6"/>
      <c r="C406" s="6"/>
      <c r="D406" s="8"/>
    </row>
    <row r="407" spans="1:4" s="4" customFormat="1" ht="12.75">
      <c r="A407" s="3"/>
      <c r="B407" s="6"/>
      <c r="C407" s="6"/>
      <c r="D407" s="8"/>
    </row>
    <row r="408" spans="1:4" s="4" customFormat="1" ht="12.75">
      <c r="A408" s="3"/>
      <c r="B408" s="6"/>
      <c r="C408" s="6"/>
      <c r="D408" s="8"/>
    </row>
    <row r="409" spans="1:4" s="4" customFormat="1" ht="12.75">
      <c r="A409" s="3"/>
      <c r="B409" s="6"/>
      <c r="C409" s="6"/>
      <c r="D409" s="8"/>
    </row>
    <row r="410" spans="1:4" s="4" customFormat="1" ht="12.75">
      <c r="A410" s="3"/>
      <c r="B410" s="6"/>
      <c r="C410" s="6"/>
      <c r="D410" s="8"/>
    </row>
    <row r="411" spans="1:4" s="4" customFormat="1" ht="12.75">
      <c r="A411" s="3"/>
      <c r="B411" s="6"/>
      <c r="C411" s="6"/>
      <c r="D411" s="8"/>
    </row>
    <row r="412" spans="1:4" s="4" customFormat="1" ht="12.75">
      <c r="A412" s="3"/>
      <c r="B412" s="6"/>
      <c r="C412" s="6"/>
      <c r="D412" s="8"/>
    </row>
    <row r="413" spans="1:4" s="4" customFormat="1" ht="12.75">
      <c r="A413" s="3"/>
      <c r="B413" s="6"/>
      <c r="C413" s="6"/>
      <c r="D413" s="8"/>
    </row>
    <row r="414" spans="1:4" s="4" customFormat="1" ht="12.75">
      <c r="A414" s="3"/>
      <c r="B414" s="6"/>
      <c r="C414" s="6"/>
      <c r="D414" s="8"/>
    </row>
    <row r="415" spans="1:4" s="4" customFormat="1" ht="12.75">
      <c r="A415" s="3"/>
      <c r="B415" s="6"/>
      <c r="C415" s="6"/>
      <c r="D415" s="8"/>
    </row>
    <row r="416" spans="1:4" s="4" customFormat="1" ht="12.75">
      <c r="A416" s="3"/>
      <c r="B416" s="6"/>
      <c r="C416" s="6"/>
      <c r="D416" s="8"/>
    </row>
    <row r="417" spans="1:4" s="4" customFormat="1" ht="12.75">
      <c r="A417" s="3"/>
      <c r="B417" s="6"/>
      <c r="C417" s="6"/>
      <c r="D417" s="8"/>
    </row>
    <row r="418" spans="1:4" s="4" customFormat="1" ht="12.75">
      <c r="A418" s="3"/>
      <c r="B418" s="6"/>
      <c r="C418" s="6"/>
      <c r="D418" s="8"/>
    </row>
    <row r="419" spans="1:4" s="4" customFormat="1" ht="12.75">
      <c r="A419" s="3"/>
      <c r="B419" s="6"/>
      <c r="C419" s="6"/>
      <c r="D419" s="8"/>
    </row>
    <row r="420" spans="1:4" s="4" customFormat="1" ht="12.75">
      <c r="A420" s="3"/>
      <c r="B420" s="6"/>
      <c r="C420" s="6"/>
      <c r="D420" s="8"/>
    </row>
    <row r="421" spans="1:4" s="4" customFormat="1" ht="12.75">
      <c r="A421" s="3"/>
      <c r="B421" s="6"/>
      <c r="C421" s="6"/>
      <c r="D421" s="8"/>
    </row>
    <row r="422" spans="1:4" s="4" customFormat="1" ht="12.75">
      <c r="A422" s="3"/>
      <c r="B422" s="6"/>
      <c r="C422" s="6"/>
      <c r="D422" s="8"/>
    </row>
    <row r="423" spans="1:4" s="4" customFormat="1" ht="12.75">
      <c r="A423" s="3"/>
      <c r="B423" s="6"/>
      <c r="C423" s="6"/>
      <c r="D423" s="8"/>
    </row>
    <row r="424" spans="1:4" s="4" customFormat="1" ht="12.75">
      <c r="A424" s="3"/>
      <c r="B424" s="6"/>
      <c r="C424" s="6"/>
      <c r="D424" s="8"/>
    </row>
    <row r="425" spans="1:4" s="4" customFormat="1" ht="12.75">
      <c r="A425" s="3"/>
      <c r="B425" s="6"/>
      <c r="C425" s="6"/>
      <c r="D425" s="8"/>
    </row>
    <row r="426" spans="1:4" s="4" customFormat="1" ht="12.75">
      <c r="A426" s="3"/>
      <c r="B426" s="6"/>
      <c r="C426" s="6"/>
      <c r="D426" s="8"/>
    </row>
    <row r="427" spans="1:4" s="4" customFormat="1" ht="12.75">
      <c r="A427" s="3"/>
      <c r="B427" s="6"/>
      <c r="C427" s="6"/>
      <c r="D427" s="8"/>
    </row>
    <row r="428" spans="1:4" s="4" customFormat="1" ht="12.75">
      <c r="A428" s="3"/>
      <c r="B428" s="6"/>
      <c r="C428" s="6"/>
      <c r="D428" s="8"/>
    </row>
    <row r="429" spans="1:4" s="4" customFormat="1" ht="12.75">
      <c r="A429" s="3"/>
      <c r="B429" s="6"/>
      <c r="C429" s="6"/>
      <c r="D429" s="8"/>
    </row>
    <row r="430" spans="1:4" s="4" customFormat="1" ht="12.75">
      <c r="A430" s="3"/>
      <c r="B430" s="6"/>
      <c r="C430" s="6"/>
      <c r="D430" s="8"/>
    </row>
    <row r="431" spans="1:4" s="4" customFormat="1" ht="12.75">
      <c r="A431" s="3"/>
      <c r="B431" s="6"/>
      <c r="C431" s="6"/>
      <c r="D431" s="8"/>
    </row>
    <row r="432" spans="1:4" s="4" customFormat="1" ht="12.75">
      <c r="A432" s="3"/>
      <c r="B432" s="6"/>
      <c r="C432" s="6"/>
      <c r="D432" s="8"/>
    </row>
    <row r="433" spans="1:4" s="4" customFormat="1" ht="12.75">
      <c r="A433" s="3"/>
      <c r="B433" s="6"/>
      <c r="C433" s="6"/>
      <c r="D433" s="8"/>
    </row>
    <row r="434" spans="1:4" s="4" customFormat="1" ht="12.75">
      <c r="A434" s="3"/>
      <c r="B434" s="6"/>
      <c r="C434" s="6"/>
      <c r="D434" s="8"/>
    </row>
    <row r="435" spans="1:4" s="4" customFormat="1" ht="12.75">
      <c r="A435" s="3"/>
      <c r="B435" s="6"/>
      <c r="C435" s="6"/>
      <c r="D435" s="8"/>
    </row>
    <row r="436" spans="1:4" s="4" customFormat="1" ht="12.75">
      <c r="A436" s="3"/>
      <c r="B436" s="6"/>
      <c r="C436" s="6"/>
      <c r="D436" s="8"/>
    </row>
    <row r="437" spans="1:4" s="4" customFormat="1" ht="12.75">
      <c r="A437" s="3"/>
      <c r="B437" s="6"/>
      <c r="C437" s="6"/>
      <c r="D437" s="8"/>
    </row>
    <row r="438" spans="1:4" s="4" customFormat="1" ht="12.75">
      <c r="A438" s="3"/>
      <c r="B438" s="6"/>
      <c r="C438" s="6"/>
      <c r="D438" s="8"/>
    </row>
    <row r="439" spans="1:4" s="4" customFormat="1" ht="12.75">
      <c r="A439" s="3"/>
      <c r="B439" s="6"/>
      <c r="C439" s="6"/>
      <c r="D439" s="8"/>
    </row>
    <row r="440" spans="1:4" s="4" customFormat="1" ht="12.75">
      <c r="A440" s="3"/>
      <c r="B440" s="6"/>
      <c r="C440" s="6"/>
      <c r="D440" s="8"/>
    </row>
    <row r="441" spans="1:4" s="4" customFormat="1" ht="12.75">
      <c r="A441" s="3"/>
      <c r="B441" s="6"/>
      <c r="C441" s="6"/>
      <c r="D441" s="8"/>
    </row>
    <row r="442" spans="1:4" s="4" customFormat="1" ht="12.75">
      <c r="A442" s="3"/>
      <c r="B442" s="6"/>
      <c r="C442" s="6"/>
      <c r="D442" s="8"/>
    </row>
    <row r="443" spans="1:4" s="4" customFormat="1" ht="12.75">
      <c r="A443" s="3"/>
      <c r="B443" s="6"/>
      <c r="C443" s="6"/>
      <c r="D443" s="8"/>
    </row>
    <row r="444" spans="1:4" s="4" customFormat="1" ht="12.75">
      <c r="A444" s="3"/>
      <c r="B444" s="6"/>
      <c r="C444" s="6"/>
      <c r="D444" s="8"/>
    </row>
    <row r="445" spans="1:4" s="4" customFormat="1" ht="12.75">
      <c r="A445" s="3"/>
      <c r="B445" s="6"/>
      <c r="C445" s="6"/>
      <c r="D445" s="8"/>
    </row>
    <row r="446" spans="1:4" s="4" customFormat="1" ht="12.75">
      <c r="A446" s="3"/>
      <c r="B446" s="6"/>
      <c r="C446" s="6"/>
      <c r="D446" s="8"/>
    </row>
    <row r="447" spans="1:4" s="4" customFormat="1" ht="12.75">
      <c r="A447" s="3"/>
      <c r="B447" s="6"/>
      <c r="C447" s="6"/>
      <c r="D447" s="8"/>
    </row>
    <row r="448" spans="1:4" s="4" customFormat="1" ht="12.75">
      <c r="A448" s="3"/>
      <c r="B448" s="6"/>
      <c r="C448" s="6"/>
      <c r="D448" s="8"/>
    </row>
    <row r="449" spans="1:4" s="4" customFormat="1" ht="12.75">
      <c r="A449" s="3"/>
      <c r="B449" s="6"/>
      <c r="C449" s="6"/>
      <c r="D449" s="8"/>
    </row>
    <row r="450" spans="1:4" s="4" customFormat="1" ht="12.75">
      <c r="A450" s="3"/>
      <c r="B450" s="6"/>
      <c r="C450" s="6"/>
      <c r="D450" s="8"/>
    </row>
    <row r="451" spans="1:4" s="4" customFormat="1" ht="12.75">
      <c r="A451" s="3"/>
      <c r="B451" s="6"/>
      <c r="C451" s="6"/>
      <c r="D451" s="8"/>
    </row>
    <row r="452" spans="1:4" s="4" customFormat="1" ht="12.75">
      <c r="A452" s="3"/>
      <c r="B452" s="6"/>
      <c r="C452" s="6"/>
      <c r="D452" s="8"/>
    </row>
    <row r="453" spans="1:4" s="4" customFormat="1" ht="12.75">
      <c r="A453" s="3"/>
      <c r="B453" s="6"/>
      <c r="C453" s="6"/>
      <c r="D453" s="8"/>
    </row>
    <row r="454" spans="1:4" s="4" customFormat="1" ht="12.75">
      <c r="A454" s="3"/>
      <c r="B454" s="6"/>
      <c r="C454" s="6"/>
      <c r="D454" s="8"/>
    </row>
    <row r="455" spans="1:4" s="4" customFormat="1" ht="12.75">
      <c r="A455" s="3"/>
      <c r="B455" s="6"/>
      <c r="C455" s="6"/>
      <c r="D455" s="8"/>
    </row>
    <row r="456" spans="1:4" s="4" customFormat="1" ht="12.75">
      <c r="A456" s="3"/>
      <c r="B456" s="6"/>
      <c r="C456" s="6"/>
      <c r="D456" s="8"/>
    </row>
    <row r="457" spans="1:4" s="4" customFormat="1" ht="12.75">
      <c r="A457" s="3"/>
      <c r="B457" s="6"/>
      <c r="C457" s="6"/>
      <c r="D457" s="8"/>
    </row>
    <row r="458" spans="1:4" s="4" customFormat="1" ht="12.75">
      <c r="A458" s="3"/>
      <c r="B458" s="6"/>
      <c r="C458" s="6"/>
      <c r="D458" s="8"/>
    </row>
    <row r="459" spans="1:4" s="4" customFormat="1" ht="12.75">
      <c r="A459" s="3"/>
      <c r="B459" s="6"/>
      <c r="C459" s="6"/>
      <c r="D459" s="8"/>
    </row>
    <row r="460" spans="1:4" s="4" customFormat="1" ht="12.75">
      <c r="A460" s="3"/>
      <c r="B460" s="6"/>
      <c r="C460" s="6"/>
      <c r="D460" s="8"/>
    </row>
    <row r="461" spans="1:4" s="4" customFormat="1" ht="12.75">
      <c r="A461" s="3"/>
      <c r="B461" s="6"/>
      <c r="C461" s="6"/>
      <c r="D461" s="8"/>
    </row>
    <row r="462" spans="1:4" s="4" customFormat="1" ht="12.75">
      <c r="A462" s="3"/>
      <c r="B462" s="6"/>
      <c r="C462" s="6"/>
      <c r="D462" s="8"/>
    </row>
    <row r="463" spans="1:4" s="4" customFormat="1" ht="12.75">
      <c r="A463" s="3"/>
      <c r="B463" s="6"/>
      <c r="C463" s="6"/>
      <c r="D463" s="8"/>
    </row>
    <row r="464" spans="1:4" s="4" customFormat="1" ht="12.75">
      <c r="A464" s="3"/>
      <c r="B464" s="6"/>
      <c r="C464" s="6"/>
      <c r="D464" s="8"/>
    </row>
    <row r="465" spans="1:4" s="4" customFormat="1" ht="12.75">
      <c r="A465" s="3"/>
      <c r="B465" s="6"/>
      <c r="C465" s="6"/>
      <c r="D465" s="8"/>
    </row>
    <row r="466" spans="1:4" s="4" customFormat="1" ht="12.75">
      <c r="A466" s="3"/>
      <c r="B466" s="6"/>
      <c r="C466" s="6"/>
      <c r="D466" s="8"/>
    </row>
    <row r="467" spans="1:4" s="4" customFormat="1" ht="12.75">
      <c r="A467" s="3"/>
      <c r="B467" s="6"/>
      <c r="C467" s="6"/>
      <c r="D467" s="8"/>
    </row>
    <row r="468" spans="1:4" s="4" customFormat="1" ht="12.75">
      <c r="A468" s="3"/>
      <c r="B468" s="6"/>
      <c r="C468" s="6"/>
      <c r="D468" s="8"/>
    </row>
    <row r="469" spans="1:4" s="4" customFormat="1" ht="12.75">
      <c r="A469" s="3"/>
      <c r="B469" s="6"/>
      <c r="C469" s="6"/>
      <c r="D469" s="8"/>
    </row>
    <row r="470" spans="1:4" s="4" customFormat="1" ht="12.75">
      <c r="A470" s="3"/>
      <c r="B470" s="6"/>
      <c r="C470" s="6"/>
      <c r="D470" s="8"/>
    </row>
    <row r="471" spans="1:4" s="4" customFormat="1" ht="12.75">
      <c r="A471" s="3"/>
      <c r="B471" s="6"/>
      <c r="C471" s="6"/>
      <c r="D471" s="8"/>
    </row>
    <row r="472" spans="1:4" s="4" customFormat="1" ht="12.75">
      <c r="A472" s="3"/>
      <c r="B472" s="6"/>
      <c r="C472" s="6"/>
      <c r="D472" s="8"/>
    </row>
    <row r="473" spans="1:4" s="4" customFormat="1" ht="12.75">
      <c r="A473" s="3"/>
      <c r="B473" s="6"/>
      <c r="C473" s="6"/>
      <c r="D473" s="8"/>
    </row>
    <row r="474" spans="1:4" s="4" customFormat="1" ht="12.75">
      <c r="A474" s="3"/>
      <c r="B474" s="6"/>
      <c r="C474" s="6"/>
      <c r="D474" s="8"/>
    </row>
    <row r="475" spans="1:4" s="4" customFormat="1" ht="12.75">
      <c r="A475" s="3"/>
      <c r="B475" s="6"/>
      <c r="C475" s="6"/>
      <c r="D475" s="8"/>
    </row>
    <row r="476" spans="1:4" s="4" customFormat="1" ht="12.75">
      <c r="A476" s="3"/>
      <c r="B476" s="6"/>
      <c r="C476" s="6"/>
      <c r="D476" s="8"/>
    </row>
    <row r="477" spans="1:4" s="4" customFormat="1" ht="12.75">
      <c r="A477" s="3"/>
      <c r="B477" s="6"/>
      <c r="C477" s="6"/>
      <c r="D477" s="8"/>
    </row>
    <row r="478" spans="1:4" s="4" customFormat="1" ht="12.75">
      <c r="A478" s="3"/>
      <c r="B478" s="6"/>
      <c r="C478" s="6"/>
      <c r="D478" s="8"/>
    </row>
    <row r="479" spans="1:4" s="4" customFormat="1" ht="12.75">
      <c r="A479" s="3"/>
      <c r="B479" s="6"/>
      <c r="C479" s="6"/>
      <c r="D479" s="8"/>
    </row>
    <row r="480" spans="1:4" s="4" customFormat="1" ht="12.75">
      <c r="A480" s="3"/>
      <c r="B480" s="6"/>
      <c r="C480" s="6"/>
      <c r="D480" s="8"/>
    </row>
    <row r="481" spans="1:4" s="4" customFormat="1" ht="12.75">
      <c r="A481" s="3"/>
      <c r="B481" s="6"/>
      <c r="C481" s="6"/>
      <c r="D481" s="8"/>
    </row>
    <row r="482" spans="1:4" s="4" customFormat="1" ht="12.75">
      <c r="A482" s="3"/>
      <c r="B482" s="6"/>
      <c r="C482" s="6"/>
      <c r="D482" s="8"/>
    </row>
    <row r="483" spans="1:4" s="4" customFormat="1" ht="12.75">
      <c r="A483" s="3"/>
      <c r="B483" s="6"/>
      <c r="C483" s="6"/>
      <c r="D483" s="8"/>
    </row>
    <row r="484" spans="1:4" s="4" customFormat="1" ht="12.75">
      <c r="A484" s="3"/>
      <c r="B484" s="6"/>
      <c r="C484" s="6"/>
      <c r="D484" s="8"/>
    </row>
    <row r="485" spans="1:4" s="4" customFormat="1" ht="12.75">
      <c r="A485" s="3"/>
      <c r="B485" s="6"/>
      <c r="C485" s="6"/>
      <c r="D485" s="8"/>
    </row>
    <row r="486" spans="1:4" s="4" customFormat="1" ht="12.75">
      <c r="A486" s="3"/>
      <c r="B486" s="6"/>
      <c r="C486" s="6"/>
      <c r="D486" s="8"/>
    </row>
    <row r="487" spans="1:4" s="4" customFormat="1" ht="12.75">
      <c r="A487" s="3"/>
      <c r="B487" s="6"/>
      <c r="C487" s="6"/>
      <c r="D487" s="8"/>
    </row>
    <row r="488" spans="1:4" s="4" customFormat="1" ht="12.75">
      <c r="A488" s="3"/>
      <c r="B488" s="6"/>
      <c r="C488" s="6"/>
      <c r="D488" s="8"/>
    </row>
    <row r="489" spans="1:4" s="4" customFormat="1" ht="12.75">
      <c r="A489" s="3"/>
      <c r="B489" s="6"/>
      <c r="C489" s="6"/>
      <c r="D489" s="8"/>
    </row>
    <row r="490" spans="1:4" s="4" customFormat="1" ht="12.75">
      <c r="A490" s="3"/>
      <c r="B490" s="6"/>
      <c r="C490" s="6"/>
      <c r="D490" s="8"/>
    </row>
  </sheetData>
  <mergeCells count="12">
    <mergeCell ref="B13:C13"/>
    <mergeCell ref="B14:C14"/>
    <mergeCell ref="B7:C7"/>
    <mergeCell ref="A1:D1"/>
    <mergeCell ref="A3:D3"/>
    <mergeCell ref="B5:C5"/>
    <mergeCell ref="B6:C6"/>
    <mergeCell ref="B12:C12"/>
    <mergeCell ref="B11:C11"/>
    <mergeCell ref="B8:C8"/>
    <mergeCell ref="B9:C9"/>
    <mergeCell ref="B10:C10"/>
  </mergeCells>
  <pageMargins left="0.70866141732283472" right="0.70866141732283472" top="0.74803149606299213" bottom="0.6692913385826772" header="0.31496062992125984" footer="0.31496062992125984"/>
  <pageSetup paperSize="9" scale="75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39"/>
  <sheetViews>
    <sheetView zoomScaleNormal="100" zoomScaleSheetLayoutView="100" workbookViewId="0">
      <selection activeCell="C130" sqref="C130"/>
    </sheetView>
  </sheetViews>
  <sheetFormatPr defaultRowHeight="15"/>
  <cols>
    <col min="1" max="1" width="7.625" style="73" customWidth="1"/>
    <col min="2" max="2" width="16.375" style="73" customWidth="1"/>
    <col min="3" max="3" width="44.375" style="73" customWidth="1"/>
    <col min="4" max="4" width="5.875" style="73" customWidth="1"/>
    <col min="5" max="5" width="7.625" style="73" customWidth="1"/>
    <col min="6" max="7" width="19" style="73" customWidth="1"/>
    <col min="8" max="256" width="9" style="73"/>
    <col min="257" max="257" width="7.625" style="73" customWidth="1"/>
    <col min="258" max="258" width="16.375" style="73" customWidth="1"/>
    <col min="259" max="259" width="44.375" style="73" customWidth="1"/>
    <col min="260" max="260" width="5.875" style="73" customWidth="1"/>
    <col min="261" max="261" width="7.625" style="73" customWidth="1"/>
    <col min="262" max="263" width="19" style="73" customWidth="1"/>
    <col min="264" max="512" width="9" style="73"/>
    <col min="513" max="513" width="7.625" style="73" customWidth="1"/>
    <col min="514" max="514" width="16.375" style="73" customWidth="1"/>
    <col min="515" max="515" width="44.375" style="73" customWidth="1"/>
    <col min="516" max="516" width="5.875" style="73" customWidth="1"/>
    <col min="517" max="517" width="7.625" style="73" customWidth="1"/>
    <col min="518" max="519" width="19" style="73" customWidth="1"/>
    <col min="520" max="768" width="9" style="73"/>
    <col min="769" max="769" width="7.625" style="73" customWidth="1"/>
    <col min="770" max="770" width="16.375" style="73" customWidth="1"/>
    <col min="771" max="771" width="44.375" style="73" customWidth="1"/>
    <col min="772" max="772" width="5.875" style="73" customWidth="1"/>
    <col min="773" max="773" width="7.625" style="73" customWidth="1"/>
    <col min="774" max="775" width="19" style="73" customWidth="1"/>
    <col min="776" max="1024" width="9" style="73"/>
    <col min="1025" max="1025" width="7.625" style="73" customWidth="1"/>
    <col min="1026" max="1026" width="16.375" style="73" customWidth="1"/>
    <col min="1027" max="1027" width="44.375" style="73" customWidth="1"/>
    <col min="1028" max="1028" width="5.875" style="73" customWidth="1"/>
    <col min="1029" max="1029" width="7.625" style="73" customWidth="1"/>
    <col min="1030" max="1031" width="19" style="73" customWidth="1"/>
    <col min="1032" max="1280" width="9" style="73"/>
    <col min="1281" max="1281" width="7.625" style="73" customWidth="1"/>
    <col min="1282" max="1282" width="16.375" style="73" customWidth="1"/>
    <col min="1283" max="1283" width="44.375" style="73" customWidth="1"/>
    <col min="1284" max="1284" width="5.875" style="73" customWidth="1"/>
    <col min="1285" max="1285" width="7.625" style="73" customWidth="1"/>
    <col min="1286" max="1287" width="19" style="73" customWidth="1"/>
    <col min="1288" max="1536" width="9" style="73"/>
    <col min="1537" max="1537" width="7.625" style="73" customWidth="1"/>
    <col min="1538" max="1538" width="16.375" style="73" customWidth="1"/>
    <col min="1539" max="1539" width="44.375" style="73" customWidth="1"/>
    <col min="1540" max="1540" width="5.875" style="73" customWidth="1"/>
    <col min="1541" max="1541" width="7.625" style="73" customWidth="1"/>
    <col min="1542" max="1543" width="19" style="73" customWidth="1"/>
    <col min="1544" max="1792" width="9" style="73"/>
    <col min="1793" max="1793" width="7.625" style="73" customWidth="1"/>
    <col min="1794" max="1794" width="16.375" style="73" customWidth="1"/>
    <col min="1795" max="1795" width="44.375" style="73" customWidth="1"/>
    <col min="1796" max="1796" width="5.875" style="73" customWidth="1"/>
    <col min="1797" max="1797" width="7.625" style="73" customWidth="1"/>
    <col min="1798" max="1799" width="19" style="73" customWidth="1"/>
    <col min="1800" max="2048" width="9" style="73"/>
    <col min="2049" max="2049" width="7.625" style="73" customWidth="1"/>
    <col min="2050" max="2050" width="16.375" style="73" customWidth="1"/>
    <col min="2051" max="2051" width="44.375" style="73" customWidth="1"/>
    <col min="2052" max="2052" width="5.875" style="73" customWidth="1"/>
    <col min="2053" max="2053" width="7.625" style="73" customWidth="1"/>
    <col min="2054" max="2055" width="19" style="73" customWidth="1"/>
    <col min="2056" max="2304" width="9" style="73"/>
    <col min="2305" max="2305" width="7.625" style="73" customWidth="1"/>
    <col min="2306" max="2306" width="16.375" style="73" customWidth="1"/>
    <col min="2307" max="2307" width="44.375" style="73" customWidth="1"/>
    <col min="2308" max="2308" width="5.875" style="73" customWidth="1"/>
    <col min="2309" max="2309" width="7.625" style="73" customWidth="1"/>
    <col min="2310" max="2311" width="19" style="73" customWidth="1"/>
    <col min="2312" max="2560" width="9" style="73"/>
    <col min="2561" max="2561" width="7.625" style="73" customWidth="1"/>
    <col min="2562" max="2562" width="16.375" style="73" customWidth="1"/>
    <col min="2563" max="2563" width="44.375" style="73" customWidth="1"/>
    <col min="2564" max="2564" width="5.875" style="73" customWidth="1"/>
    <col min="2565" max="2565" width="7.625" style="73" customWidth="1"/>
    <col min="2566" max="2567" width="19" style="73" customWidth="1"/>
    <col min="2568" max="2816" width="9" style="73"/>
    <col min="2817" max="2817" width="7.625" style="73" customWidth="1"/>
    <col min="2818" max="2818" width="16.375" style="73" customWidth="1"/>
    <col min="2819" max="2819" width="44.375" style="73" customWidth="1"/>
    <col min="2820" max="2820" width="5.875" style="73" customWidth="1"/>
    <col min="2821" max="2821" width="7.625" style="73" customWidth="1"/>
    <col min="2822" max="2823" width="19" style="73" customWidth="1"/>
    <col min="2824" max="3072" width="9" style="73"/>
    <col min="3073" max="3073" width="7.625" style="73" customWidth="1"/>
    <col min="3074" max="3074" width="16.375" style="73" customWidth="1"/>
    <col min="3075" max="3075" width="44.375" style="73" customWidth="1"/>
    <col min="3076" max="3076" width="5.875" style="73" customWidth="1"/>
    <col min="3077" max="3077" width="7.625" style="73" customWidth="1"/>
    <col min="3078" max="3079" width="19" style="73" customWidth="1"/>
    <col min="3080" max="3328" width="9" style="73"/>
    <col min="3329" max="3329" width="7.625" style="73" customWidth="1"/>
    <col min="3330" max="3330" width="16.375" style="73" customWidth="1"/>
    <col min="3331" max="3331" width="44.375" style="73" customWidth="1"/>
    <col min="3332" max="3332" width="5.875" style="73" customWidth="1"/>
    <col min="3333" max="3333" width="7.625" style="73" customWidth="1"/>
    <col min="3334" max="3335" width="19" style="73" customWidth="1"/>
    <col min="3336" max="3584" width="9" style="73"/>
    <col min="3585" max="3585" width="7.625" style="73" customWidth="1"/>
    <col min="3586" max="3586" width="16.375" style="73" customWidth="1"/>
    <col min="3587" max="3587" width="44.375" style="73" customWidth="1"/>
    <col min="3588" max="3588" width="5.875" style="73" customWidth="1"/>
    <col min="3589" max="3589" width="7.625" style="73" customWidth="1"/>
    <col min="3590" max="3591" width="19" style="73" customWidth="1"/>
    <col min="3592" max="3840" width="9" style="73"/>
    <col min="3841" max="3841" width="7.625" style="73" customWidth="1"/>
    <col min="3842" max="3842" width="16.375" style="73" customWidth="1"/>
    <col min="3843" max="3843" width="44.375" style="73" customWidth="1"/>
    <col min="3844" max="3844" width="5.875" style="73" customWidth="1"/>
    <col min="3845" max="3845" width="7.625" style="73" customWidth="1"/>
    <col min="3846" max="3847" width="19" style="73" customWidth="1"/>
    <col min="3848" max="4096" width="9" style="73"/>
    <col min="4097" max="4097" width="7.625" style="73" customWidth="1"/>
    <col min="4098" max="4098" width="16.375" style="73" customWidth="1"/>
    <col min="4099" max="4099" width="44.375" style="73" customWidth="1"/>
    <col min="4100" max="4100" width="5.875" style="73" customWidth="1"/>
    <col min="4101" max="4101" width="7.625" style="73" customWidth="1"/>
    <col min="4102" max="4103" width="19" style="73" customWidth="1"/>
    <col min="4104" max="4352" width="9" style="73"/>
    <col min="4353" max="4353" width="7.625" style="73" customWidth="1"/>
    <col min="4354" max="4354" width="16.375" style="73" customWidth="1"/>
    <col min="4355" max="4355" width="44.375" style="73" customWidth="1"/>
    <col min="4356" max="4356" width="5.875" style="73" customWidth="1"/>
    <col min="4357" max="4357" width="7.625" style="73" customWidth="1"/>
    <col min="4358" max="4359" width="19" style="73" customWidth="1"/>
    <col min="4360" max="4608" width="9" style="73"/>
    <col min="4609" max="4609" width="7.625" style="73" customWidth="1"/>
    <col min="4610" max="4610" width="16.375" style="73" customWidth="1"/>
    <col min="4611" max="4611" width="44.375" style="73" customWidth="1"/>
    <col min="4612" max="4612" width="5.875" style="73" customWidth="1"/>
    <col min="4613" max="4613" width="7.625" style="73" customWidth="1"/>
    <col min="4614" max="4615" width="19" style="73" customWidth="1"/>
    <col min="4616" max="4864" width="9" style="73"/>
    <col min="4865" max="4865" width="7.625" style="73" customWidth="1"/>
    <col min="4866" max="4866" width="16.375" style="73" customWidth="1"/>
    <col min="4867" max="4867" width="44.375" style="73" customWidth="1"/>
    <col min="4868" max="4868" width="5.875" style="73" customWidth="1"/>
    <col min="4869" max="4869" width="7.625" style="73" customWidth="1"/>
    <col min="4870" max="4871" width="19" style="73" customWidth="1"/>
    <col min="4872" max="5120" width="9" style="73"/>
    <col min="5121" max="5121" width="7.625" style="73" customWidth="1"/>
    <col min="5122" max="5122" width="16.375" style="73" customWidth="1"/>
    <col min="5123" max="5123" width="44.375" style="73" customWidth="1"/>
    <col min="5124" max="5124" width="5.875" style="73" customWidth="1"/>
    <col min="5125" max="5125" width="7.625" style="73" customWidth="1"/>
    <col min="5126" max="5127" width="19" style="73" customWidth="1"/>
    <col min="5128" max="5376" width="9" style="73"/>
    <col min="5377" max="5377" width="7.625" style="73" customWidth="1"/>
    <col min="5378" max="5378" width="16.375" style="73" customWidth="1"/>
    <col min="5379" max="5379" width="44.375" style="73" customWidth="1"/>
    <col min="5380" max="5380" width="5.875" style="73" customWidth="1"/>
    <col min="5381" max="5381" width="7.625" style="73" customWidth="1"/>
    <col min="5382" max="5383" width="19" style="73" customWidth="1"/>
    <col min="5384" max="5632" width="9" style="73"/>
    <col min="5633" max="5633" width="7.625" style="73" customWidth="1"/>
    <col min="5634" max="5634" width="16.375" style="73" customWidth="1"/>
    <col min="5635" max="5635" width="44.375" style="73" customWidth="1"/>
    <col min="5636" max="5636" width="5.875" style="73" customWidth="1"/>
    <col min="5637" max="5637" width="7.625" style="73" customWidth="1"/>
    <col min="5638" max="5639" width="19" style="73" customWidth="1"/>
    <col min="5640" max="5888" width="9" style="73"/>
    <col min="5889" max="5889" width="7.625" style="73" customWidth="1"/>
    <col min="5890" max="5890" width="16.375" style="73" customWidth="1"/>
    <col min="5891" max="5891" width="44.375" style="73" customWidth="1"/>
    <col min="5892" max="5892" width="5.875" style="73" customWidth="1"/>
    <col min="5893" max="5893" width="7.625" style="73" customWidth="1"/>
    <col min="5894" max="5895" width="19" style="73" customWidth="1"/>
    <col min="5896" max="6144" width="9" style="73"/>
    <col min="6145" max="6145" width="7.625" style="73" customWidth="1"/>
    <col min="6146" max="6146" width="16.375" style="73" customWidth="1"/>
    <col min="6147" max="6147" width="44.375" style="73" customWidth="1"/>
    <col min="6148" max="6148" width="5.875" style="73" customWidth="1"/>
    <col min="6149" max="6149" width="7.625" style="73" customWidth="1"/>
    <col min="6150" max="6151" width="19" style="73" customWidth="1"/>
    <col min="6152" max="6400" width="9" style="73"/>
    <col min="6401" max="6401" width="7.625" style="73" customWidth="1"/>
    <col min="6402" max="6402" width="16.375" style="73" customWidth="1"/>
    <col min="6403" max="6403" width="44.375" style="73" customWidth="1"/>
    <col min="6404" max="6404" width="5.875" style="73" customWidth="1"/>
    <col min="6405" max="6405" width="7.625" style="73" customWidth="1"/>
    <col min="6406" max="6407" width="19" style="73" customWidth="1"/>
    <col min="6408" max="6656" width="9" style="73"/>
    <col min="6657" max="6657" width="7.625" style="73" customWidth="1"/>
    <col min="6658" max="6658" width="16.375" style="73" customWidth="1"/>
    <col min="6659" max="6659" width="44.375" style="73" customWidth="1"/>
    <col min="6660" max="6660" width="5.875" style="73" customWidth="1"/>
    <col min="6661" max="6661" width="7.625" style="73" customWidth="1"/>
    <col min="6662" max="6663" width="19" style="73" customWidth="1"/>
    <col min="6664" max="6912" width="9" style="73"/>
    <col min="6913" max="6913" width="7.625" style="73" customWidth="1"/>
    <col min="6914" max="6914" width="16.375" style="73" customWidth="1"/>
    <col min="6915" max="6915" width="44.375" style="73" customWidth="1"/>
    <col min="6916" max="6916" width="5.875" style="73" customWidth="1"/>
    <col min="6917" max="6917" width="7.625" style="73" customWidth="1"/>
    <col min="6918" max="6919" width="19" style="73" customWidth="1"/>
    <col min="6920" max="7168" width="9" style="73"/>
    <col min="7169" max="7169" width="7.625" style="73" customWidth="1"/>
    <col min="7170" max="7170" width="16.375" style="73" customWidth="1"/>
    <col min="7171" max="7171" width="44.375" style="73" customWidth="1"/>
    <col min="7172" max="7172" width="5.875" style="73" customWidth="1"/>
    <col min="7173" max="7173" width="7.625" style="73" customWidth="1"/>
    <col min="7174" max="7175" width="19" style="73" customWidth="1"/>
    <col min="7176" max="7424" width="9" style="73"/>
    <col min="7425" max="7425" width="7.625" style="73" customWidth="1"/>
    <col min="7426" max="7426" width="16.375" style="73" customWidth="1"/>
    <col min="7427" max="7427" width="44.375" style="73" customWidth="1"/>
    <col min="7428" max="7428" width="5.875" style="73" customWidth="1"/>
    <col min="7429" max="7429" width="7.625" style="73" customWidth="1"/>
    <col min="7430" max="7431" width="19" style="73" customWidth="1"/>
    <col min="7432" max="7680" width="9" style="73"/>
    <col min="7681" max="7681" width="7.625" style="73" customWidth="1"/>
    <col min="7682" max="7682" width="16.375" style="73" customWidth="1"/>
    <col min="7683" max="7683" width="44.375" style="73" customWidth="1"/>
    <col min="7684" max="7684" width="5.875" style="73" customWidth="1"/>
    <col min="7685" max="7685" width="7.625" style="73" customWidth="1"/>
    <col min="7686" max="7687" width="19" style="73" customWidth="1"/>
    <col min="7688" max="7936" width="9" style="73"/>
    <col min="7937" max="7937" width="7.625" style="73" customWidth="1"/>
    <col min="7938" max="7938" width="16.375" style="73" customWidth="1"/>
    <col min="7939" max="7939" width="44.375" style="73" customWidth="1"/>
    <col min="7940" max="7940" width="5.875" style="73" customWidth="1"/>
    <col min="7941" max="7941" width="7.625" style="73" customWidth="1"/>
    <col min="7942" max="7943" width="19" style="73" customWidth="1"/>
    <col min="7944" max="8192" width="9" style="73"/>
    <col min="8193" max="8193" width="7.625" style="73" customWidth="1"/>
    <col min="8194" max="8194" width="16.375" style="73" customWidth="1"/>
    <col min="8195" max="8195" width="44.375" style="73" customWidth="1"/>
    <col min="8196" max="8196" width="5.875" style="73" customWidth="1"/>
    <col min="8197" max="8197" width="7.625" style="73" customWidth="1"/>
    <col min="8198" max="8199" width="19" style="73" customWidth="1"/>
    <col min="8200" max="8448" width="9" style="73"/>
    <col min="8449" max="8449" width="7.625" style="73" customWidth="1"/>
    <col min="8450" max="8450" width="16.375" style="73" customWidth="1"/>
    <col min="8451" max="8451" width="44.375" style="73" customWidth="1"/>
    <col min="8452" max="8452" width="5.875" style="73" customWidth="1"/>
    <col min="8453" max="8453" width="7.625" style="73" customWidth="1"/>
    <col min="8454" max="8455" width="19" style="73" customWidth="1"/>
    <col min="8456" max="8704" width="9" style="73"/>
    <col min="8705" max="8705" width="7.625" style="73" customWidth="1"/>
    <col min="8706" max="8706" width="16.375" style="73" customWidth="1"/>
    <col min="8707" max="8707" width="44.375" style="73" customWidth="1"/>
    <col min="8708" max="8708" width="5.875" style="73" customWidth="1"/>
    <col min="8709" max="8709" width="7.625" style="73" customWidth="1"/>
    <col min="8710" max="8711" width="19" style="73" customWidth="1"/>
    <col min="8712" max="8960" width="9" style="73"/>
    <col min="8961" max="8961" width="7.625" style="73" customWidth="1"/>
    <col min="8962" max="8962" width="16.375" style="73" customWidth="1"/>
    <col min="8963" max="8963" width="44.375" style="73" customWidth="1"/>
    <col min="8964" max="8964" width="5.875" style="73" customWidth="1"/>
    <col min="8965" max="8965" width="7.625" style="73" customWidth="1"/>
    <col min="8966" max="8967" width="19" style="73" customWidth="1"/>
    <col min="8968" max="9216" width="9" style="73"/>
    <col min="9217" max="9217" width="7.625" style="73" customWidth="1"/>
    <col min="9218" max="9218" width="16.375" style="73" customWidth="1"/>
    <col min="9219" max="9219" width="44.375" style="73" customWidth="1"/>
    <col min="9220" max="9220" width="5.875" style="73" customWidth="1"/>
    <col min="9221" max="9221" width="7.625" style="73" customWidth="1"/>
    <col min="9222" max="9223" width="19" style="73" customWidth="1"/>
    <col min="9224" max="9472" width="9" style="73"/>
    <col min="9473" max="9473" width="7.625" style="73" customWidth="1"/>
    <col min="9474" max="9474" width="16.375" style="73" customWidth="1"/>
    <col min="9475" max="9475" width="44.375" style="73" customWidth="1"/>
    <col min="9476" max="9476" width="5.875" style="73" customWidth="1"/>
    <col min="9477" max="9477" width="7.625" style="73" customWidth="1"/>
    <col min="9478" max="9479" width="19" style="73" customWidth="1"/>
    <col min="9480" max="9728" width="9" style="73"/>
    <col min="9729" max="9729" width="7.625" style="73" customWidth="1"/>
    <col min="9730" max="9730" width="16.375" style="73" customWidth="1"/>
    <col min="9731" max="9731" width="44.375" style="73" customWidth="1"/>
    <col min="9732" max="9732" width="5.875" style="73" customWidth="1"/>
    <col min="9733" max="9733" width="7.625" style="73" customWidth="1"/>
    <col min="9734" max="9735" width="19" style="73" customWidth="1"/>
    <col min="9736" max="9984" width="9" style="73"/>
    <col min="9985" max="9985" width="7.625" style="73" customWidth="1"/>
    <col min="9986" max="9986" width="16.375" style="73" customWidth="1"/>
    <col min="9987" max="9987" width="44.375" style="73" customWidth="1"/>
    <col min="9988" max="9988" width="5.875" style="73" customWidth="1"/>
    <col min="9989" max="9989" width="7.625" style="73" customWidth="1"/>
    <col min="9990" max="9991" width="19" style="73" customWidth="1"/>
    <col min="9992" max="10240" width="9" style="73"/>
    <col min="10241" max="10241" width="7.625" style="73" customWidth="1"/>
    <col min="10242" max="10242" width="16.375" style="73" customWidth="1"/>
    <col min="10243" max="10243" width="44.375" style="73" customWidth="1"/>
    <col min="10244" max="10244" width="5.875" style="73" customWidth="1"/>
    <col min="10245" max="10245" width="7.625" style="73" customWidth="1"/>
    <col min="10246" max="10247" width="19" style="73" customWidth="1"/>
    <col min="10248" max="10496" width="9" style="73"/>
    <col min="10497" max="10497" width="7.625" style="73" customWidth="1"/>
    <col min="10498" max="10498" width="16.375" style="73" customWidth="1"/>
    <col min="10499" max="10499" width="44.375" style="73" customWidth="1"/>
    <col min="10500" max="10500" width="5.875" style="73" customWidth="1"/>
    <col min="10501" max="10501" width="7.625" style="73" customWidth="1"/>
    <col min="10502" max="10503" width="19" style="73" customWidth="1"/>
    <col min="10504" max="10752" width="9" style="73"/>
    <col min="10753" max="10753" width="7.625" style="73" customWidth="1"/>
    <col min="10754" max="10754" width="16.375" style="73" customWidth="1"/>
    <col min="10755" max="10755" width="44.375" style="73" customWidth="1"/>
    <col min="10756" max="10756" width="5.875" style="73" customWidth="1"/>
    <col min="10757" max="10757" width="7.625" style="73" customWidth="1"/>
    <col min="10758" max="10759" width="19" style="73" customWidth="1"/>
    <col min="10760" max="11008" width="9" style="73"/>
    <col min="11009" max="11009" width="7.625" style="73" customWidth="1"/>
    <col min="11010" max="11010" width="16.375" style="73" customWidth="1"/>
    <col min="11011" max="11011" width="44.375" style="73" customWidth="1"/>
    <col min="11012" max="11012" width="5.875" style="73" customWidth="1"/>
    <col min="11013" max="11013" width="7.625" style="73" customWidth="1"/>
    <col min="11014" max="11015" width="19" style="73" customWidth="1"/>
    <col min="11016" max="11264" width="9" style="73"/>
    <col min="11265" max="11265" width="7.625" style="73" customWidth="1"/>
    <col min="11266" max="11266" width="16.375" style="73" customWidth="1"/>
    <col min="11267" max="11267" width="44.375" style="73" customWidth="1"/>
    <col min="11268" max="11268" width="5.875" style="73" customWidth="1"/>
    <col min="11269" max="11269" width="7.625" style="73" customWidth="1"/>
    <col min="11270" max="11271" width="19" style="73" customWidth="1"/>
    <col min="11272" max="11520" width="9" style="73"/>
    <col min="11521" max="11521" width="7.625" style="73" customWidth="1"/>
    <col min="11522" max="11522" width="16.375" style="73" customWidth="1"/>
    <col min="11523" max="11523" width="44.375" style="73" customWidth="1"/>
    <col min="11524" max="11524" width="5.875" style="73" customWidth="1"/>
    <col min="11525" max="11525" width="7.625" style="73" customWidth="1"/>
    <col min="11526" max="11527" width="19" style="73" customWidth="1"/>
    <col min="11528" max="11776" width="9" style="73"/>
    <col min="11777" max="11777" width="7.625" style="73" customWidth="1"/>
    <col min="11778" max="11778" width="16.375" style="73" customWidth="1"/>
    <col min="11779" max="11779" width="44.375" style="73" customWidth="1"/>
    <col min="11780" max="11780" width="5.875" style="73" customWidth="1"/>
    <col min="11781" max="11781" width="7.625" style="73" customWidth="1"/>
    <col min="11782" max="11783" width="19" style="73" customWidth="1"/>
    <col min="11784" max="12032" width="9" style="73"/>
    <col min="12033" max="12033" width="7.625" style="73" customWidth="1"/>
    <col min="12034" max="12034" width="16.375" style="73" customWidth="1"/>
    <col min="12035" max="12035" width="44.375" style="73" customWidth="1"/>
    <col min="12036" max="12036" width="5.875" style="73" customWidth="1"/>
    <col min="12037" max="12037" width="7.625" style="73" customWidth="1"/>
    <col min="12038" max="12039" width="19" style="73" customWidth="1"/>
    <col min="12040" max="12288" width="9" style="73"/>
    <col min="12289" max="12289" width="7.625" style="73" customWidth="1"/>
    <col min="12290" max="12290" width="16.375" style="73" customWidth="1"/>
    <col min="12291" max="12291" width="44.375" style="73" customWidth="1"/>
    <col min="12292" max="12292" width="5.875" style="73" customWidth="1"/>
    <col min="12293" max="12293" width="7.625" style="73" customWidth="1"/>
    <col min="12294" max="12295" width="19" style="73" customWidth="1"/>
    <col min="12296" max="12544" width="9" style="73"/>
    <col min="12545" max="12545" width="7.625" style="73" customWidth="1"/>
    <col min="12546" max="12546" width="16.375" style="73" customWidth="1"/>
    <col min="12547" max="12547" width="44.375" style="73" customWidth="1"/>
    <col min="12548" max="12548" width="5.875" style="73" customWidth="1"/>
    <col min="12549" max="12549" width="7.625" style="73" customWidth="1"/>
    <col min="12550" max="12551" width="19" style="73" customWidth="1"/>
    <col min="12552" max="12800" width="9" style="73"/>
    <col min="12801" max="12801" width="7.625" style="73" customWidth="1"/>
    <col min="12802" max="12802" width="16.375" style="73" customWidth="1"/>
    <col min="12803" max="12803" width="44.375" style="73" customWidth="1"/>
    <col min="12804" max="12804" width="5.875" style="73" customWidth="1"/>
    <col min="12805" max="12805" width="7.625" style="73" customWidth="1"/>
    <col min="12806" max="12807" width="19" style="73" customWidth="1"/>
    <col min="12808" max="13056" width="9" style="73"/>
    <col min="13057" max="13057" width="7.625" style="73" customWidth="1"/>
    <col min="13058" max="13058" width="16.375" style="73" customWidth="1"/>
    <col min="13059" max="13059" width="44.375" style="73" customWidth="1"/>
    <col min="13060" max="13060" width="5.875" style="73" customWidth="1"/>
    <col min="13061" max="13061" width="7.625" style="73" customWidth="1"/>
    <col min="13062" max="13063" width="19" style="73" customWidth="1"/>
    <col min="13064" max="13312" width="9" style="73"/>
    <col min="13313" max="13313" width="7.625" style="73" customWidth="1"/>
    <col min="13314" max="13314" width="16.375" style="73" customWidth="1"/>
    <col min="13315" max="13315" width="44.375" style="73" customWidth="1"/>
    <col min="13316" max="13316" width="5.875" style="73" customWidth="1"/>
    <col min="13317" max="13317" width="7.625" style="73" customWidth="1"/>
    <col min="13318" max="13319" width="19" style="73" customWidth="1"/>
    <col min="13320" max="13568" width="9" style="73"/>
    <col min="13569" max="13569" width="7.625" style="73" customWidth="1"/>
    <col min="13570" max="13570" width="16.375" style="73" customWidth="1"/>
    <col min="13571" max="13571" width="44.375" style="73" customWidth="1"/>
    <col min="13572" max="13572" width="5.875" style="73" customWidth="1"/>
    <col min="13573" max="13573" width="7.625" style="73" customWidth="1"/>
    <col min="13574" max="13575" width="19" style="73" customWidth="1"/>
    <col min="13576" max="13824" width="9" style="73"/>
    <col min="13825" max="13825" width="7.625" style="73" customWidth="1"/>
    <col min="13826" max="13826" width="16.375" style="73" customWidth="1"/>
    <col min="13827" max="13827" width="44.375" style="73" customWidth="1"/>
    <col min="13828" max="13828" width="5.875" style="73" customWidth="1"/>
    <col min="13829" max="13829" width="7.625" style="73" customWidth="1"/>
    <col min="13830" max="13831" width="19" style="73" customWidth="1"/>
    <col min="13832" max="14080" width="9" style="73"/>
    <col min="14081" max="14081" width="7.625" style="73" customWidth="1"/>
    <col min="14082" max="14082" width="16.375" style="73" customWidth="1"/>
    <col min="14083" max="14083" width="44.375" style="73" customWidth="1"/>
    <col min="14084" max="14084" width="5.875" style="73" customWidth="1"/>
    <col min="14085" max="14085" width="7.625" style="73" customWidth="1"/>
    <col min="14086" max="14087" width="19" style="73" customWidth="1"/>
    <col min="14088" max="14336" width="9" style="73"/>
    <col min="14337" max="14337" width="7.625" style="73" customWidth="1"/>
    <col min="14338" max="14338" width="16.375" style="73" customWidth="1"/>
    <col min="14339" max="14339" width="44.375" style="73" customWidth="1"/>
    <col min="14340" max="14340" width="5.875" style="73" customWidth="1"/>
    <col min="14341" max="14341" width="7.625" style="73" customWidth="1"/>
    <col min="14342" max="14343" width="19" style="73" customWidth="1"/>
    <col min="14344" max="14592" width="9" style="73"/>
    <col min="14593" max="14593" width="7.625" style="73" customWidth="1"/>
    <col min="14594" max="14594" width="16.375" style="73" customWidth="1"/>
    <col min="14595" max="14595" width="44.375" style="73" customWidth="1"/>
    <col min="14596" max="14596" width="5.875" style="73" customWidth="1"/>
    <col min="14597" max="14597" width="7.625" style="73" customWidth="1"/>
    <col min="14598" max="14599" width="19" style="73" customWidth="1"/>
    <col min="14600" max="14848" width="9" style="73"/>
    <col min="14849" max="14849" width="7.625" style="73" customWidth="1"/>
    <col min="14850" max="14850" width="16.375" style="73" customWidth="1"/>
    <col min="14851" max="14851" width="44.375" style="73" customWidth="1"/>
    <col min="14852" max="14852" width="5.875" style="73" customWidth="1"/>
    <col min="14853" max="14853" width="7.625" style="73" customWidth="1"/>
    <col min="14854" max="14855" width="19" style="73" customWidth="1"/>
    <col min="14856" max="15104" width="9" style="73"/>
    <col min="15105" max="15105" width="7.625" style="73" customWidth="1"/>
    <col min="15106" max="15106" width="16.375" style="73" customWidth="1"/>
    <col min="15107" max="15107" width="44.375" style="73" customWidth="1"/>
    <col min="15108" max="15108" width="5.875" style="73" customWidth="1"/>
    <col min="15109" max="15109" width="7.625" style="73" customWidth="1"/>
    <col min="15110" max="15111" width="19" style="73" customWidth="1"/>
    <col min="15112" max="15360" width="9" style="73"/>
    <col min="15361" max="15361" width="7.625" style="73" customWidth="1"/>
    <col min="15362" max="15362" width="16.375" style="73" customWidth="1"/>
    <col min="15363" max="15363" width="44.375" style="73" customWidth="1"/>
    <col min="15364" max="15364" width="5.875" style="73" customWidth="1"/>
    <col min="15365" max="15365" width="7.625" style="73" customWidth="1"/>
    <col min="15366" max="15367" width="19" style="73" customWidth="1"/>
    <col min="15368" max="15616" width="9" style="73"/>
    <col min="15617" max="15617" width="7.625" style="73" customWidth="1"/>
    <col min="15618" max="15618" width="16.375" style="73" customWidth="1"/>
    <col min="15619" max="15619" width="44.375" style="73" customWidth="1"/>
    <col min="15620" max="15620" width="5.875" style="73" customWidth="1"/>
    <col min="15621" max="15621" width="7.625" style="73" customWidth="1"/>
    <col min="15622" max="15623" width="19" style="73" customWidth="1"/>
    <col min="15624" max="15872" width="9" style="73"/>
    <col min="15873" max="15873" width="7.625" style="73" customWidth="1"/>
    <col min="15874" max="15874" width="16.375" style="73" customWidth="1"/>
    <col min="15875" max="15875" width="44.375" style="73" customWidth="1"/>
    <col min="15876" max="15876" width="5.875" style="73" customWidth="1"/>
    <col min="15877" max="15877" width="7.625" style="73" customWidth="1"/>
    <col min="15878" max="15879" width="19" style="73" customWidth="1"/>
    <col min="15880" max="16128" width="9" style="73"/>
    <col min="16129" max="16129" width="7.625" style="73" customWidth="1"/>
    <col min="16130" max="16130" width="16.375" style="73" customWidth="1"/>
    <col min="16131" max="16131" width="44.375" style="73" customWidth="1"/>
    <col min="16132" max="16132" width="5.875" style="73" customWidth="1"/>
    <col min="16133" max="16133" width="7.625" style="73" customWidth="1"/>
    <col min="16134" max="16135" width="19" style="73" customWidth="1"/>
    <col min="16136" max="16384" width="9" style="73"/>
  </cols>
  <sheetData>
    <row r="1" spans="1:7" ht="108.75" customHeight="1">
      <c r="A1" s="124" t="s">
        <v>553</v>
      </c>
      <c r="B1" s="124"/>
      <c r="C1" s="124"/>
      <c r="D1" s="124"/>
      <c r="E1" s="124"/>
      <c r="F1" s="124"/>
      <c r="G1" s="124"/>
    </row>
    <row r="2" spans="1:7" ht="15.75" thickBot="1">
      <c r="E2" s="74"/>
    </row>
    <row r="3" spans="1:7" ht="26.25" thickBot="1">
      <c r="A3" s="75" t="s">
        <v>0</v>
      </c>
      <c r="B3" s="76" t="s">
        <v>13</v>
      </c>
      <c r="C3" s="76" t="s">
        <v>14</v>
      </c>
      <c r="D3" s="76" t="s">
        <v>15</v>
      </c>
      <c r="E3" s="76" t="s">
        <v>16</v>
      </c>
      <c r="F3" s="76" t="s">
        <v>208</v>
      </c>
      <c r="G3" s="77" t="s">
        <v>17</v>
      </c>
    </row>
    <row r="4" spans="1:7" ht="15.75" thickBot="1">
      <c r="A4" s="78">
        <v>1</v>
      </c>
      <c r="B4" s="79">
        <v>2</v>
      </c>
      <c r="C4" s="79">
        <v>3</v>
      </c>
      <c r="D4" s="79">
        <v>4</v>
      </c>
      <c r="E4" s="79">
        <v>5</v>
      </c>
      <c r="F4" s="79">
        <v>6</v>
      </c>
      <c r="G4" s="80">
        <v>7</v>
      </c>
    </row>
    <row r="5" spans="1:7" ht="39.950000000000003" customHeight="1">
      <c r="A5" s="81">
        <v>1</v>
      </c>
      <c r="B5" s="157" t="s">
        <v>18</v>
      </c>
      <c r="C5" s="158"/>
      <c r="D5" s="158"/>
      <c r="E5" s="158"/>
      <c r="F5" s="159"/>
      <c r="G5" s="82"/>
    </row>
    <row r="6" spans="1:7" s="86" customFormat="1" ht="42" customHeight="1">
      <c r="A6" s="83" t="s">
        <v>19</v>
      </c>
      <c r="B6" s="84" t="s">
        <v>161</v>
      </c>
      <c r="C6" s="151" t="s">
        <v>209</v>
      </c>
      <c r="D6" s="152"/>
      <c r="E6" s="152"/>
      <c r="F6" s="153"/>
      <c r="G6" s="85"/>
    </row>
    <row r="7" spans="1:7" ht="67.5" customHeight="1">
      <c r="A7" s="87" t="s">
        <v>210</v>
      </c>
      <c r="B7" s="106"/>
      <c r="C7" s="103" t="s">
        <v>20</v>
      </c>
      <c r="D7" s="117" t="s">
        <v>21</v>
      </c>
      <c r="E7" s="118">
        <v>0.3</v>
      </c>
      <c r="F7" s="95"/>
      <c r="G7" s="96">
        <f>E7*F7</f>
        <v>0</v>
      </c>
    </row>
    <row r="8" spans="1:7" s="86" customFormat="1" ht="30" customHeight="1">
      <c r="A8" s="83" t="s">
        <v>22</v>
      </c>
      <c r="B8" s="90" t="s">
        <v>162</v>
      </c>
      <c r="C8" s="151" t="s">
        <v>212</v>
      </c>
      <c r="D8" s="152"/>
      <c r="E8" s="152"/>
      <c r="F8" s="153"/>
      <c r="G8" s="85"/>
    </row>
    <row r="9" spans="1:7" ht="35.1" customHeight="1">
      <c r="A9" s="87" t="s">
        <v>211</v>
      </c>
      <c r="B9" s="217"/>
      <c r="C9" s="103" t="s">
        <v>25</v>
      </c>
      <c r="D9" s="117" t="s">
        <v>26</v>
      </c>
      <c r="E9" s="118">
        <v>4</v>
      </c>
      <c r="F9" s="95"/>
      <c r="G9" s="96">
        <f>E9*F9</f>
        <v>0</v>
      </c>
    </row>
    <row r="10" spans="1:7" ht="35.1" customHeight="1">
      <c r="A10" s="87" t="s">
        <v>295</v>
      </c>
      <c r="B10" s="218"/>
      <c r="C10" s="88" t="s">
        <v>27</v>
      </c>
      <c r="D10" s="89" t="s">
        <v>26</v>
      </c>
      <c r="E10" s="94">
        <v>1</v>
      </c>
      <c r="F10" s="95"/>
      <c r="G10" s="96">
        <f t="shared" ref="G10:G13" si="0">E10*F10</f>
        <v>0</v>
      </c>
    </row>
    <row r="11" spans="1:7" ht="35.1" customHeight="1">
      <c r="A11" s="87" t="s">
        <v>296</v>
      </c>
      <c r="B11" s="218"/>
      <c r="C11" s="88" t="s">
        <v>28</v>
      </c>
      <c r="D11" s="89" t="s">
        <v>29</v>
      </c>
      <c r="E11" s="94">
        <v>1.4</v>
      </c>
      <c r="F11" s="95"/>
      <c r="G11" s="96">
        <f t="shared" si="0"/>
        <v>0</v>
      </c>
    </row>
    <row r="12" spans="1:7" ht="35.1" customHeight="1">
      <c r="A12" s="87" t="s">
        <v>297</v>
      </c>
      <c r="B12" s="218"/>
      <c r="C12" s="88" t="s">
        <v>30</v>
      </c>
      <c r="D12" s="89" t="s">
        <v>29</v>
      </c>
      <c r="E12" s="94">
        <v>0.9</v>
      </c>
      <c r="F12" s="95"/>
      <c r="G12" s="96">
        <f t="shared" si="0"/>
        <v>0</v>
      </c>
    </row>
    <row r="13" spans="1:7" ht="35.1" customHeight="1">
      <c r="A13" s="87" t="s">
        <v>298</v>
      </c>
      <c r="B13" s="219"/>
      <c r="C13" s="88" t="s">
        <v>32</v>
      </c>
      <c r="D13" s="89" t="s">
        <v>29</v>
      </c>
      <c r="E13" s="94">
        <v>2.6</v>
      </c>
      <c r="F13" s="95"/>
      <c r="G13" s="96">
        <f t="shared" si="0"/>
        <v>0</v>
      </c>
    </row>
    <row r="14" spans="1:7" s="86" customFormat="1" ht="30" customHeight="1">
      <c r="A14" s="83" t="s">
        <v>24</v>
      </c>
      <c r="B14" s="90" t="s">
        <v>163</v>
      </c>
      <c r="C14" s="151" t="s">
        <v>215</v>
      </c>
      <c r="D14" s="152"/>
      <c r="E14" s="152"/>
      <c r="F14" s="153"/>
      <c r="G14" s="85"/>
    </row>
    <row r="15" spans="1:7" ht="35.1" customHeight="1">
      <c r="A15" s="87" t="s">
        <v>213</v>
      </c>
      <c r="B15" s="217"/>
      <c r="C15" s="103" t="s">
        <v>34</v>
      </c>
      <c r="D15" s="117" t="s">
        <v>35</v>
      </c>
      <c r="E15" s="118">
        <v>2812</v>
      </c>
      <c r="F15" s="95"/>
      <c r="G15" s="96">
        <f t="shared" ref="G15:G16" si="1">E15*F15</f>
        <v>0</v>
      </c>
    </row>
    <row r="16" spans="1:7" ht="38.25">
      <c r="A16" s="87" t="s">
        <v>214</v>
      </c>
      <c r="B16" s="219"/>
      <c r="C16" s="88" t="s">
        <v>307</v>
      </c>
      <c r="D16" s="89" t="s">
        <v>35</v>
      </c>
      <c r="E16" s="94">
        <v>1908</v>
      </c>
      <c r="F16" s="95"/>
      <c r="G16" s="96">
        <f t="shared" si="1"/>
        <v>0</v>
      </c>
    </row>
    <row r="17" spans="1:7" s="86" customFormat="1" ht="30" customHeight="1">
      <c r="A17" s="83" t="s">
        <v>33</v>
      </c>
      <c r="B17" s="84" t="s">
        <v>164</v>
      </c>
      <c r="C17" s="151" t="s">
        <v>217</v>
      </c>
      <c r="D17" s="152"/>
      <c r="E17" s="152"/>
      <c r="F17" s="153"/>
      <c r="G17" s="85"/>
    </row>
    <row r="18" spans="1:7" ht="38.25">
      <c r="A18" s="87" t="s">
        <v>308</v>
      </c>
      <c r="B18" s="217"/>
      <c r="C18" s="103" t="s">
        <v>309</v>
      </c>
      <c r="D18" s="117" t="s">
        <v>35</v>
      </c>
      <c r="E18" s="118">
        <v>81</v>
      </c>
      <c r="F18" s="95"/>
      <c r="G18" s="96">
        <f t="shared" ref="G18:G32" si="2">E18*F18</f>
        <v>0</v>
      </c>
    </row>
    <row r="19" spans="1:7" ht="51">
      <c r="A19" s="87" t="s">
        <v>310</v>
      </c>
      <c r="B19" s="218"/>
      <c r="C19" s="88" t="s">
        <v>311</v>
      </c>
      <c r="D19" s="89" t="s">
        <v>35</v>
      </c>
      <c r="E19" s="94">
        <v>319</v>
      </c>
      <c r="F19" s="95"/>
      <c r="G19" s="96">
        <f t="shared" si="2"/>
        <v>0</v>
      </c>
    </row>
    <row r="20" spans="1:7" ht="51">
      <c r="A20" s="87" t="s">
        <v>312</v>
      </c>
      <c r="B20" s="218"/>
      <c r="C20" s="88" t="s">
        <v>313</v>
      </c>
      <c r="D20" s="89" t="s">
        <v>35</v>
      </c>
      <c r="E20" s="94">
        <v>319</v>
      </c>
      <c r="F20" s="95"/>
      <c r="G20" s="96">
        <f t="shared" si="2"/>
        <v>0</v>
      </c>
    </row>
    <row r="21" spans="1:7" ht="38.25">
      <c r="A21" s="87" t="s">
        <v>314</v>
      </c>
      <c r="B21" s="218"/>
      <c r="C21" s="88" t="s">
        <v>218</v>
      </c>
      <c r="D21" s="89" t="s">
        <v>35</v>
      </c>
      <c r="E21" s="94">
        <v>143</v>
      </c>
      <c r="F21" s="95"/>
      <c r="G21" s="96">
        <f t="shared" si="2"/>
        <v>0</v>
      </c>
    </row>
    <row r="22" spans="1:7" ht="51">
      <c r="A22" s="87" t="s">
        <v>216</v>
      </c>
      <c r="B22" s="218"/>
      <c r="C22" s="88" t="s">
        <v>315</v>
      </c>
      <c r="D22" s="89" t="s">
        <v>35</v>
      </c>
      <c r="E22" s="94">
        <v>106</v>
      </c>
      <c r="F22" s="95"/>
      <c r="G22" s="96">
        <f t="shared" si="2"/>
        <v>0</v>
      </c>
    </row>
    <row r="23" spans="1:7" ht="51">
      <c r="A23" s="87" t="s">
        <v>316</v>
      </c>
      <c r="B23" s="218"/>
      <c r="C23" s="88" t="s">
        <v>37</v>
      </c>
      <c r="D23" s="89" t="s">
        <v>35</v>
      </c>
      <c r="E23" s="94">
        <v>143</v>
      </c>
      <c r="F23" s="95"/>
      <c r="G23" s="96">
        <f t="shared" si="2"/>
        <v>0</v>
      </c>
    </row>
    <row r="24" spans="1:7" ht="51">
      <c r="A24" s="87" t="s">
        <v>317</v>
      </c>
      <c r="B24" s="218"/>
      <c r="C24" s="88" t="s">
        <v>318</v>
      </c>
      <c r="D24" s="89" t="s">
        <v>35</v>
      </c>
      <c r="E24" s="94">
        <v>81</v>
      </c>
      <c r="F24" s="95"/>
      <c r="G24" s="96">
        <f t="shared" si="2"/>
        <v>0</v>
      </c>
    </row>
    <row r="25" spans="1:7" ht="51">
      <c r="A25" s="87" t="s">
        <v>319</v>
      </c>
      <c r="B25" s="218"/>
      <c r="C25" s="88" t="s">
        <v>320</v>
      </c>
      <c r="D25" s="89" t="s">
        <v>35</v>
      </c>
      <c r="E25" s="94">
        <v>19</v>
      </c>
      <c r="F25" s="95"/>
      <c r="G25" s="96">
        <f t="shared" si="2"/>
        <v>0</v>
      </c>
    </row>
    <row r="26" spans="1:7" ht="51">
      <c r="A26" s="87" t="s">
        <v>321</v>
      </c>
      <c r="B26" s="218"/>
      <c r="C26" s="88" t="s">
        <v>322</v>
      </c>
      <c r="D26" s="89" t="s">
        <v>35</v>
      </c>
      <c r="E26" s="94">
        <v>113</v>
      </c>
      <c r="F26" s="95"/>
      <c r="G26" s="96">
        <f t="shared" si="2"/>
        <v>0</v>
      </c>
    </row>
    <row r="27" spans="1:7" ht="35.1" customHeight="1">
      <c r="A27" s="87" t="s">
        <v>323</v>
      </c>
      <c r="B27" s="218"/>
      <c r="C27" s="88" t="s">
        <v>219</v>
      </c>
      <c r="D27" s="89" t="s">
        <v>35</v>
      </c>
      <c r="E27" s="94">
        <v>164</v>
      </c>
      <c r="F27" s="95"/>
      <c r="G27" s="96">
        <f t="shared" si="2"/>
        <v>0</v>
      </c>
    </row>
    <row r="28" spans="1:7" ht="38.25">
      <c r="A28" s="87" t="s">
        <v>324</v>
      </c>
      <c r="B28" s="218"/>
      <c r="C28" s="88" t="s">
        <v>41</v>
      </c>
      <c r="D28" s="89" t="s">
        <v>38</v>
      </c>
      <c r="E28" s="94">
        <v>295</v>
      </c>
      <c r="F28" s="95"/>
      <c r="G28" s="96">
        <f t="shared" si="2"/>
        <v>0</v>
      </c>
    </row>
    <row r="29" spans="1:7" ht="38.25">
      <c r="A29" s="87" t="s">
        <v>325</v>
      </c>
      <c r="B29" s="218"/>
      <c r="C29" s="88" t="s">
        <v>326</v>
      </c>
      <c r="D29" s="89" t="s">
        <v>38</v>
      </c>
      <c r="E29" s="94">
        <v>35</v>
      </c>
      <c r="F29" s="95"/>
      <c r="G29" s="96">
        <f t="shared" si="2"/>
        <v>0</v>
      </c>
    </row>
    <row r="30" spans="1:7" ht="38.25">
      <c r="A30" s="87" t="s">
        <v>327</v>
      </c>
      <c r="B30" s="218"/>
      <c r="C30" s="88" t="s">
        <v>328</v>
      </c>
      <c r="D30" s="89" t="s">
        <v>38</v>
      </c>
      <c r="E30" s="94">
        <v>15</v>
      </c>
      <c r="F30" s="95"/>
      <c r="G30" s="96">
        <f t="shared" si="2"/>
        <v>0</v>
      </c>
    </row>
    <row r="31" spans="1:7" ht="35.1" customHeight="1">
      <c r="A31" s="87" t="s">
        <v>329</v>
      </c>
      <c r="B31" s="218"/>
      <c r="C31" s="88" t="s">
        <v>42</v>
      </c>
      <c r="D31" s="89" t="s">
        <v>38</v>
      </c>
      <c r="E31" s="94">
        <v>162</v>
      </c>
      <c r="F31" s="95"/>
      <c r="G31" s="96">
        <f t="shared" si="2"/>
        <v>0</v>
      </c>
    </row>
    <row r="32" spans="1:7" ht="35.1" customHeight="1">
      <c r="A32" s="87" t="s">
        <v>330</v>
      </c>
      <c r="B32" s="218"/>
      <c r="C32" s="88" t="s">
        <v>43</v>
      </c>
      <c r="D32" s="89" t="s">
        <v>39</v>
      </c>
      <c r="E32" s="94">
        <v>10</v>
      </c>
      <c r="F32" s="95"/>
      <c r="G32" s="96">
        <f t="shared" si="2"/>
        <v>0</v>
      </c>
    </row>
    <row r="33" spans="1:7" ht="35.1" customHeight="1">
      <c r="A33" s="87" t="s">
        <v>305</v>
      </c>
      <c r="B33" s="219"/>
      <c r="C33" s="88" t="s">
        <v>44</v>
      </c>
      <c r="D33" s="89" t="s">
        <v>26</v>
      </c>
      <c r="E33" s="94">
        <v>12</v>
      </c>
      <c r="F33" s="95"/>
      <c r="G33" s="96">
        <f>E33*F33</f>
        <v>0</v>
      </c>
    </row>
    <row r="34" spans="1:7" ht="39.950000000000003" customHeight="1">
      <c r="A34" s="91">
        <v>2</v>
      </c>
      <c r="B34" s="154" t="s">
        <v>165</v>
      </c>
      <c r="C34" s="155"/>
      <c r="D34" s="155"/>
      <c r="E34" s="155"/>
      <c r="F34" s="156"/>
      <c r="G34" s="82"/>
    </row>
    <row r="35" spans="1:7" s="86" customFormat="1" ht="30" customHeight="1">
      <c r="A35" s="83" t="s">
        <v>45</v>
      </c>
      <c r="B35" s="84" t="s">
        <v>166</v>
      </c>
      <c r="C35" s="151" t="s">
        <v>220</v>
      </c>
      <c r="D35" s="152"/>
      <c r="E35" s="152"/>
      <c r="F35" s="153"/>
      <c r="G35" s="85"/>
    </row>
    <row r="36" spans="1:7" ht="35.1" customHeight="1">
      <c r="A36" s="87" t="s">
        <v>302</v>
      </c>
      <c r="B36" s="217"/>
      <c r="C36" s="103" t="s">
        <v>221</v>
      </c>
      <c r="D36" s="117" t="s">
        <v>40</v>
      </c>
      <c r="E36" s="118">
        <v>380</v>
      </c>
      <c r="F36" s="95"/>
      <c r="G36" s="96">
        <f t="shared" ref="G36:G38" si="3">E36*F36</f>
        <v>0</v>
      </c>
    </row>
    <row r="37" spans="1:7" ht="38.25">
      <c r="A37" s="87" t="s">
        <v>303</v>
      </c>
      <c r="B37" s="218"/>
      <c r="C37" s="88" t="s">
        <v>222</v>
      </c>
      <c r="D37" s="89" t="s">
        <v>40</v>
      </c>
      <c r="E37" s="94">
        <v>639</v>
      </c>
      <c r="F37" s="95"/>
      <c r="G37" s="96">
        <f t="shared" si="3"/>
        <v>0</v>
      </c>
    </row>
    <row r="38" spans="1:7" ht="35.1" customHeight="1">
      <c r="A38" s="87" t="s">
        <v>304</v>
      </c>
      <c r="B38" s="219"/>
      <c r="C38" s="88" t="s">
        <v>223</v>
      </c>
      <c r="D38" s="89" t="s">
        <v>35</v>
      </c>
      <c r="E38" s="94">
        <v>159</v>
      </c>
      <c r="F38" s="95"/>
      <c r="G38" s="96">
        <f t="shared" si="3"/>
        <v>0</v>
      </c>
    </row>
    <row r="39" spans="1:7" s="86" customFormat="1" ht="30" customHeight="1">
      <c r="A39" s="83" t="s">
        <v>31</v>
      </c>
      <c r="B39" s="90" t="s">
        <v>167</v>
      </c>
      <c r="C39" s="151" t="s">
        <v>224</v>
      </c>
      <c r="D39" s="152"/>
      <c r="E39" s="152"/>
      <c r="F39" s="153"/>
      <c r="G39" s="85"/>
    </row>
    <row r="40" spans="1:7" ht="38.25">
      <c r="A40" s="87" t="s">
        <v>331</v>
      </c>
      <c r="B40" s="217"/>
      <c r="C40" s="103" t="s">
        <v>225</v>
      </c>
      <c r="D40" s="117" t="s">
        <v>40</v>
      </c>
      <c r="E40" s="118">
        <v>380</v>
      </c>
      <c r="F40" s="95"/>
      <c r="G40" s="96">
        <f t="shared" ref="G40:G41" si="4">E40*F40</f>
        <v>0</v>
      </c>
    </row>
    <row r="41" spans="1:7" ht="35.1" customHeight="1">
      <c r="A41" s="87" t="s">
        <v>332</v>
      </c>
      <c r="B41" s="218"/>
      <c r="C41" s="162" t="s">
        <v>226</v>
      </c>
      <c r="D41" s="163" t="s">
        <v>35</v>
      </c>
      <c r="E41" s="164">
        <v>659</v>
      </c>
      <c r="F41" s="147"/>
      <c r="G41" s="96">
        <f t="shared" si="4"/>
        <v>0</v>
      </c>
    </row>
    <row r="42" spans="1:7" ht="39.950000000000003" customHeight="1">
      <c r="A42" s="160">
        <v>3</v>
      </c>
      <c r="B42" s="166" t="s">
        <v>135</v>
      </c>
      <c r="C42" s="167"/>
      <c r="D42" s="167"/>
      <c r="E42" s="167"/>
      <c r="F42" s="168"/>
      <c r="G42" s="161"/>
    </row>
    <row r="43" spans="1:7" s="86" customFormat="1" ht="30" customHeight="1">
      <c r="A43" s="83" t="s">
        <v>172</v>
      </c>
      <c r="B43" s="84" t="s">
        <v>333</v>
      </c>
      <c r="C43" s="165" t="s">
        <v>334</v>
      </c>
      <c r="D43" s="150"/>
      <c r="E43" s="150"/>
      <c r="F43" s="84"/>
      <c r="G43" s="85"/>
    </row>
    <row r="44" spans="1:7" ht="35.1" customHeight="1">
      <c r="A44" s="87" t="s">
        <v>335</v>
      </c>
      <c r="B44" s="217"/>
      <c r="C44" s="103" t="s">
        <v>336</v>
      </c>
      <c r="D44" s="117" t="s">
        <v>26</v>
      </c>
      <c r="E44" s="117">
        <v>3</v>
      </c>
      <c r="F44" s="92"/>
      <c r="G44" s="93">
        <f t="shared" ref="G44:G45" si="5">E44*F44</f>
        <v>0</v>
      </c>
    </row>
    <row r="45" spans="1:7" ht="35.1" customHeight="1">
      <c r="A45" s="87" t="s">
        <v>337</v>
      </c>
      <c r="B45" s="219"/>
      <c r="C45" s="88" t="s">
        <v>338</v>
      </c>
      <c r="D45" s="89" t="s">
        <v>26</v>
      </c>
      <c r="E45" s="89">
        <v>5</v>
      </c>
      <c r="F45" s="92"/>
      <c r="G45" s="93">
        <f t="shared" si="5"/>
        <v>0</v>
      </c>
    </row>
    <row r="46" spans="1:7" ht="39.950000000000003" customHeight="1">
      <c r="A46" s="91">
        <v>4</v>
      </c>
      <c r="B46" s="166" t="s">
        <v>171</v>
      </c>
      <c r="C46" s="167"/>
      <c r="D46" s="167"/>
      <c r="E46" s="167"/>
      <c r="F46" s="168"/>
      <c r="G46" s="82"/>
    </row>
    <row r="47" spans="1:7" s="86" customFormat="1" ht="30" customHeight="1">
      <c r="A47" s="83" t="s">
        <v>182</v>
      </c>
      <c r="B47" s="84" t="s">
        <v>173</v>
      </c>
      <c r="C47" s="151" t="s">
        <v>227</v>
      </c>
      <c r="D47" s="152"/>
      <c r="E47" s="152"/>
      <c r="F47" s="153"/>
      <c r="G47" s="85"/>
    </row>
    <row r="48" spans="1:7" ht="51">
      <c r="A48" s="87" t="s">
        <v>339</v>
      </c>
      <c r="B48" s="217"/>
      <c r="C48" s="103" t="s">
        <v>340</v>
      </c>
      <c r="D48" s="117" t="s">
        <v>35</v>
      </c>
      <c r="E48" s="118">
        <v>700</v>
      </c>
      <c r="F48" s="95"/>
      <c r="G48" s="96">
        <f t="shared" ref="G48:G51" si="6">E48*F48</f>
        <v>0</v>
      </c>
    </row>
    <row r="49" spans="1:7" ht="51">
      <c r="A49" s="87" t="s">
        <v>341</v>
      </c>
      <c r="B49" s="218"/>
      <c r="C49" s="88" t="s">
        <v>342</v>
      </c>
      <c r="D49" s="89" t="s">
        <v>35</v>
      </c>
      <c r="E49" s="94">
        <v>1374</v>
      </c>
      <c r="F49" s="95"/>
      <c r="G49" s="96">
        <f t="shared" si="6"/>
        <v>0</v>
      </c>
    </row>
    <row r="50" spans="1:7" ht="51">
      <c r="A50" s="87" t="s">
        <v>343</v>
      </c>
      <c r="B50" s="218"/>
      <c r="C50" s="88" t="s">
        <v>344</v>
      </c>
      <c r="D50" s="89" t="s">
        <v>35</v>
      </c>
      <c r="E50" s="94">
        <v>549</v>
      </c>
      <c r="F50" s="95"/>
      <c r="G50" s="96">
        <f t="shared" si="6"/>
        <v>0</v>
      </c>
    </row>
    <row r="51" spans="1:7" ht="51">
      <c r="A51" s="87" t="s">
        <v>345</v>
      </c>
      <c r="B51" s="220"/>
      <c r="C51" s="88" t="s">
        <v>346</v>
      </c>
      <c r="D51" s="89" t="s">
        <v>35</v>
      </c>
      <c r="E51" s="94">
        <v>2892</v>
      </c>
      <c r="F51" s="95"/>
      <c r="G51" s="96">
        <f t="shared" si="6"/>
        <v>0</v>
      </c>
    </row>
    <row r="52" spans="1:7" s="86" customFormat="1" ht="30" customHeight="1">
      <c r="A52" s="83" t="s">
        <v>184</v>
      </c>
      <c r="B52" s="84" t="s">
        <v>175</v>
      </c>
      <c r="C52" s="151" t="s">
        <v>228</v>
      </c>
      <c r="D52" s="152"/>
      <c r="E52" s="152"/>
      <c r="F52" s="153"/>
      <c r="G52" s="85"/>
    </row>
    <row r="53" spans="1:7" ht="35.1" customHeight="1">
      <c r="A53" s="87" t="s">
        <v>347</v>
      </c>
      <c r="B53" s="217"/>
      <c r="C53" s="103" t="s">
        <v>348</v>
      </c>
      <c r="D53" s="117" t="s">
        <v>35</v>
      </c>
      <c r="E53" s="118">
        <v>3038</v>
      </c>
      <c r="F53" s="95"/>
      <c r="G53" s="96">
        <f t="shared" ref="G53:G56" si="7">E53*F53</f>
        <v>0</v>
      </c>
    </row>
    <row r="54" spans="1:7" ht="35.1" customHeight="1">
      <c r="A54" s="87" t="s">
        <v>349</v>
      </c>
      <c r="B54" s="218"/>
      <c r="C54" s="88" t="s">
        <v>350</v>
      </c>
      <c r="D54" s="89" t="s">
        <v>35</v>
      </c>
      <c r="E54" s="94">
        <v>1020</v>
      </c>
      <c r="F54" s="95"/>
      <c r="G54" s="96">
        <f t="shared" si="7"/>
        <v>0</v>
      </c>
    </row>
    <row r="55" spans="1:7" ht="38.25">
      <c r="A55" s="87" t="s">
        <v>351</v>
      </c>
      <c r="B55" s="218"/>
      <c r="C55" s="88" t="s">
        <v>352</v>
      </c>
      <c r="D55" s="89" t="s">
        <v>35</v>
      </c>
      <c r="E55" s="94">
        <v>3038</v>
      </c>
      <c r="F55" s="95"/>
      <c r="G55" s="96">
        <f t="shared" si="7"/>
        <v>0</v>
      </c>
    </row>
    <row r="56" spans="1:7" ht="35.1" customHeight="1">
      <c r="A56" s="87" t="s">
        <v>353</v>
      </c>
      <c r="B56" s="219"/>
      <c r="C56" s="88" t="s">
        <v>354</v>
      </c>
      <c r="D56" s="89" t="s">
        <v>35</v>
      </c>
      <c r="E56" s="94">
        <v>1020</v>
      </c>
      <c r="F56" s="95"/>
      <c r="G56" s="96">
        <f t="shared" si="7"/>
        <v>0</v>
      </c>
    </row>
    <row r="57" spans="1:7" s="86" customFormat="1" ht="30" customHeight="1">
      <c r="A57" s="83" t="s">
        <v>186</v>
      </c>
      <c r="B57" s="90" t="s">
        <v>177</v>
      </c>
      <c r="C57" s="151" t="s">
        <v>229</v>
      </c>
      <c r="D57" s="152"/>
      <c r="E57" s="152"/>
      <c r="F57" s="153"/>
      <c r="G57" s="85"/>
    </row>
    <row r="58" spans="1:7" ht="63.75">
      <c r="A58" s="87" t="s">
        <v>355</v>
      </c>
      <c r="B58" s="217"/>
      <c r="C58" s="103" t="s">
        <v>356</v>
      </c>
      <c r="D58" s="117" t="s">
        <v>35</v>
      </c>
      <c r="E58" s="118">
        <v>643</v>
      </c>
      <c r="F58" s="95"/>
      <c r="G58" s="96">
        <f t="shared" ref="G58:G60" si="8">E58*F58</f>
        <v>0</v>
      </c>
    </row>
    <row r="59" spans="1:7" ht="63.75">
      <c r="A59" s="87" t="s">
        <v>357</v>
      </c>
      <c r="B59" s="218"/>
      <c r="C59" s="88" t="s">
        <v>358</v>
      </c>
      <c r="D59" s="89" t="s">
        <v>35</v>
      </c>
      <c r="E59" s="94">
        <v>323</v>
      </c>
      <c r="F59" s="95"/>
      <c r="G59" s="96">
        <f t="shared" si="8"/>
        <v>0</v>
      </c>
    </row>
    <row r="60" spans="1:7" ht="76.5">
      <c r="A60" s="87" t="s">
        <v>359</v>
      </c>
      <c r="B60" s="219"/>
      <c r="C60" s="88" t="s">
        <v>360</v>
      </c>
      <c r="D60" s="89" t="s">
        <v>35</v>
      </c>
      <c r="E60" s="94">
        <v>1540</v>
      </c>
      <c r="F60" s="95"/>
      <c r="G60" s="96">
        <f t="shared" si="8"/>
        <v>0</v>
      </c>
    </row>
    <row r="61" spans="1:7" s="86" customFormat="1" ht="41.25" customHeight="1">
      <c r="A61" s="83" t="s">
        <v>188</v>
      </c>
      <c r="B61" s="90" t="s">
        <v>179</v>
      </c>
      <c r="C61" s="151" t="s">
        <v>230</v>
      </c>
      <c r="D61" s="152"/>
      <c r="E61" s="152"/>
      <c r="F61" s="153"/>
      <c r="G61" s="85"/>
    </row>
    <row r="62" spans="1:7" ht="63.75">
      <c r="A62" s="87" t="s">
        <v>361</v>
      </c>
      <c r="B62" s="217"/>
      <c r="C62" s="103" t="s">
        <v>362</v>
      </c>
      <c r="D62" s="117" t="s">
        <v>35</v>
      </c>
      <c r="E62" s="118">
        <v>700</v>
      </c>
      <c r="F62" s="95"/>
      <c r="G62" s="96">
        <f t="shared" ref="G62:G65" si="9">E62*F62</f>
        <v>0</v>
      </c>
    </row>
    <row r="63" spans="1:7" ht="51">
      <c r="A63" s="87" t="s">
        <v>363</v>
      </c>
      <c r="B63" s="218"/>
      <c r="C63" s="88" t="s">
        <v>364</v>
      </c>
      <c r="D63" s="89" t="s">
        <v>35</v>
      </c>
      <c r="E63" s="94">
        <v>340</v>
      </c>
      <c r="F63" s="95"/>
      <c r="G63" s="96">
        <f t="shared" si="9"/>
        <v>0</v>
      </c>
    </row>
    <row r="64" spans="1:7" ht="63.75">
      <c r="A64" s="87" t="s">
        <v>365</v>
      </c>
      <c r="B64" s="218"/>
      <c r="C64" s="88" t="s">
        <v>366</v>
      </c>
      <c r="D64" s="89" t="s">
        <v>35</v>
      </c>
      <c r="E64" s="94">
        <v>1540</v>
      </c>
      <c r="F64" s="95"/>
      <c r="G64" s="96">
        <f t="shared" si="9"/>
        <v>0</v>
      </c>
    </row>
    <row r="65" spans="1:7" ht="51">
      <c r="A65" s="87" t="s">
        <v>367</v>
      </c>
      <c r="B65" s="219"/>
      <c r="C65" s="88" t="s">
        <v>231</v>
      </c>
      <c r="D65" s="89" t="s">
        <v>35</v>
      </c>
      <c r="E65" s="94">
        <v>628</v>
      </c>
      <c r="F65" s="95"/>
      <c r="G65" s="96">
        <f t="shared" si="9"/>
        <v>0</v>
      </c>
    </row>
    <row r="66" spans="1:7" ht="39.950000000000003" customHeight="1">
      <c r="A66" s="91">
        <v>5</v>
      </c>
      <c r="B66" s="166" t="s">
        <v>181</v>
      </c>
      <c r="C66" s="167"/>
      <c r="D66" s="167"/>
      <c r="E66" s="167"/>
      <c r="F66" s="168"/>
      <c r="G66" s="82"/>
    </row>
    <row r="67" spans="1:7" s="86" customFormat="1" ht="30" customHeight="1">
      <c r="A67" s="83" t="s">
        <v>194</v>
      </c>
      <c r="B67" s="84" t="s">
        <v>183</v>
      </c>
      <c r="C67" s="151" t="s">
        <v>232</v>
      </c>
      <c r="D67" s="152"/>
      <c r="E67" s="152"/>
      <c r="F67" s="153"/>
      <c r="G67" s="85"/>
    </row>
    <row r="68" spans="1:7" ht="51">
      <c r="A68" s="87" t="s">
        <v>368</v>
      </c>
      <c r="B68" s="217"/>
      <c r="C68" s="103" t="s">
        <v>369</v>
      </c>
      <c r="D68" s="117" t="s">
        <v>35</v>
      </c>
      <c r="E68" s="118">
        <v>1548</v>
      </c>
      <c r="F68" s="95"/>
      <c r="G68" s="96">
        <f t="shared" ref="G68:G69" si="10">E68*F68</f>
        <v>0</v>
      </c>
    </row>
    <row r="69" spans="1:7" ht="51">
      <c r="A69" s="87" t="s">
        <v>370</v>
      </c>
      <c r="B69" s="219"/>
      <c r="C69" s="88" t="s">
        <v>371</v>
      </c>
      <c r="D69" s="89" t="s">
        <v>35</v>
      </c>
      <c r="E69" s="94">
        <v>504</v>
      </c>
      <c r="F69" s="95"/>
      <c r="G69" s="96">
        <f t="shared" si="10"/>
        <v>0</v>
      </c>
    </row>
    <row r="70" spans="1:7" s="86" customFormat="1" ht="30" customHeight="1">
      <c r="A70" s="83" t="s">
        <v>196</v>
      </c>
      <c r="B70" s="90" t="s">
        <v>185</v>
      </c>
      <c r="C70" s="151" t="s">
        <v>233</v>
      </c>
      <c r="D70" s="152"/>
      <c r="E70" s="152"/>
      <c r="F70" s="153"/>
      <c r="G70" s="85"/>
    </row>
    <row r="71" spans="1:7" ht="51">
      <c r="A71" s="87" t="s">
        <v>372</v>
      </c>
      <c r="B71" s="217"/>
      <c r="C71" s="103" t="s">
        <v>373</v>
      </c>
      <c r="D71" s="117" t="s">
        <v>35</v>
      </c>
      <c r="E71" s="118">
        <v>1490</v>
      </c>
      <c r="F71" s="95"/>
      <c r="G71" s="96">
        <f t="shared" ref="G71:G73" si="11">E71*F71</f>
        <v>0</v>
      </c>
    </row>
    <row r="72" spans="1:7" ht="51">
      <c r="A72" s="87" t="s">
        <v>374</v>
      </c>
      <c r="B72" s="218"/>
      <c r="C72" s="88" t="s">
        <v>375</v>
      </c>
      <c r="D72" s="89" t="s">
        <v>35</v>
      </c>
      <c r="E72" s="94">
        <v>354</v>
      </c>
      <c r="F72" s="95"/>
      <c r="G72" s="96">
        <f t="shared" si="11"/>
        <v>0</v>
      </c>
    </row>
    <row r="73" spans="1:7" ht="51">
      <c r="A73" s="87" t="s">
        <v>376</v>
      </c>
      <c r="B73" s="218"/>
      <c r="C73" s="88" t="s">
        <v>377</v>
      </c>
      <c r="D73" s="89" t="s">
        <v>46</v>
      </c>
      <c r="E73" s="94">
        <v>558</v>
      </c>
      <c r="F73" s="95"/>
      <c r="G73" s="96">
        <f t="shared" si="11"/>
        <v>0</v>
      </c>
    </row>
    <row r="74" spans="1:7" ht="51">
      <c r="A74" s="87" t="s">
        <v>378</v>
      </c>
      <c r="B74" s="219"/>
      <c r="C74" s="88" t="s">
        <v>379</v>
      </c>
      <c r="D74" s="89" t="s">
        <v>46</v>
      </c>
      <c r="E74" s="94">
        <v>16</v>
      </c>
      <c r="F74" s="95"/>
      <c r="G74" s="96">
        <f t="shared" ref="G74" si="12">E74*F74</f>
        <v>0</v>
      </c>
    </row>
    <row r="75" spans="1:7" s="86" customFormat="1" ht="30" customHeight="1">
      <c r="A75" s="83" t="s">
        <v>197</v>
      </c>
      <c r="B75" s="90" t="s">
        <v>187</v>
      </c>
      <c r="C75" s="151" t="s">
        <v>234</v>
      </c>
      <c r="D75" s="152"/>
      <c r="E75" s="152"/>
      <c r="F75" s="153"/>
      <c r="G75" s="85"/>
    </row>
    <row r="76" spans="1:7" ht="51">
      <c r="A76" s="87" t="s">
        <v>380</v>
      </c>
      <c r="B76" s="217"/>
      <c r="C76" s="103" t="s">
        <v>381</v>
      </c>
      <c r="D76" s="117" t="s">
        <v>35</v>
      </c>
      <c r="E76" s="118">
        <v>302</v>
      </c>
      <c r="F76" s="95"/>
      <c r="G76" s="96">
        <f t="shared" ref="G76:G77" si="13">E76*F76</f>
        <v>0</v>
      </c>
    </row>
    <row r="77" spans="1:7" ht="51">
      <c r="A77" s="87" t="s">
        <v>382</v>
      </c>
      <c r="B77" s="219"/>
      <c r="C77" s="88" t="s">
        <v>383</v>
      </c>
      <c r="D77" s="89" t="s">
        <v>35</v>
      </c>
      <c r="E77" s="94">
        <v>155</v>
      </c>
      <c r="F77" s="95"/>
      <c r="G77" s="96">
        <f t="shared" si="13"/>
        <v>0</v>
      </c>
    </row>
    <row r="78" spans="1:7" s="86" customFormat="1" ht="30" customHeight="1">
      <c r="A78" s="83" t="s">
        <v>59</v>
      </c>
      <c r="B78" s="90" t="s">
        <v>190</v>
      </c>
      <c r="C78" s="151" t="s">
        <v>235</v>
      </c>
      <c r="D78" s="152"/>
      <c r="E78" s="152"/>
      <c r="F78" s="153"/>
      <c r="G78" s="85"/>
    </row>
    <row r="79" spans="1:7" ht="51">
      <c r="A79" s="87" t="s">
        <v>384</v>
      </c>
      <c r="B79" s="217"/>
      <c r="C79" s="103" t="s">
        <v>236</v>
      </c>
      <c r="D79" s="117" t="s">
        <v>35</v>
      </c>
      <c r="E79" s="118">
        <v>628</v>
      </c>
      <c r="F79" s="95"/>
      <c r="G79" s="96">
        <f t="shared" ref="G79:G84" si="14">E79*F79</f>
        <v>0</v>
      </c>
    </row>
    <row r="80" spans="1:7" ht="51">
      <c r="A80" s="87" t="s">
        <v>385</v>
      </c>
      <c r="B80" s="218"/>
      <c r="C80" s="88" t="s">
        <v>386</v>
      </c>
      <c r="D80" s="89" t="s">
        <v>35</v>
      </c>
      <c r="E80" s="94">
        <v>81</v>
      </c>
      <c r="F80" s="95"/>
      <c r="G80" s="96">
        <f t="shared" si="14"/>
        <v>0</v>
      </c>
    </row>
    <row r="81" spans="1:7" ht="51">
      <c r="A81" s="87" t="s">
        <v>387</v>
      </c>
      <c r="B81" s="218"/>
      <c r="C81" s="88" t="s">
        <v>388</v>
      </c>
      <c r="D81" s="89" t="s">
        <v>35</v>
      </c>
      <c r="E81" s="94">
        <v>113</v>
      </c>
      <c r="F81" s="95"/>
      <c r="G81" s="96">
        <f t="shared" si="14"/>
        <v>0</v>
      </c>
    </row>
    <row r="82" spans="1:7" ht="63.75">
      <c r="A82" s="87" t="s">
        <v>389</v>
      </c>
      <c r="B82" s="218"/>
      <c r="C82" s="88" t="s">
        <v>390</v>
      </c>
      <c r="D82" s="89" t="s">
        <v>35</v>
      </c>
      <c r="E82" s="94">
        <v>1374</v>
      </c>
      <c r="F82" s="95"/>
      <c r="G82" s="96">
        <f t="shared" si="14"/>
        <v>0</v>
      </c>
    </row>
    <row r="83" spans="1:7" ht="51">
      <c r="A83" s="87" t="s">
        <v>391</v>
      </c>
      <c r="B83" s="218"/>
      <c r="C83" s="88" t="s">
        <v>237</v>
      </c>
      <c r="D83" s="89" t="s">
        <v>35</v>
      </c>
      <c r="E83" s="94">
        <v>43</v>
      </c>
      <c r="F83" s="95"/>
      <c r="G83" s="96">
        <f t="shared" si="14"/>
        <v>0</v>
      </c>
    </row>
    <row r="84" spans="1:7" ht="51">
      <c r="A84" s="87" t="s">
        <v>392</v>
      </c>
      <c r="B84" s="219"/>
      <c r="C84" s="88" t="s">
        <v>393</v>
      </c>
      <c r="D84" s="89" t="s">
        <v>35</v>
      </c>
      <c r="E84" s="94">
        <v>23</v>
      </c>
      <c r="F84" s="95"/>
      <c r="G84" s="96">
        <f t="shared" si="14"/>
        <v>0</v>
      </c>
    </row>
    <row r="85" spans="1:7" s="86" customFormat="1" ht="30" customHeight="1">
      <c r="A85" s="83" t="s">
        <v>394</v>
      </c>
      <c r="B85" s="90" t="s">
        <v>192</v>
      </c>
      <c r="C85" s="151" t="s">
        <v>238</v>
      </c>
      <c r="D85" s="152"/>
      <c r="E85" s="152"/>
      <c r="F85" s="153"/>
      <c r="G85" s="85"/>
    </row>
    <row r="86" spans="1:7" ht="76.5">
      <c r="A86" s="87" t="s">
        <v>395</v>
      </c>
      <c r="B86" s="106"/>
      <c r="C86" s="144" t="s">
        <v>396</v>
      </c>
      <c r="D86" s="145" t="s">
        <v>35</v>
      </c>
      <c r="E86" s="146">
        <v>169</v>
      </c>
      <c r="F86" s="147"/>
      <c r="G86" s="96">
        <f t="shared" ref="G86" si="15">E86*F86</f>
        <v>0</v>
      </c>
    </row>
    <row r="87" spans="1:7" ht="39.950000000000003" customHeight="1">
      <c r="A87" s="91">
        <v>6</v>
      </c>
      <c r="B87" s="166" t="s">
        <v>193</v>
      </c>
      <c r="C87" s="167"/>
      <c r="D87" s="167"/>
      <c r="E87" s="167"/>
      <c r="F87" s="168"/>
      <c r="G87" s="82"/>
    </row>
    <row r="88" spans="1:7" s="86" customFormat="1" ht="30" customHeight="1">
      <c r="A88" s="83" t="s">
        <v>200</v>
      </c>
      <c r="B88" s="84" t="s">
        <v>195</v>
      </c>
      <c r="C88" s="151" t="s">
        <v>239</v>
      </c>
      <c r="D88" s="152"/>
      <c r="E88" s="152"/>
      <c r="F88" s="153"/>
      <c r="G88" s="85"/>
    </row>
    <row r="89" spans="1:7" ht="35.1" customHeight="1">
      <c r="A89" s="87" t="s">
        <v>397</v>
      </c>
      <c r="B89" s="217"/>
      <c r="C89" s="103" t="s">
        <v>47</v>
      </c>
      <c r="D89" s="117" t="s">
        <v>35</v>
      </c>
      <c r="E89" s="118">
        <v>818</v>
      </c>
      <c r="F89" s="95"/>
      <c r="G89" s="96">
        <f t="shared" ref="G89:G90" si="16">E89*F89</f>
        <v>0</v>
      </c>
    </row>
    <row r="90" spans="1:7" ht="63.75">
      <c r="A90" s="87" t="s">
        <v>398</v>
      </c>
      <c r="B90" s="219"/>
      <c r="C90" s="88" t="s">
        <v>399</v>
      </c>
      <c r="D90" s="89" t="s">
        <v>35</v>
      </c>
      <c r="E90" s="94">
        <v>8</v>
      </c>
      <c r="F90" s="95"/>
      <c r="G90" s="96">
        <f t="shared" si="16"/>
        <v>0</v>
      </c>
    </row>
    <row r="91" spans="1:7" s="86" customFormat="1" ht="30" customHeight="1">
      <c r="A91" s="83" t="s">
        <v>202</v>
      </c>
      <c r="B91" s="90" t="s">
        <v>198</v>
      </c>
      <c r="C91" s="151" t="s">
        <v>240</v>
      </c>
      <c r="D91" s="152"/>
      <c r="E91" s="152"/>
      <c r="F91" s="153"/>
      <c r="G91" s="85"/>
    </row>
    <row r="92" spans="1:7" ht="35.1" customHeight="1">
      <c r="A92" s="87" t="s">
        <v>400</v>
      </c>
      <c r="B92" s="217"/>
      <c r="C92" s="103" t="s">
        <v>241</v>
      </c>
      <c r="D92" s="117" t="s">
        <v>35</v>
      </c>
      <c r="E92" s="118">
        <v>357</v>
      </c>
      <c r="F92" s="95"/>
      <c r="G92" s="96">
        <f t="shared" ref="G92:G93" si="17">E92*F92</f>
        <v>0</v>
      </c>
    </row>
    <row r="93" spans="1:7" ht="38.25">
      <c r="A93" s="87" t="s">
        <v>401</v>
      </c>
      <c r="B93" s="219"/>
      <c r="C93" s="88" t="s">
        <v>402</v>
      </c>
      <c r="D93" s="89" t="s">
        <v>35</v>
      </c>
      <c r="E93" s="94">
        <v>1908</v>
      </c>
      <c r="F93" s="95"/>
      <c r="G93" s="96">
        <f t="shared" si="17"/>
        <v>0</v>
      </c>
    </row>
    <row r="94" spans="1:7" ht="39.950000000000003" customHeight="1">
      <c r="A94" s="91">
        <v>7</v>
      </c>
      <c r="B94" s="166" t="s">
        <v>199</v>
      </c>
      <c r="C94" s="167"/>
      <c r="D94" s="167"/>
      <c r="E94" s="167"/>
      <c r="F94" s="168"/>
      <c r="G94" s="82"/>
    </row>
    <row r="95" spans="1:7" s="86" customFormat="1" ht="30" customHeight="1">
      <c r="A95" s="83" t="s">
        <v>169</v>
      </c>
      <c r="B95" s="84" t="s">
        <v>201</v>
      </c>
      <c r="C95" s="151" t="s">
        <v>242</v>
      </c>
      <c r="D95" s="152"/>
      <c r="E95" s="152"/>
      <c r="F95" s="153"/>
      <c r="G95" s="85"/>
    </row>
    <row r="96" spans="1:7" ht="51">
      <c r="A96" s="87" t="s">
        <v>403</v>
      </c>
      <c r="B96" s="217"/>
      <c r="C96" s="103" t="s">
        <v>404</v>
      </c>
      <c r="D96" s="117" t="s">
        <v>35</v>
      </c>
      <c r="E96" s="118">
        <v>64.2</v>
      </c>
      <c r="F96" s="95"/>
      <c r="G96" s="96">
        <f t="shared" ref="G96:G99" si="18">E96*F96</f>
        <v>0</v>
      </c>
    </row>
    <row r="97" spans="1:7" ht="51">
      <c r="A97" s="87" t="s">
        <v>405</v>
      </c>
      <c r="B97" s="218"/>
      <c r="C97" s="88" t="s">
        <v>406</v>
      </c>
      <c r="D97" s="89" t="s">
        <v>35</v>
      </c>
      <c r="E97" s="94">
        <v>14.5</v>
      </c>
      <c r="F97" s="95"/>
      <c r="G97" s="96">
        <f t="shared" si="18"/>
        <v>0</v>
      </c>
    </row>
    <row r="98" spans="1:7" ht="51">
      <c r="A98" s="87" t="s">
        <v>407</v>
      </c>
      <c r="B98" s="218"/>
      <c r="C98" s="88" t="s">
        <v>408</v>
      </c>
      <c r="D98" s="89" t="s">
        <v>35</v>
      </c>
      <c r="E98" s="94">
        <v>108.4</v>
      </c>
      <c r="F98" s="95"/>
      <c r="G98" s="96">
        <f t="shared" si="18"/>
        <v>0</v>
      </c>
    </row>
    <row r="99" spans="1:7" ht="51">
      <c r="A99" s="87" t="s">
        <v>409</v>
      </c>
      <c r="B99" s="218"/>
      <c r="C99" s="88" t="s">
        <v>410</v>
      </c>
      <c r="D99" s="89" t="s">
        <v>35</v>
      </c>
      <c r="E99" s="94">
        <v>22.3</v>
      </c>
      <c r="F99" s="95"/>
      <c r="G99" s="96">
        <f t="shared" si="18"/>
        <v>0</v>
      </c>
    </row>
    <row r="100" spans="1:7" ht="38.25">
      <c r="A100" s="87" t="s">
        <v>411</v>
      </c>
      <c r="B100" s="218"/>
      <c r="C100" s="88" t="s">
        <v>412</v>
      </c>
      <c r="D100" s="89" t="s">
        <v>35</v>
      </c>
      <c r="E100" s="94">
        <v>18.399999999999999</v>
      </c>
      <c r="F100" s="95"/>
      <c r="G100" s="96">
        <f t="shared" ref="G100:G101" si="19">E100*F100</f>
        <v>0</v>
      </c>
    </row>
    <row r="101" spans="1:7" ht="51">
      <c r="A101" s="87" t="s">
        <v>413</v>
      </c>
      <c r="B101" s="219"/>
      <c r="C101" s="88" t="s">
        <v>414</v>
      </c>
      <c r="D101" s="89" t="s">
        <v>35</v>
      </c>
      <c r="E101" s="94">
        <v>54.5</v>
      </c>
      <c r="F101" s="95"/>
      <c r="G101" s="96">
        <f t="shared" si="19"/>
        <v>0</v>
      </c>
    </row>
    <row r="102" spans="1:7" s="86" customFormat="1" ht="30" customHeight="1">
      <c r="A102" s="83" t="s">
        <v>170</v>
      </c>
      <c r="B102" s="90" t="s">
        <v>203</v>
      </c>
      <c r="C102" s="151" t="s">
        <v>243</v>
      </c>
      <c r="D102" s="152"/>
      <c r="E102" s="152"/>
      <c r="F102" s="153"/>
      <c r="G102" s="85"/>
    </row>
    <row r="103" spans="1:7" ht="35.1" customHeight="1">
      <c r="A103" s="87" t="s">
        <v>415</v>
      </c>
      <c r="B103" s="217"/>
      <c r="C103" s="103" t="s">
        <v>244</v>
      </c>
      <c r="D103" s="117" t="s">
        <v>26</v>
      </c>
      <c r="E103" s="118">
        <v>35</v>
      </c>
      <c r="F103" s="95"/>
      <c r="G103" s="96">
        <f t="shared" ref="G103:G108" si="20">E103*F103</f>
        <v>0</v>
      </c>
    </row>
    <row r="104" spans="1:7" ht="35.1" customHeight="1">
      <c r="A104" s="87" t="s">
        <v>416</v>
      </c>
      <c r="B104" s="218"/>
      <c r="C104" s="88" t="s">
        <v>417</v>
      </c>
      <c r="D104" s="89" t="s">
        <v>26</v>
      </c>
      <c r="E104" s="94">
        <v>1</v>
      </c>
      <c r="F104" s="95"/>
      <c r="G104" s="96">
        <f t="shared" si="20"/>
        <v>0</v>
      </c>
    </row>
    <row r="105" spans="1:7" ht="38.25">
      <c r="A105" s="87" t="s">
        <v>418</v>
      </c>
      <c r="B105" s="218"/>
      <c r="C105" s="88" t="s">
        <v>419</v>
      </c>
      <c r="D105" s="89" t="s">
        <v>26</v>
      </c>
      <c r="E105" s="94">
        <v>19</v>
      </c>
      <c r="F105" s="95"/>
      <c r="G105" s="96">
        <f t="shared" si="20"/>
        <v>0</v>
      </c>
    </row>
    <row r="106" spans="1:7" ht="76.5">
      <c r="A106" s="87" t="s">
        <v>420</v>
      </c>
      <c r="B106" s="218"/>
      <c r="C106" s="88" t="s">
        <v>421</v>
      </c>
      <c r="D106" s="89" t="s">
        <v>26</v>
      </c>
      <c r="E106" s="94">
        <v>35</v>
      </c>
      <c r="F106" s="95"/>
      <c r="G106" s="96">
        <f t="shared" si="20"/>
        <v>0</v>
      </c>
    </row>
    <row r="107" spans="1:7" ht="38.25">
      <c r="A107" s="87" t="s">
        <v>422</v>
      </c>
      <c r="B107" s="218"/>
      <c r="C107" s="88" t="s">
        <v>423</v>
      </c>
      <c r="D107" s="89" t="s">
        <v>26</v>
      </c>
      <c r="E107" s="94">
        <v>4</v>
      </c>
      <c r="F107" s="95"/>
      <c r="G107" s="96">
        <f t="shared" si="20"/>
        <v>0</v>
      </c>
    </row>
    <row r="108" spans="1:7" ht="35.1" customHeight="1">
      <c r="A108" s="87" t="s">
        <v>424</v>
      </c>
      <c r="B108" s="219"/>
      <c r="C108" s="88" t="s">
        <v>245</v>
      </c>
      <c r="D108" s="89" t="s">
        <v>26</v>
      </c>
      <c r="E108" s="94">
        <v>2</v>
      </c>
      <c r="F108" s="95"/>
      <c r="G108" s="96">
        <f t="shared" si="20"/>
        <v>0</v>
      </c>
    </row>
    <row r="109" spans="1:7" s="86" customFormat="1" ht="30" customHeight="1">
      <c r="A109" s="83" t="s">
        <v>254</v>
      </c>
      <c r="B109" s="90" t="s">
        <v>247</v>
      </c>
      <c r="C109" s="151" t="s">
        <v>248</v>
      </c>
      <c r="D109" s="152"/>
      <c r="E109" s="152"/>
      <c r="F109" s="153"/>
      <c r="G109" s="85"/>
    </row>
    <row r="110" spans="1:7" ht="76.5">
      <c r="A110" s="87" t="s">
        <v>425</v>
      </c>
      <c r="B110" s="106"/>
      <c r="C110" s="103" t="s">
        <v>249</v>
      </c>
      <c r="D110" s="117" t="s">
        <v>38</v>
      </c>
      <c r="E110" s="118">
        <v>16</v>
      </c>
      <c r="F110" s="95"/>
      <c r="G110" s="96">
        <f t="shared" ref="G110" si="21">E110*F110</f>
        <v>0</v>
      </c>
    </row>
    <row r="111" spans="1:7" s="86" customFormat="1" ht="30" customHeight="1">
      <c r="A111" s="83" t="s">
        <v>426</v>
      </c>
      <c r="B111" s="90" t="s">
        <v>427</v>
      </c>
      <c r="C111" s="151" t="s">
        <v>428</v>
      </c>
      <c r="D111" s="152"/>
      <c r="E111" s="152"/>
      <c r="F111" s="153"/>
      <c r="G111" s="85"/>
    </row>
    <row r="112" spans="1:7" ht="63.75">
      <c r="A112" s="87" t="s">
        <v>429</v>
      </c>
      <c r="B112" s="224"/>
      <c r="C112" s="103" t="s">
        <v>430</v>
      </c>
      <c r="D112" s="117" t="s">
        <v>26</v>
      </c>
      <c r="E112" s="118">
        <v>1</v>
      </c>
      <c r="F112" s="95"/>
      <c r="G112" s="96">
        <f t="shared" ref="G112:G113" si="22">E112*F112</f>
        <v>0</v>
      </c>
    </row>
    <row r="113" spans="1:7" ht="102">
      <c r="A113" s="87" t="s">
        <v>431</v>
      </c>
      <c r="B113" s="225"/>
      <c r="C113" s="88" t="s">
        <v>432</v>
      </c>
      <c r="D113" s="89" t="s">
        <v>48</v>
      </c>
      <c r="E113" s="94">
        <v>1</v>
      </c>
      <c r="F113" s="95"/>
      <c r="G113" s="96">
        <f t="shared" si="22"/>
        <v>0</v>
      </c>
    </row>
    <row r="114" spans="1:7" ht="39.950000000000003" customHeight="1">
      <c r="A114" s="91">
        <v>8</v>
      </c>
      <c r="B114" s="166" t="s">
        <v>204</v>
      </c>
      <c r="C114" s="167"/>
      <c r="D114" s="167"/>
      <c r="E114" s="167"/>
      <c r="F114" s="168"/>
      <c r="G114" s="82"/>
    </row>
    <row r="115" spans="1:7" s="86" customFormat="1" ht="30" customHeight="1">
      <c r="A115" s="83" t="s">
        <v>168</v>
      </c>
      <c r="B115" s="84" t="s">
        <v>205</v>
      </c>
      <c r="C115" s="151" t="s">
        <v>250</v>
      </c>
      <c r="D115" s="152"/>
      <c r="E115" s="152"/>
      <c r="F115" s="153"/>
      <c r="G115" s="85"/>
    </row>
    <row r="116" spans="1:7" ht="38.25">
      <c r="A116" s="87" t="s">
        <v>433</v>
      </c>
      <c r="B116" s="217"/>
      <c r="C116" s="103" t="s">
        <v>251</v>
      </c>
      <c r="D116" s="117" t="s">
        <v>38</v>
      </c>
      <c r="E116" s="118">
        <v>193</v>
      </c>
      <c r="F116" s="95"/>
      <c r="G116" s="96">
        <f t="shared" ref="G116:G118" si="23">E116*F116</f>
        <v>0</v>
      </c>
    </row>
    <row r="117" spans="1:7" ht="38.25">
      <c r="A117" s="87" t="s">
        <v>434</v>
      </c>
      <c r="B117" s="218"/>
      <c r="C117" s="88" t="s">
        <v>252</v>
      </c>
      <c r="D117" s="89" t="s">
        <v>38</v>
      </c>
      <c r="E117" s="94">
        <v>46</v>
      </c>
      <c r="F117" s="95"/>
      <c r="G117" s="96">
        <f t="shared" si="23"/>
        <v>0</v>
      </c>
    </row>
    <row r="118" spans="1:7" ht="51">
      <c r="A118" s="87" t="s">
        <v>435</v>
      </c>
      <c r="B118" s="218"/>
      <c r="C118" s="88" t="s">
        <v>436</v>
      </c>
      <c r="D118" s="89" t="s">
        <v>38</v>
      </c>
      <c r="E118" s="94">
        <v>78</v>
      </c>
      <c r="F118" s="95"/>
      <c r="G118" s="96">
        <f t="shared" si="23"/>
        <v>0</v>
      </c>
    </row>
    <row r="119" spans="1:7" ht="38.25">
      <c r="A119" s="87" t="s">
        <v>437</v>
      </c>
      <c r="B119" s="218"/>
      <c r="C119" s="88" t="s">
        <v>253</v>
      </c>
      <c r="D119" s="89" t="s">
        <v>38</v>
      </c>
      <c r="E119" s="94">
        <v>8</v>
      </c>
      <c r="F119" s="95"/>
      <c r="G119" s="96">
        <f t="shared" ref="G119:G120" si="24">E119*F119</f>
        <v>0</v>
      </c>
    </row>
    <row r="120" spans="1:7" ht="38.25">
      <c r="A120" s="87" t="s">
        <v>438</v>
      </c>
      <c r="B120" s="219"/>
      <c r="C120" s="88" t="s">
        <v>439</v>
      </c>
      <c r="D120" s="89" t="s">
        <v>38</v>
      </c>
      <c r="E120" s="94">
        <v>287</v>
      </c>
      <c r="F120" s="95"/>
      <c r="G120" s="96">
        <f t="shared" si="24"/>
        <v>0</v>
      </c>
    </row>
    <row r="121" spans="1:7" s="86" customFormat="1" ht="30" customHeight="1">
      <c r="A121" s="83" t="s">
        <v>257</v>
      </c>
      <c r="B121" s="90" t="s">
        <v>206</v>
      </c>
      <c r="C121" s="151" t="s">
        <v>255</v>
      </c>
      <c r="D121" s="152"/>
      <c r="E121" s="152"/>
      <c r="F121" s="153"/>
      <c r="G121" s="85"/>
    </row>
    <row r="122" spans="1:7" ht="35.1" customHeight="1">
      <c r="A122" s="87" t="s">
        <v>440</v>
      </c>
      <c r="B122" s="217"/>
      <c r="C122" s="103" t="s">
        <v>256</v>
      </c>
      <c r="D122" s="117" t="s">
        <v>38</v>
      </c>
      <c r="E122" s="118">
        <v>429</v>
      </c>
      <c r="F122" s="95"/>
      <c r="G122" s="96">
        <f t="shared" ref="G122:G123" si="25">E122*F122</f>
        <v>0</v>
      </c>
    </row>
    <row r="123" spans="1:7" ht="35.1" customHeight="1">
      <c r="A123" s="87" t="s">
        <v>441</v>
      </c>
      <c r="B123" s="219"/>
      <c r="C123" s="88" t="s">
        <v>442</v>
      </c>
      <c r="D123" s="89" t="s">
        <v>38</v>
      </c>
      <c r="E123" s="94">
        <v>18</v>
      </c>
      <c r="F123" s="95"/>
      <c r="G123" s="96">
        <f t="shared" si="25"/>
        <v>0</v>
      </c>
    </row>
    <row r="124" spans="1:7" ht="39.950000000000003" customHeight="1">
      <c r="A124" s="91">
        <v>9</v>
      </c>
      <c r="B124" s="166" t="s">
        <v>207</v>
      </c>
      <c r="C124" s="167"/>
      <c r="D124" s="167"/>
      <c r="E124" s="167"/>
      <c r="F124" s="168"/>
      <c r="G124" s="82"/>
    </row>
    <row r="125" spans="1:7" s="86" customFormat="1" ht="30" customHeight="1">
      <c r="A125" s="83" t="s">
        <v>443</v>
      </c>
      <c r="B125" s="150" t="s">
        <v>444</v>
      </c>
      <c r="C125" s="151" t="s">
        <v>445</v>
      </c>
      <c r="D125" s="152"/>
      <c r="E125" s="152"/>
      <c r="F125" s="153"/>
      <c r="G125" s="85"/>
    </row>
    <row r="126" spans="1:7" ht="77.25" thickBot="1">
      <c r="A126" s="87" t="s">
        <v>446</v>
      </c>
      <c r="B126" s="106"/>
      <c r="C126" s="101" t="s">
        <v>447</v>
      </c>
      <c r="D126" s="89" t="s">
        <v>48</v>
      </c>
      <c r="E126" s="94">
        <v>1</v>
      </c>
      <c r="F126" s="119"/>
      <c r="G126" s="96">
        <f t="shared" ref="G126" si="26">E126*F126</f>
        <v>0</v>
      </c>
    </row>
    <row r="127" spans="1:7" ht="39.950000000000003" customHeight="1" thickBot="1">
      <c r="A127" s="221" t="s">
        <v>49</v>
      </c>
      <c r="B127" s="222"/>
      <c r="C127" s="222"/>
      <c r="D127" s="222"/>
      <c r="E127" s="222"/>
      <c r="F127" s="223"/>
      <c r="G127" s="97">
        <f>SUM(G7:G126)</f>
        <v>0</v>
      </c>
    </row>
    <row r="128" spans="1:7" s="134" customFormat="1">
      <c r="A128" s="139"/>
      <c r="B128" s="139"/>
      <c r="C128" s="140"/>
      <c r="D128" s="139"/>
      <c r="E128" s="139"/>
      <c r="F128" s="140"/>
      <c r="G128" s="140"/>
    </row>
    <row r="129" spans="1:7" s="134" customFormat="1">
      <c r="A129" s="131"/>
      <c r="B129" s="131"/>
      <c r="C129" s="132"/>
      <c r="D129" s="131"/>
      <c r="E129" s="133"/>
    </row>
    <row r="130" spans="1:7" s="134" customFormat="1">
      <c r="A130" s="131"/>
      <c r="B130" s="131"/>
      <c r="C130" s="132"/>
      <c r="D130" s="131"/>
      <c r="E130" s="133"/>
    </row>
    <row r="131" spans="1:7" s="134" customFormat="1">
      <c r="A131" s="131"/>
      <c r="B131" s="131"/>
      <c r="C131" s="132" t="s">
        <v>50</v>
      </c>
      <c r="D131" s="132"/>
      <c r="E131" s="132" t="s">
        <v>52</v>
      </c>
    </row>
    <row r="132" spans="1:7" s="134" customFormat="1">
      <c r="A132" s="131"/>
      <c r="B132" s="131"/>
      <c r="C132" s="136" t="s">
        <v>51</v>
      </c>
      <c r="D132" s="131"/>
      <c r="E132" s="141" t="s">
        <v>560</v>
      </c>
    </row>
    <row r="133" spans="1:7" s="134" customFormat="1">
      <c r="A133" s="131"/>
      <c r="B133" s="131"/>
      <c r="C133" s="132"/>
      <c r="D133" s="131"/>
      <c r="E133" s="133"/>
    </row>
    <row r="134" spans="1:7" s="134" customFormat="1">
      <c r="A134" s="131"/>
      <c r="B134" s="131"/>
      <c r="C134" s="136"/>
      <c r="D134" s="131"/>
      <c r="E134" s="133"/>
    </row>
    <row r="135" spans="1:7" s="134" customFormat="1">
      <c r="A135" s="131"/>
      <c r="B135" s="131"/>
      <c r="C135" s="136"/>
      <c r="D135" s="131"/>
      <c r="E135" s="133"/>
    </row>
    <row r="136" spans="1:7" s="134" customFormat="1">
      <c r="A136" s="138" t="s">
        <v>558</v>
      </c>
      <c r="B136" s="138"/>
      <c r="C136" s="138"/>
      <c r="D136" s="138"/>
      <c r="E136" s="138"/>
      <c r="F136" s="138"/>
      <c r="G136" s="138"/>
    </row>
    <row r="137" spans="1:7">
      <c r="A137" s="131"/>
      <c r="B137" s="131"/>
      <c r="C137" s="136"/>
      <c r="D137" s="131"/>
    </row>
    <row r="138" spans="1:7">
      <c r="A138" s="131"/>
      <c r="B138" s="131"/>
      <c r="C138" s="136"/>
      <c r="D138" s="131"/>
    </row>
    <row r="139" spans="1:7">
      <c r="A139" s="138"/>
      <c r="B139" s="138"/>
      <c r="C139" s="138"/>
      <c r="D139" s="138"/>
    </row>
  </sheetData>
  <mergeCells count="22">
    <mergeCell ref="A127:F127"/>
    <mergeCell ref="B96:B101"/>
    <mergeCell ref="B103:B108"/>
    <mergeCell ref="B112:B113"/>
    <mergeCell ref="B116:B120"/>
    <mergeCell ref="B122:B123"/>
    <mergeCell ref="B92:B93"/>
    <mergeCell ref="B71:B74"/>
    <mergeCell ref="B76:B77"/>
    <mergeCell ref="B79:B84"/>
    <mergeCell ref="B89:B90"/>
    <mergeCell ref="B68:B69"/>
    <mergeCell ref="B48:B51"/>
    <mergeCell ref="B53:B56"/>
    <mergeCell ref="B58:B60"/>
    <mergeCell ref="B62:B65"/>
    <mergeCell ref="B9:B13"/>
    <mergeCell ref="B44:B45"/>
    <mergeCell ref="B15:B16"/>
    <mergeCell ref="B18:B33"/>
    <mergeCell ref="B36:B38"/>
    <mergeCell ref="B40:B41"/>
  </mergeCells>
  <pageMargins left="0.75" right="0.75" top="1" bottom="1" header="0.5" footer="0.5"/>
  <pageSetup paperSize="9" scale="6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G64"/>
  <sheetViews>
    <sheetView zoomScaleNormal="100" zoomScaleSheetLayoutView="100" workbookViewId="0">
      <selection activeCell="K6" sqref="K6"/>
    </sheetView>
  </sheetViews>
  <sheetFormatPr defaultRowHeight="15"/>
  <cols>
    <col min="1" max="1" width="7.625" style="19" customWidth="1"/>
    <col min="2" max="2" width="12.875" style="19" customWidth="1"/>
    <col min="3" max="3" width="44.375" style="19" customWidth="1"/>
    <col min="4" max="4" width="7.625" style="19" customWidth="1"/>
    <col min="5" max="5" width="11.125" style="19" customWidth="1"/>
    <col min="6" max="7" width="19" style="21" customWidth="1"/>
    <col min="8" max="16384" width="9" style="19"/>
  </cols>
  <sheetData>
    <row r="1" spans="1:7" ht="105.75" customHeight="1">
      <c r="A1" s="226" t="s">
        <v>554</v>
      </c>
      <c r="B1" s="226"/>
      <c r="C1" s="226"/>
      <c r="D1" s="226"/>
      <c r="E1" s="226"/>
      <c r="F1" s="226"/>
      <c r="G1" s="226"/>
    </row>
    <row r="2" spans="1:7" ht="15.75" thickBot="1">
      <c r="E2" s="20"/>
      <c r="F2" s="19"/>
      <c r="G2" s="19"/>
    </row>
    <row r="3" spans="1:7" ht="36.75" customHeight="1" thickBot="1">
      <c r="A3" s="22" t="s">
        <v>0</v>
      </c>
      <c r="B3" s="23" t="s">
        <v>54</v>
      </c>
      <c r="C3" s="23" t="s">
        <v>14</v>
      </c>
      <c r="D3" s="23" t="s">
        <v>112</v>
      </c>
      <c r="E3" s="23" t="s">
        <v>16</v>
      </c>
      <c r="F3" s="23" t="s">
        <v>55</v>
      </c>
      <c r="G3" s="29" t="s">
        <v>56</v>
      </c>
    </row>
    <row r="4" spans="1:7" ht="15.75" thickBot="1">
      <c r="A4" s="24">
        <v>1</v>
      </c>
      <c r="B4" s="25">
        <v>2</v>
      </c>
      <c r="C4" s="25">
        <v>3</v>
      </c>
      <c r="D4" s="25">
        <v>4</v>
      </c>
      <c r="E4" s="25">
        <v>5</v>
      </c>
      <c r="F4" s="25">
        <v>6</v>
      </c>
      <c r="G4" s="30">
        <v>7</v>
      </c>
    </row>
    <row r="5" spans="1:7" ht="39.950000000000003" customHeight="1">
      <c r="A5" s="66" t="s">
        <v>258</v>
      </c>
      <c r="B5" s="169" t="s">
        <v>260</v>
      </c>
      <c r="C5" s="170"/>
      <c r="D5" s="170" t="s">
        <v>259</v>
      </c>
      <c r="E5" s="170" t="s">
        <v>259</v>
      </c>
      <c r="F5" s="171" t="s">
        <v>259</v>
      </c>
      <c r="G5" s="26"/>
    </row>
    <row r="6" spans="1:7" ht="45" customHeight="1">
      <c r="A6" s="128" t="s">
        <v>19</v>
      </c>
      <c r="B6" s="120" t="s">
        <v>261</v>
      </c>
      <c r="C6" s="129" t="s">
        <v>448</v>
      </c>
      <c r="D6" s="120" t="s">
        <v>39</v>
      </c>
      <c r="E6" s="121">
        <v>4</v>
      </c>
      <c r="F6" s="63"/>
      <c r="G6" s="64">
        <f>E6*F6</f>
        <v>0</v>
      </c>
    </row>
    <row r="7" spans="1:7" ht="45" customHeight="1">
      <c r="A7" s="27" t="s">
        <v>22</v>
      </c>
      <c r="B7" s="28" t="s">
        <v>261</v>
      </c>
      <c r="C7" s="88" t="s">
        <v>262</v>
      </c>
      <c r="D7" s="28" t="s">
        <v>39</v>
      </c>
      <c r="E7" s="62">
        <v>3</v>
      </c>
      <c r="F7" s="63"/>
      <c r="G7" s="64">
        <f t="shared" ref="G7:G15" si="0">E7*F7</f>
        <v>0</v>
      </c>
    </row>
    <row r="8" spans="1:7" ht="45" customHeight="1">
      <c r="A8" s="27" t="s">
        <v>24</v>
      </c>
      <c r="B8" s="28" t="s">
        <v>261</v>
      </c>
      <c r="C8" s="88" t="s">
        <v>449</v>
      </c>
      <c r="D8" s="28" t="s">
        <v>39</v>
      </c>
      <c r="E8" s="62">
        <v>1</v>
      </c>
      <c r="F8" s="63"/>
      <c r="G8" s="64">
        <f t="shared" si="0"/>
        <v>0</v>
      </c>
    </row>
    <row r="9" spans="1:7" ht="45" customHeight="1">
      <c r="A9" s="27" t="s">
        <v>33</v>
      </c>
      <c r="B9" s="28" t="s">
        <v>261</v>
      </c>
      <c r="C9" s="88" t="s">
        <v>450</v>
      </c>
      <c r="D9" s="28" t="s">
        <v>39</v>
      </c>
      <c r="E9" s="62">
        <v>1</v>
      </c>
      <c r="F9" s="63"/>
      <c r="G9" s="64">
        <f t="shared" si="0"/>
        <v>0</v>
      </c>
    </row>
    <row r="10" spans="1:7" ht="51">
      <c r="A10" s="27" t="s">
        <v>36</v>
      </c>
      <c r="B10" s="28" t="s">
        <v>58</v>
      </c>
      <c r="C10" s="88" t="s">
        <v>263</v>
      </c>
      <c r="D10" s="28" t="s">
        <v>38</v>
      </c>
      <c r="E10" s="62">
        <v>127.5</v>
      </c>
      <c r="F10" s="63"/>
      <c r="G10" s="64">
        <f t="shared" si="0"/>
        <v>0</v>
      </c>
    </row>
    <row r="11" spans="1:7" ht="45" customHeight="1">
      <c r="A11" s="27" t="s">
        <v>68</v>
      </c>
      <c r="B11" s="28" t="s">
        <v>58</v>
      </c>
      <c r="C11" s="88" t="s">
        <v>451</v>
      </c>
      <c r="D11" s="28" t="s">
        <v>38</v>
      </c>
      <c r="E11" s="62">
        <v>88.5</v>
      </c>
      <c r="F11" s="63"/>
      <c r="G11" s="64">
        <f t="shared" si="0"/>
        <v>0</v>
      </c>
    </row>
    <row r="12" spans="1:7" ht="63.75">
      <c r="A12" s="27" t="s">
        <v>70</v>
      </c>
      <c r="B12" s="28" t="s">
        <v>58</v>
      </c>
      <c r="C12" s="88" t="s">
        <v>264</v>
      </c>
      <c r="D12" s="28" t="s">
        <v>38</v>
      </c>
      <c r="E12" s="62">
        <v>20</v>
      </c>
      <c r="F12" s="63"/>
      <c r="G12" s="64">
        <f t="shared" si="0"/>
        <v>0</v>
      </c>
    </row>
    <row r="13" spans="1:7" ht="63.75">
      <c r="A13" s="27" t="s">
        <v>72</v>
      </c>
      <c r="B13" s="28" t="s">
        <v>58</v>
      </c>
      <c r="C13" s="88" t="s">
        <v>265</v>
      </c>
      <c r="D13" s="28" t="s">
        <v>38</v>
      </c>
      <c r="E13" s="62">
        <v>23.5</v>
      </c>
      <c r="F13" s="63"/>
      <c r="G13" s="64">
        <f t="shared" si="0"/>
        <v>0</v>
      </c>
    </row>
    <row r="14" spans="1:7" ht="45" customHeight="1">
      <c r="A14" s="27" t="s">
        <v>74</v>
      </c>
      <c r="B14" s="28" t="s">
        <v>57</v>
      </c>
      <c r="C14" s="88" t="s">
        <v>452</v>
      </c>
      <c r="D14" s="28" t="s">
        <v>38</v>
      </c>
      <c r="E14" s="62">
        <v>11</v>
      </c>
      <c r="F14" s="63"/>
      <c r="G14" s="64">
        <f t="shared" si="0"/>
        <v>0</v>
      </c>
    </row>
    <row r="15" spans="1:7" ht="45" customHeight="1">
      <c r="A15" s="27" t="s">
        <v>76</v>
      </c>
      <c r="B15" s="28" t="s">
        <v>57</v>
      </c>
      <c r="C15" s="88" t="s">
        <v>453</v>
      </c>
      <c r="D15" s="28" t="s">
        <v>39</v>
      </c>
      <c r="E15" s="62">
        <v>22</v>
      </c>
      <c r="F15" s="63"/>
      <c r="G15" s="64">
        <f t="shared" si="0"/>
        <v>0</v>
      </c>
    </row>
    <row r="16" spans="1:7" ht="39.950000000000003" customHeight="1">
      <c r="A16" s="31" t="s">
        <v>266</v>
      </c>
      <c r="B16" s="148" t="s">
        <v>267</v>
      </c>
      <c r="C16" s="107"/>
      <c r="D16" s="107" t="s">
        <v>259</v>
      </c>
      <c r="E16" s="107" t="s">
        <v>259</v>
      </c>
      <c r="F16" s="108"/>
      <c r="G16" s="26"/>
    </row>
    <row r="17" spans="1:7" ht="45" customHeight="1">
      <c r="A17" s="27" t="s">
        <v>45</v>
      </c>
      <c r="B17" s="28" t="s">
        <v>454</v>
      </c>
      <c r="C17" s="88" t="s">
        <v>455</v>
      </c>
      <c r="D17" s="28" t="s">
        <v>39</v>
      </c>
      <c r="E17" s="62">
        <v>1</v>
      </c>
      <c r="F17" s="63"/>
      <c r="G17" s="64">
        <f t="shared" ref="G17:G24" si="1">E17*F17</f>
        <v>0</v>
      </c>
    </row>
    <row r="18" spans="1:7" ht="45" customHeight="1">
      <c r="A18" s="27" t="s">
        <v>31</v>
      </c>
      <c r="B18" s="28" t="s">
        <v>456</v>
      </c>
      <c r="C18" s="88" t="s">
        <v>457</v>
      </c>
      <c r="D18" s="28" t="s">
        <v>39</v>
      </c>
      <c r="E18" s="62">
        <v>1</v>
      </c>
      <c r="F18" s="63"/>
      <c r="G18" s="64">
        <f t="shared" si="1"/>
        <v>0</v>
      </c>
    </row>
    <row r="19" spans="1:7" ht="45" customHeight="1">
      <c r="A19" s="27" t="s">
        <v>82</v>
      </c>
      <c r="B19" s="28" t="s">
        <v>268</v>
      </c>
      <c r="C19" s="88" t="s">
        <v>269</v>
      </c>
      <c r="D19" s="28" t="s">
        <v>38</v>
      </c>
      <c r="E19" s="62">
        <v>396</v>
      </c>
      <c r="F19" s="63"/>
      <c r="G19" s="64">
        <f t="shared" si="1"/>
        <v>0</v>
      </c>
    </row>
    <row r="20" spans="1:7" ht="45" customHeight="1">
      <c r="A20" s="27" t="s">
        <v>83</v>
      </c>
      <c r="B20" s="28" t="s">
        <v>458</v>
      </c>
      <c r="C20" s="88" t="s">
        <v>459</v>
      </c>
      <c r="D20" s="28" t="s">
        <v>38</v>
      </c>
      <c r="E20" s="62">
        <v>25</v>
      </c>
      <c r="F20" s="63"/>
      <c r="G20" s="64">
        <f t="shared" si="1"/>
        <v>0</v>
      </c>
    </row>
    <row r="21" spans="1:7" ht="45" customHeight="1">
      <c r="A21" s="27" t="s">
        <v>84</v>
      </c>
      <c r="B21" s="28" t="s">
        <v>270</v>
      </c>
      <c r="C21" s="88" t="s">
        <v>460</v>
      </c>
      <c r="D21" s="28" t="s">
        <v>40</v>
      </c>
      <c r="E21" s="62">
        <v>1</v>
      </c>
      <c r="F21" s="63"/>
      <c r="G21" s="64">
        <f t="shared" si="1"/>
        <v>0</v>
      </c>
    </row>
    <row r="22" spans="1:7" ht="63.75">
      <c r="A22" s="27" t="s">
        <v>85</v>
      </c>
      <c r="B22" s="28" t="s">
        <v>270</v>
      </c>
      <c r="C22" s="88" t="s">
        <v>461</v>
      </c>
      <c r="D22" s="28" t="s">
        <v>271</v>
      </c>
      <c r="E22" s="62">
        <v>1</v>
      </c>
      <c r="F22" s="63"/>
      <c r="G22" s="64">
        <f t="shared" si="1"/>
        <v>0</v>
      </c>
    </row>
    <row r="23" spans="1:7" ht="63.75">
      <c r="A23" s="27" t="s">
        <v>86</v>
      </c>
      <c r="B23" s="28" t="s">
        <v>270</v>
      </c>
      <c r="C23" s="88" t="s">
        <v>462</v>
      </c>
      <c r="D23" s="28" t="s">
        <v>271</v>
      </c>
      <c r="E23" s="62">
        <v>2</v>
      </c>
      <c r="F23" s="63"/>
      <c r="G23" s="64">
        <f t="shared" si="1"/>
        <v>0</v>
      </c>
    </row>
    <row r="24" spans="1:7" ht="51">
      <c r="A24" s="27" t="s">
        <v>87</v>
      </c>
      <c r="B24" s="28" t="s">
        <v>270</v>
      </c>
      <c r="C24" s="88" t="s">
        <v>463</v>
      </c>
      <c r="D24" s="28" t="s">
        <v>271</v>
      </c>
      <c r="E24" s="62">
        <v>5</v>
      </c>
      <c r="F24" s="63"/>
      <c r="G24" s="64">
        <f t="shared" si="1"/>
        <v>0</v>
      </c>
    </row>
    <row r="25" spans="1:7" ht="45" customHeight="1">
      <c r="A25" s="27" t="s">
        <v>89</v>
      </c>
      <c r="B25" s="28" t="s">
        <v>270</v>
      </c>
      <c r="C25" s="88" t="s">
        <v>464</v>
      </c>
      <c r="D25" s="28" t="s">
        <v>271</v>
      </c>
      <c r="E25" s="62">
        <v>5</v>
      </c>
      <c r="F25" s="63"/>
      <c r="G25" s="64">
        <f t="shared" ref="G25:G32" si="2">E25*F25</f>
        <v>0</v>
      </c>
    </row>
    <row r="26" spans="1:7" ht="45" customHeight="1">
      <c r="A26" s="27" t="s">
        <v>91</v>
      </c>
      <c r="B26" s="28" t="s">
        <v>465</v>
      </c>
      <c r="C26" s="88" t="s">
        <v>466</v>
      </c>
      <c r="D26" s="28" t="s">
        <v>39</v>
      </c>
      <c r="E26" s="62">
        <v>1</v>
      </c>
      <c r="F26" s="63"/>
      <c r="G26" s="64">
        <f t="shared" si="2"/>
        <v>0</v>
      </c>
    </row>
    <row r="27" spans="1:7" ht="45" customHeight="1">
      <c r="A27" s="27" t="s">
        <v>93</v>
      </c>
      <c r="B27" s="28" t="s">
        <v>465</v>
      </c>
      <c r="C27" s="88" t="s">
        <v>467</v>
      </c>
      <c r="D27" s="28" t="s">
        <v>468</v>
      </c>
      <c r="E27" s="62">
        <v>5</v>
      </c>
      <c r="F27" s="63"/>
      <c r="G27" s="64">
        <f t="shared" si="2"/>
        <v>0</v>
      </c>
    </row>
    <row r="28" spans="1:7" ht="45" customHeight="1">
      <c r="A28" s="27" t="s">
        <v>95</v>
      </c>
      <c r="B28" s="28" t="s">
        <v>272</v>
      </c>
      <c r="C28" s="88" t="s">
        <v>273</v>
      </c>
      <c r="D28" s="28" t="s">
        <v>274</v>
      </c>
      <c r="E28" s="62">
        <v>15</v>
      </c>
      <c r="F28" s="63"/>
      <c r="G28" s="64">
        <f t="shared" si="2"/>
        <v>0</v>
      </c>
    </row>
    <row r="29" spans="1:7" ht="45" customHeight="1">
      <c r="A29" s="27" t="s">
        <v>96</v>
      </c>
      <c r="B29" s="28" t="s">
        <v>246</v>
      </c>
      <c r="C29" s="88" t="s">
        <v>275</v>
      </c>
      <c r="D29" s="28" t="s">
        <v>81</v>
      </c>
      <c r="E29" s="62">
        <v>1</v>
      </c>
      <c r="F29" s="63"/>
      <c r="G29" s="64">
        <f t="shared" si="2"/>
        <v>0</v>
      </c>
    </row>
    <row r="30" spans="1:7" ht="45" customHeight="1">
      <c r="A30" s="27" t="s">
        <v>98</v>
      </c>
      <c r="B30" s="28" t="s">
        <v>246</v>
      </c>
      <c r="C30" s="88" t="s">
        <v>276</v>
      </c>
      <c r="D30" s="28" t="s">
        <v>81</v>
      </c>
      <c r="E30" s="62">
        <v>1</v>
      </c>
      <c r="F30" s="63"/>
      <c r="G30" s="64">
        <f t="shared" si="2"/>
        <v>0</v>
      </c>
    </row>
    <row r="31" spans="1:7" ht="45" customHeight="1">
      <c r="A31" s="27" t="s">
        <v>99</v>
      </c>
      <c r="B31" s="28" t="s">
        <v>246</v>
      </c>
      <c r="C31" s="88" t="s">
        <v>277</v>
      </c>
      <c r="D31" s="28" t="s">
        <v>81</v>
      </c>
      <c r="E31" s="62">
        <v>1</v>
      </c>
      <c r="F31" s="63"/>
      <c r="G31" s="64">
        <f t="shared" si="2"/>
        <v>0</v>
      </c>
    </row>
    <row r="32" spans="1:7" ht="45" customHeight="1">
      <c r="A32" s="27" t="s">
        <v>101</v>
      </c>
      <c r="B32" s="28" t="s">
        <v>202</v>
      </c>
      <c r="C32" s="88" t="s">
        <v>469</v>
      </c>
      <c r="D32" s="28" t="s">
        <v>39</v>
      </c>
      <c r="E32" s="62">
        <v>1</v>
      </c>
      <c r="F32" s="63"/>
      <c r="G32" s="64">
        <f t="shared" si="2"/>
        <v>0</v>
      </c>
    </row>
    <row r="33" spans="1:7" ht="39.950000000000003" customHeight="1">
      <c r="A33" s="31" t="s">
        <v>278</v>
      </c>
      <c r="B33" s="172" t="s">
        <v>470</v>
      </c>
      <c r="C33" s="109"/>
      <c r="D33" s="109" t="s">
        <v>259</v>
      </c>
      <c r="E33" s="109" t="s">
        <v>259</v>
      </c>
      <c r="F33" s="110" t="s">
        <v>259</v>
      </c>
      <c r="G33" s="26"/>
    </row>
    <row r="34" spans="1:7" ht="45" customHeight="1">
      <c r="A34" s="128" t="s">
        <v>172</v>
      </c>
      <c r="B34" s="120" t="s">
        <v>58</v>
      </c>
      <c r="C34" s="129" t="s">
        <v>471</v>
      </c>
      <c r="D34" s="120" t="s">
        <v>38</v>
      </c>
      <c r="E34" s="121">
        <v>260</v>
      </c>
      <c r="F34" s="63"/>
      <c r="G34" s="64">
        <f t="shared" ref="G34:G45" si="3">E34*F34</f>
        <v>0</v>
      </c>
    </row>
    <row r="35" spans="1:7" ht="45" customHeight="1">
      <c r="A35" s="27" t="s">
        <v>174</v>
      </c>
      <c r="B35" s="28" t="s">
        <v>270</v>
      </c>
      <c r="C35" s="88" t="s">
        <v>460</v>
      </c>
      <c r="D35" s="28" t="s">
        <v>40</v>
      </c>
      <c r="E35" s="62">
        <v>1</v>
      </c>
      <c r="F35" s="63"/>
      <c r="G35" s="64">
        <f t="shared" si="3"/>
        <v>0</v>
      </c>
    </row>
    <row r="36" spans="1:7" ht="45" customHeight="1">
      <c r="A36" s="27" t="s">
        <v>176</v>
      </c>
      <c r="B36" s="28" t="s">
        <v>270</v>
      </c>
      <c r="C36" s="88" t="s">
        <v>472</v>
      </c>
      <c r="D36" s="28" t="s">
        <v>271</v>
      </c>
      <c r="E36" s="62">
        <v>1</v>
      </c>
      <c r="F36" s="63"/>
      <c r="G36" s="64">
        <f t="shared" si="3"/>
        <v>0</v>
      </c>
    </row>
    <row r="37" spans="1:7" ht="45" customHeight="1">
      <c r="A37" s="27" t="s">
        <v>178</v>
      </c>
      <c r="B37" s="28" t="s">
        <v>473</v>
      </c>
      <c r="C37" s="88" t="s">
        <v>282</v>
      </c>
      <c r="D37" s="28" t="s">
        <v>38</v>
      </c>
      <c r="E37" s="62">
        <v>436</v>
      </c>
      <c r="F37" s="63"/>
      <c r="G37" s="64">
        <f t="shared" si="3"/>
        <v>0</v>
      </c>
    </row>
    <row r="38" spans="1:7" ht="45" customHeight="1">
      <c r="A38" s="27" t="s">
        <v>180</v>
      </c>
      <c r="B38" s="28" t="s">
        <v>473</v>
      </c>
      <c r="C38" s="88" t="s">
        <v>474</v>
      </c>
      <c r="D38" s="28" t="s">
        <v>21</v>
      </c>
      <c r="E38" s="98">
        <v>0.44600000000000001</v>
      </c>
      <c r="F38" s="63"/>
      <c r="G38" s="64">
        <f t="shared" si="3"/>
        <v>0</v>
      </c>
    </row>
    <row r="39" spans="1:7" ht="45" customHeight="1">
      <c r="A39" s="27" t="s">
        <v>475</v>
      </c>
      <c r="B39" s="28" t="s">
        <v>476</v>
      </c>
      <c r="C39" s="88" t="s">
        <v>477</v>
      </c>
      <c r="D39" s="28" t="s">
        <v>478</v>
      </c>
      <c r="E39" s="62">
        <v>48</v>
      </c>
      <c r="F39" s="63"/>
      <c r="G39" s="64">
        <f t="shared" si="3"/>
        <v>0</v>
      </c>
    </row>
    <row r="40" spans="1:7" ht="45" customHeight="1">
      <c r="A40" s="27" t="s">
        <v>479</v>
      </c>
      <c r="B40" s="28" t="s">
        <v>259</v>
      </c>
      <c r="C40" s="88" t="s">
        <v>480</v>
      </c>
      <c r="D40" s="28" t="s">
        <v>271</v>
      </c>
      <c r="E40" s="62">
        <v>1</v>
      </c>
      <c r="F40" s="63"/>
      <c r="G40" s="64">
        <f t="shared" si="3"/>
        <v>0</v>
      </c>
    </row>
    <row r="41" spans="1:7" ht="45" customHeight="1">
      <c r="A41" s="27" t="s">
        <v>481</v>
      </c>
      <c r="B41" s="28" t="s">
        <v>197</v>
      </c>
      <c r="C41" s="88" t="s">
        <v>482</v>
      </c>
      <c r="D41" s="28" t="s">
        <v>39</v>
      </c>
      <c r="E41" s="62">
        <v>2</v>
      </c>
      <c r="F41" s="63"/>
      <c r="G41" s="64">
        <f t="shared" si="3"/>
        <v>0</v>
      </c>
    </row>
    <row r="42" spans="1:7" ht="45" customHeight="1">
      <c r="A42" s="27" t="s">
        <v>483</v>
      </c>
      <c r="B42" s="28" t="s">
        <v>272</v>
      </c>
      <c r="C42" s="88" t="s">
        <v>273</v>
      </c>
      <c r="D42" s="28" t="s">
        <v>274</v>
      </c>
      <c r="E42" s="62">
        <v>12</v>
      </c>
      <c r="F42" s="63"/>
      <c r="G42" s="64">
        <f t="shared" si="3"/>
        <v>0</v>
      </c>
    </row>
    <row r="43" spans="1:7" ht="45" customHeight="1">
      <c r="A43" s="27" t="s">
        <v>484</v>
      </c>
      <c r="B43" s="28" t="s">
        <v>246</v>
      </c>
      <c r="C43" s="88" t="s">
        <v>485</v>
      </c>
      <c r="D43" s="28" t="s">
        <v>81</v>
      </c>
      <c r="E43" s="62">
        <v>1</v>
      </c>
      <c r="F43" s="63"/>
      <c r="G43" s="64">
        <f t="shared" si="3"/>
        <v>0</v>
      </c>
    </row>
    <row r="44" spans="1:7" ht="45" customHeight="1">
      <c r="A44" s="27" t="s">
        <v>486</v>
      </c>
      <c r="B44" s="28" t="s">
        <v>246</v>
      </c>
      <c r="C44" s="88" t="s">
        <v>487</v>
      </c>
      <c r="D44" s="28" t="s">
        <v>81</v>
      </c>
      <c r="E44" s="62">
        <v>1</v>
      </c>
      <c r="F44" s="63"/>
      <c r="G44" s="64">
        <f t="shared" si="3"/>
        <v>0</v>
      </c>
    </row>
    <row r="45" spans="1:7" ht="45" customHeight="1">
      <c r="A45" s="27" t="s">
        <v>488</v>
      </c>
      <c r="B45" s="28" t="s">
        <v>259</v>
      </c>
      <c r="C45" s="88" t="s">
        <v>489</v>
      </c>
      <c r="D45" s="28" t="s">
        <v>81</v>
      </c>
      <c r="E45" s="62">
        <v>1</v>
      </c>
      <c r="F45" s="63"/>
      <c r="G45" s="64">
        <f t="shared" si="3"/>
        <v>0</v>
      </c>
    </row>
    <row r="46" spans="1:7" ht="39.950000000000003" customHeight="1">
      <c r="A46" s="31" t="s">
        <v>284</v>
      </c>
      <c r="B46" s="172" t="s">
        <v>279</v>
      </c>
      <c r="C46" s="173"/>
      <c r="D46" s="173" t="s">
        <v>259</v>
      </c>
      <c r="E46" s="173" t="s">
        <v>259</v>
      </c>
      <c r="F46" s="174" t="s">
        <v>259</v>
      </c>
      <c r="G46" s="26"/>
    </row>
    <row r="47" spans="1:7" ht="45" customHeight="1">
      <c r="A47" s="128" t="s">
        <v>182</v>
      </c>
      <c r="B47" s="120" t="s">
        <v>280</v>
      </c>
      <c r="C47" s="129" t="s">
        <v>490</v>
      </c>
      <c r="D47" s="120" t="s">
        <v>468</v>
      </c>
      <c r="E47" s="121">
        <v>5</v>
      </c>
      <c r="F47" s="63"/>
      <c r="G47" s="64">
        <f t="shared" ref="G47:G54" si="4">E47*F47</f>
        <v>0</v>
      </c>
    </row>
    <row r="48" spans="1:7" ht="45" customHeight="1">
      <c r="A48" s="27" t="s">
        <v>184</v>
      </c>
      <c r="B48" s="28" t="s">
        <v>280</v>
      </c>
      <c r="C48" s="88" t="s">
        <v>491</v>
      </c>
      <c r="D48" s="28" t="s">
        <v>39</v>
      </c>
      <c r="E48" s="62">
        <v>1</v>
      </c>
      <c r="F48" s="63"/>
      <c r="G48" s="64">
        <f t="shared" si="4"/>
        <v>0</v>
      </c>
    </row>
    <row r="49" spans="1:7" ht="45" customHeight="1">
      <c r="A49" s="27" t="s">
        <v>186</v>
      </c>
      <c r="B49" s="28" t="s">
        <v>280</v>
      </c>
      <c r="C49" s="88" t="s">
        <v>282</v>
      </c>
      <c r="D49" s="28" t="s">
        <v>38</v>
      </c>
      <c r="E49" s="62">
        <v>55</v>
      </c>
      <c r="F49" s="63"/>
      <c r="G49" s="64">
        <f t="shared" si="4"/>
        <v>0</v>
      </c>
    </row>
    <row r="50" spans="1:7" ht="45" customHeight="1">
      <c r="A50" s="27" t="s">
        <v>188</v>
      </c>
      <c r="B50" s="28" t="s">
        <v>280</v>
      </c>
      <c r="C50" s="88" t="s">
        <v>492</v>
      </c>
      <c r="D50" s="28" t="s">
        <v>38</v>
      </c>
      <c r="E50" s="62">
        <v>324.5</v>
      </c>
      <c r="F50" s="63"/>
      <c r="G50" s="64">
        <f t="shared" si="4"/>
        <v>0</v>
      </c>
    </row>
    <row r="51" spans="1:7" ht="45" customHeight="1">
      <c r="A51" s="27" t="s">
        <v>189</v>
      </c>
      <c r="B51" s="28" t="s">
        <v>280</v>
      </c>
      <c r="C51" s="88" t="s">
        <v>493</v>
      </c>
      <c r="D51" s="28" t="s">
        <v>38</v>
      </c>
      <c r="E51" s="62">
        <v>498</v>
      </c>
      <c r="F51" s="63"/>
      <c r="G51" s="64">
        <f t="shared" si="4"/>
        <v>0</v>
      </c>
    </row>
    <row r="52" spans="1:7" ht="45" customHeight="1">
      <c r="A52" s="27" t="s">
        <v>191</v>
      </c>
      <c r="B52" s="28" t="s">
        <v>280</v>
      </c>
      <c r="C52" s="88" t="s">
        <v>281</v>
      </c>
      <c r="D52" s="28" t="s">
        <v>38</v>
      </c>
      <c r="E52" s="62">
        <v>190</v>
      </c>
      <c r="F52" s="63"/>
      <c r="G52" s="64">
        <f t="shared" si="4"/>
        <v>0</v>
      </c>
    </row>
    <row r="53" spans="1:7" ht="45" customHeight="1">
      <c r="A53" s="27" t="s">
        <v>494</v>
      </c>
      <c r="B53" s="28" t="s">
        <v>272</v>
      </c>
      <c r="C53" s="88" t="s">
        <v>283</v>
      </c>
      <c r="D53" s="28" t="s">
        <v>39</v>
      </c>
      <c r="E53" s="62">
        <v>6</v>
      </c>
      <c r="F53" s="63"/>
      <c r="G53" s="64">
        <f t="shared" si="4"/>
        <v>0</v>
      </c>
    </row>
    <row r="54" spans="1:7" ht="45" customHeight="1" thickBot="1">
      <c r="A54" s="27" t="s">
        <v>495</v>
      </c>
      <c r="B54" s="28" t="s">
        <v>60</v>
      </c>
      <c r="C54" s="88" t="s">
        <v>61</v>
      </c>
      <c r="D54" s="28" t="s">
        <v>23</v>
      </c>
      <c r="E54" s="62">
        <v>4</v>
      </c>
      <c r="F54" s="63"/>
      <c r="G54" s="64">
        <f t="shared" si="4"/>
        <v>0</v>
      </c>
    </row>
    <row r="55" spans="1:7" ht="39.950000000000003" customHeight="1" thickBot="1">
      <c r="A55" s="175" t="s">
        <v>49</v>
      </c>
      <c r="B55" s="176"/>
      <c r="C55" s="176"/>
      <c r="D55" s="176"/>
      <c r="E55" s="176"/>
      <c r="F55" s="177"/>
      <c r="G55" s="65">
        <f>SUM(G6:G54)</f>
        <v>0</v>
      </c>
    </row>
    <row r="56" spans="1:7" s="134" customFormat="1">
      <c r="A56" s="139"/>
      <c r="B56" s="139"/>
      <c r="C56" s="140"/>
      <c r="D56" s="139"/>
      <c r="E56" s="139"/>
      <c r="F56" s="140"/>
      <c r="G56" s="140"/>
    </row>
    <row r="57" spans="1:7" s="134" customFormat="1">
      <c r="A57" s="131"/>
      <c r="B57" s="131"/>
      <c r="C57" s="132"/>
      <c r="D57" s="131"/>
      <c r="E57" s="133"/>
    </row>
    <row r="58" spans="1:7" s="134" customFormat="1">
      <c r="A58" s="131"/>
      <c r="B58" s="131"/>
      <c r="C58" s="132"/>
      <c r="D58" s="131"/>
      <c r="E58" s="133"/>
    </row>
    <row r="59" spans="1:7" s="134" customFormat="1">
      <c r="A59" s="131"/>
      <c r="B59" s="131"/>
      <c r="C59" s="132" t="s">
        <v>50</v>
      </c>
      <c r="D59" s="132"/>
      <c r="E59" s="132" t="s">
        <v>52</v>
      </c>
    </row>
    <row r="60" spans="1:7" s="134" customFormat="1">
      <c r="A60" s="131"/>
      <c r="B60" s="131"/>
      <c r="C60" s="136" t="s">
        <v>51</v>
      </c>
      <c r="D60" s="131"/>
      <c r="E60" s="141" t="s">
        <v>560</v>
      </c>
    </row>
    <row r="61" spans="1:7" s="134" customFormat="1">
      <c r="A61" s="131"/>
      <c r="B61" s="131"/>
      <c r="C61" s="132"/>
      <c r="D61" s="131"/>
      <c r="E61" s="133"/>
    </row>
    <row r="62" spans="1:7" s="134" customFormat="1">
      <c r="A62" s="131"/>
      <c r="B62" s="131"/>
      <c r="C62" s="136"/>
      <c r="D62" s="131"/>
      <c r="E62" s="133"/>
    </row>
    <row r="63" spans="1:7" s="134" customFormat="1">
      <c r="A63" s="131"/>
      <c r="B63" s="131"/>
      <c r="C63" s="136"/>
      <c r="D63" s="131"/>
      <c r="E63" s="133"/>
    </row>
    <row r="64" spans="1:7" s="134" customFormat="1">
      <c r="A64" s="138" t="s">
        <v>558</v>
      </c>
      <c r="B64" s="138"/>
      <c r="C64" s="138"/>
      <c r="D64" s="138"/>
      <c r="E64" s="138"/>
      <c r="F64" s="138"/>
      <c r="G64" s="138"/>
    </row>
  </sheetData>
  <mergeCells count="1">
    <mergeCell ref="A1:G1"/>
  </mergeCells>
  <pageMargins left="0.7" right="0.7" top="0.75" bottom="0.75" header="0.3" footer="0.3"/>
  <pageSetup paperSize="9" scale="6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/>
  </sheetPr>
  <dimension ref="A1:G47"/>
  <sheetViews>
    <sheetView zoomScaleNormal="100" zoomScaleSheetLayoutView="100" workbookViewId="0">
      <selection activeCell="B38" sqref="B38"/>
    </sheetView>
  </sheetViews>
  <sheetFormatPr defaultRowHeight="15"/>
  <cols>
    <col min="1" max="1" width="7.625" style="32" customWidth="1"/>
    <col min="2" max="2" width="12.875" style="32" customWidth="1"/>
    <col min="3" max="3" width="44.375" style="32" customWidth="1"/>
    <col min="4" max="4" width="7.625" style="32" customWidth="1"/>
    <col min="5" max="5" width="11.125" style="32" customWidth="1"/>
    <col min="6" max="7" width="19" style="32" customWidth="1"/>
    <col min="8" max="8" width="33.125" style="32" customWidth="1"/>
    <col min="9" max="256" width="9" style="32"/>
    <col min="257" max="257" width="7.625" style="32" customWidth="1"/>
    <col min="258" max="258" width="12.875" style="32" customWidth="1"/>
    <col min="259" max="259" width="44.375" style="32" customWidth="1"/>
    <col min="260" max="260" width="7.625" style="32" customWidth="1"/>
    <col min="261" max="261" width="11.125" style="32" customWidth="1"/>
    <col min="262" max="263" width="19" style="32" customWidth="1"/>
    <col min="264" max="264" width="33.125" style="32" customWidth="1"/>
    <col min="265" max="512" width="9" style="32"/>
    <col min="513" max="513" width="7.625" style="32" customWidth="1"/>
    <col min="514" max="514" width="12.875" style="32" customWidth="1"/>
    <col min="515" max="515" width="44.375" style="32" customWidth="1"/>
    <col min="516" max="516" width="7.625" style="32" customWidth="1"/>
    <col min="517" max="517" width="11.125" style="32" customWidth="1"/>
    <col min="518" max="519" width="19" style="32" customWidth="1"/>
    <col min="520" max="520" width="33.125" style="32" customWidth="1"/>
    <col min="521" max="768" width="9" style="32"/>
    <col min="769" max="769" width="7.625" style="32" customWidth="1"/>
    <col min="770" max="770" width="12.875" style="32" customWidth="1"/>
    <col min="771" max="771" width="44.375" style="32" customWidth="1"/>
    <col min="772" max="772" width="7.625" style="32" customWidth="1"/>
    <col min="773" max="773" width="11.125" style="32" customWidth="1"/>
    <col min="774" max="775" width="19" style="32" customWidth="1"/>
    <col min="776" max="776" width="33.125" style="32" customWidth="1"/>
    <col min="777" max="1024" width="9" style="32"/>
    <col min="1025" max="1025" width="7.625" style="32" customWidth="1"/>
    <col min="1026" max="1026" width="12.875" style="32" customWidth="1"/>
    <col min="1027" max="1027" width="44.375" style="32" customWidth="1"/>
    <col min="1028" max="1028" width="7.625" style="32" customWidth="1"/>
    <col min="1029" max="1029" width="11.125" style="32" customWidth="1"/>
    <col min="1030" max="1031" width="19" style="32" customWidth="1"/>
    <col min="1032" max="1032" width="33.125" style="32" customWidth="1"/>
    <col min="1033" max="1280" width="9" style="32"/>
    <col min="1281" max="1281" width="7.625" style="32" customWidth="1"/>
    <col min="1282" max="1282" width="12.875" style="32" customWidth="1"/>
    <col min="1283" max="1283" width="44.375" style="32" customWidth="1"/>
    <col min="1284" max="1284" width="7.625" style="32" customWidth="1"/>
    <col min="1285" max="1285" width="11.125" style="32" customWidth="1"/>
    <col min="1286" max="1287" width="19" style="32" customWidth="1"/>
    <col min="1288" max="1288" width="33.125" style="32" customWidth="1"/>
    <col min="1289" max="1536" width="9" style="32"/>
    <col min="1537" max="1537" width="7.625" style="32" customWidth="1"/>
    <col min="1538" max="1538" width="12.875" style="32" customWidth="1"/>
    <col min="1539" max="1539" width="44.375" style="32" customWidth="1"/>
    <col min="1540" max="1540" width="7.625" style="32" customWidth="1"/>
    <col min="1541" max="1541" width="11.125" style="32" customWidth="1"/>
    <col min="1542" max="1543" width="19" style="32" customWidth="1"/>
    <col min="1544" max="1544" width="33.125" style="32" customWidth="1"/>
    <col min="1545" max="1792" width="9" style="32"/>
    <col min="1793" max="1793" width="7.625" style="32" customWidth="1"/>
    <col min="1794" max="1794" width="12.875" style="32" customWidth="1"/>
    <col min="1795" max="1795" width="44.375" style="32" customWidth="1"/>
    <col min="1796" max="1796" width="7.625" style="32" customWidth="1"/>
    <col min="1797" max="1797" width="11.125" style="32" customWidth="1"/>
    <col min="1798" max="1799" width="19" style="32" customWidth="1"/>
    <col min="1800" max="1800" width="33.125" style="32" customWidth="1"/>
    <col min="1801" max="2048" width="9" style="32"/>
    <col min="2049" max="2049" width="7.625" style="32" customWidth="1"/>
    <col min="2050" max="2050" width="12.875" style="32" customWidth="1"/>
    <col min="2051" max="2051" width="44.375" style="32" customWidth="1"/>
    <col min="2052" max="2052" width="7.625" style="32" customWidth="1"/>
    <col min="2053" max="2053" width="11.125" style="32" customWidth="1"/>
    <col min="2054" max="2055" width="19" style="32" customWidth="1"/>
    <col min="2056" max="2056" width="33.125" style="32" customWidth="1"/>
    <col min="2057" max="2304" width="9" style="32"/>
    <col min="2305" max="2305" width="7.625" style="32" customWidth="1"/>
    <col min="2306" max="2306" width="12.875" style="32" customWidth="1"/>
    <col min="2307" max="2307" width="44.375" style="32" customWidth="1"/>
    <col min="2308" max="2308" width="7.625" style="32" customWidth="1"/>
    <col min="2309" max="2309" width="11.125" style="32" customWidth="1"/>
    <col min="2310" max="2311" width="19" style="32" customWidth="1"/>
    <col min="2312" max="2312" width="33.125" style="32" customWidth="1"/>
    <col min="2313" max="2560" width="9" style="32"/>
    <col min="2561" max="2561" width="7.625" style="32" customWidth="1"/>
    <col min="2562" max="2562" width="12.875" style="32" customWidth="1"/>
    <col min="2563" max="2563" width="44.375" style="32" customWidth="1"/>
    <col min="2564" max="2564" width="7.625" style="32" customWidth="1"/>
    <col min="2565" max="2565" width="11.125" style="32" customWidth="1"/>
    <col min="2566" max="2567" width="19" style="32" customWidth="1"/>
    <col min="2568" max="2568" width="33.125" style="32" customWidth="1"/>
    <col min="2569" max="2816" width="9" style="32"/>
    <col min="2817" max="2817" width="7.625" style="32" customWidth="1"/>
    <col min="2818" max="2818" width="12.875" style="32" customWidth="1"/>
    <col min="2819" max="2819" width="44.375" style="32" customWidth="1"/>
    <col min="2820" max="2820" width="7.625" style="32" customWidth="1"/>
    <col min="2821" max="2821" width="11.125" style="32" customWidth="1"/>
    <col min="2822" max="2823" width="19" style="32" customWidth="1"/>
    <col min="2824" max="2824" width="33.125" style="32" customWidth="1"/>
    <col min="2825" max="3072" width="9" style="32"/>
    <col min="3073" max="3073" width="7.625" style="32" customWidth="1"/>
    <col min="3074" max="3074" width="12.875" style="32" customWidth="1"/>
    <col min="3075" max="3075" width="44.375" style="32" customWidth="1"/>
    <col min="3076" max="3076" width="7.625" style="32" customWidth="1"/>
    <col min="3077" max="3077" width="11.125" style="32" customWidth="1"/>
    <col min="3078" max="3079" width="19" style="32" customWidth="1"/>
    <col min="3080" max="3080" width="33.125" style="32" customWidth="1"/>
    <col min="3081" max="3328" width="9" style="32"/>
    <col min="3329" max="3329" width="7.625" style="32" customWidth="1"/>
    <col min="3330" max="3330" width="12.875" style="32" customWidth="1"/>
    <col min="3331" max="3331" width="44.375" style="32" customWidth="1"/>
    <col min="3332" max="3332" width="7.625" style="32" customWidth="1"/>
    <col min="3333" max="3333" width="11.125" style="32" customWidth="1"/>
    <col min="3334" max="3335" width="19" style="32" customWidth="1"/>
    <col min="3336" max="3336" width="33.125" style="32" customWidth="1"/>
    <col min="3337" max="3584" width="9" style="32"/>
    <col min="3585" max="3585" width="7.625" style="32" customWidth="1"/>
    <col min="3586" max="3586" width="12.875" style="32" customWidth="1"/>
    <col min="3587" max="3587" width="44.375" style="32" customWidth="1"/>
    <col min="3588" max="3588" width="7.625" style="32" customWidth="1"/>
    <col min="3589" max="3589" width="11.125" style="32" customWidth="1"/>
    <col min="3590" max="3591" width="19" style="32" customWidth="1"/>
    <col min="3592" max="3592" width="33.125" style="32" customWidth="1"/>
    <col min="3593" max="3840" width="9" style="32"/>
    <col min="3841" max="3841" width="7.625" style="32" customWidth="1"/>
    <col min="3842" max="3842" width="12.875" style="32" customWidth="1"/>
    <col min="3843" max="3843" width="44.375" style="32" customWidth="1"/>
    <col min="3844" max="3844" width="7.625" style="32" customWidth="1"/>
    <col min="3845" max="3845" width="11.125" style="32" customWidth="1"/>
    <col min="3846" max="3847" width="19" style="32" customWidth="1"/>
    <col min="3848" max="3848" width="33.125" style="32" customWidth="1"/>
    <col min="3849" max="4096" width="9" style="32"/>
    <col min="4097" max="4097" width="7.625" style="32" customWidth="1"/>
    <col min="4098" max="4098" width="12.875" style="32" customWidth="1"/>
    <col min="4099" max="4099" width="44.375" style="32" customWidth="1"/>
    <col min="4100" max="4100" width="7.625" style="32" customWidth="1"/>
    <col min="4101" max="4101" width="11.125" style="32" customWidth="1"/>
    <col min="4102" max="4103" width="19" style="32" customWidth="1"/>
    <col min="4104" max="4104" width="33.125" style="32" customWidth="1"/>
    <col min="4105" max="4352" width="9" style="32"/>
    <col min="4353" max="4353" width="7.625" style="32" customWidth="1"/>
    <col min="4354" max="4354" width="12.875" style="32" customWidth="1"/>
    <col min="4355" max="4355" width="44.375" style="32" customWidth="1"/>
    <col min="4356" max="4356" width="7.625" style="32" customWidth="1"/>
    <col min="4357" max="4357" width="11.125" style="32" customWidth="1"/>
    <col min="4358" max="4359" width="19" style="32" customWidth="1"/>
    <col min="4360" max="4360" width="33.125" style="32" customWidth="1"/>
    <col min="4361" max="4608" width="9" style="32"/>
    <col min="4609" max="4609" width="7.625" style="32" customWidth="1"/>
    <col min="4610" max="4610" width="12.875" style="32" customWidth="1"/>
    <col min="4611" max="4611" width="44.375" style="32" customWidth="1"/>
    <col min="4612" max="4612" width="7.625" style="32" customWidth="1"/>
    <col min="4613" max="4613" width="11.125" style="32" customWidth="1"/>
    <col min="4614" max="4615" width="19" style="32" customWidth="1"/>
    <col min="4616" max="4616" width="33.125" style="32" customWidth="1"/>
    <col min="4617" max="4864" width="9" style="32"/>
    <col min="4865" max="4865" width="7.625" style="32" customWidth="1"/>
    <col min="4866" max="4866" width="12.875" style="32" customWidth="1"/>
    <col min="4867" max="4867" width="44.375" style="32" customWidth="1"/>
    <col min="4868" max="4868" width="7.625" style="32" customWidth="1"/>
    <col min="4869" max="4869" width="11.125" style="32" customWidth="1"/>
    <col min="4870" max="4871" width="19" style="32" customWidth="1"/>
    <col min="4872" max="4872" width="33.125" style="32" customWidth="1"/>
    <col min="4873" max="5120" width="9" style="32"/>
    <col min="5121" max="5121" width="7.625" style="32" customWidth="1"/>
    <col min="5122" max="5122" width="12.875" style="32" customWidth="1"/>
    <col min="5123" max="5123" width="44.375" style="32" customWidth="1"/>
    <col min="5124" max="5124" width="7.625" style="32" customWidth="1"/>
    <col min="5125" max="5125" width="11.125" style="32" customWidth="1"/>
    <col min="5126" max="5127" width="19" style="32" customWidth="1"/>
    <col min="5128" max="5128" width="33.125" style="32" customWidth="1"/>
    <col min="5129" max="5376" width="9" style="32"/>
    <col min="5377" max="5377" width="7.625" style="32" customWidth="1"/>
    <col min="5378" max="5378" width="12.875" style="32" customWidth="1"/>
    <col min="5379" max="5379" width="44.375" style="32" customWidth="1"/>
    <col min="5380" max="5380" width="7.625" style="32" customWidth="1"/>
    <col min="5381" max="5381" width="11.125" style="32" customWidth="1"/>
    <col min="5382" max="5383" width="19" style="32" customWidth="1"/>
    <col min="5384" max="5384" width="33.125" style="32" customWidth="1"/>
    <col min="5385" max="5632" width="9" style="32"/>
    <col min="5633" max="5633" width="7.625" style="32" customWidth="1"/>
    <col min="5634" max="5634" width="12.875" style="32" customWidth="1"/>
    <col min="5635" max="5635" width="44.375" style="32" customWidth="1"/>
    <col min="5636" max="5636" width="7.625" style="32" customWidth="1"/>
    <col min="5637" max="5637" width="11.125" style="32" customWidth="1"/>
    <col min="5638" max="5639" width="19" style="32" customWidth="1"/>
    <col min="5640" max="5640" width="33.125" style="32" customWidth="1"/>
    <col min="5641" max="5888" width="9" style="32"/>
    <col min="5889" max="5889" width="7.625" style="32" customWidth="1"/>
    <col min="5890" max="5890" width="12.875" style="32" customWidth="1"/>
    <col min="5891" max="5891" width="44.375" style="32" customWidth="1"/>
    <col min="5892" max="5892" width="7.625" style="32" customWidth="1"/>
    <col min="5893" max="5893" width="11.125" style="32" customWidth="1"/>
    <col min="5894" max="5895" width="19" style="32" customWidth="1"/>
    <col min="5896" max="5896" width="33.125" style="32" customWidth="1"/>
    <col min="5897" max="6144" width="9" style="32"/>
    <col min="6145" max="6145" width="7.625" style="32" customWidth="1"/>
    <col min="6146" max="6146" width="12.875" style="32" customWidth="1"/>
    <col min="6147" max="6147" width="44.375" style="32" customWidth="1"/>
    <col min="6148" max="6148" width="7.625" style="32" customWidth="1"/>
    <col min="6149" max="6149" width="11.125" style="32" customWidth="1"/>
    <col min="6150" max="6151" width="19" style="32" customWidth="1"/>
    <col min="6152" max="6152" width="33.125" style="32" customWidth="1"/>
    <col min="6153" max="6400" width="9" style="32"/>
    <col min="6401" max="6401" width="7.625" style="32" customWidth="1"/>
    <col min="6402" max="6402" width="12.875" style="32" customWidth="1"/>
    <col min="6403" max="6403" width="44.375" style="32" customWidth="1"/>
    <col min="6404" max="6404" width="7.625" style="32" customWidth="1"/>
    <col min="6405" max="6405" width="11.125" style="32" customWidth="1"/>
    <col min="6406" max="6407" width="19" style="32" customWidth="1"/>
    <col min="6408" max="6408" width="33.125" style="32" customWidth="1"/>
    <col min="6409" max="6656" width="9" style="32"/>
    <col min="6657" max="6657" width="7.625" style="32" customWidth="1"/>
    <col min="6658" max="6658" width="12.875" style="32" customWidth="1"/>
    <col min="6659" max="6659" width="44.375" style="32" customWidth="1"/>
    <col min="6660" max="6660" width="7.625" style="32" customWidth="1"/>
    <col min="6661" max="6661" width="11.125" style="32" customWidth="1"/>
    <col min="6662" max="6663" width="19" style="32" customWidth="1"/>
    <col min="6664" max="6664" width="33.125" style="32" customWidth="1"/>
    <col min="6665" max="6912" width="9" style="32"/>
    <col min="6913" max="6913" width="7.625" style="32" customWidth="1"/>
    <col min="6914" max="6914" width="12.875" style="32" customWidth="1"/>
    <col min="6915" max="6915" width="44.375" style="32" customWidth="1"/>
    <col min="6916" max="6916" width="7.625" style="32" customWidth="1"/>
    <col min="6917" max="6917" width="11.125" style="32" customWidth="1"/>
    <col min="6918" max="6919" width="19" style="32" customWidth="1"/>
    <col min="6920" max="6920" width="33.125" style="32" customWidth="1"/>
    <col min="6921" max="7168" width="9" style="32"/>
    <col min="7169" max="7169" width="7.625" style="32" customWidth="1"/>
    <col min="7170" max="7170" width="12.875" style="32" customWidth="1"/>
    <col min="7171" max="7171" width="44.375" style="32" customWidth="1"/>
    <col min="7172" max="7172" width="7.625" style="32" customWidth="1"/>
    <col min="7173" max="7173" width="11.125" style="32" customWidth="1"/>
    <col min="7174" max="7175" width="19" style="32" customWidth="1"/>
    <col min="7176" max="7176" width="33.125" style="32" customWidth="1"/>
    <col min="7177" max="7424" width="9" style="32"/>
    <col min="7425" max="7425" width="7.625" style="32" customWidth="1"/>
    <col min="7426" max="7426" width="12.875" style="32" customWidth="1"/>
    <col min="7427" max="7427" width="44.375" style="32" customWidth="1"/>
    <col min="7428" max="7428" width="7.625" style="32" customWidth="1"/>
    <col min="7429" max="7429" width="11.125" style="32" customWidth="1"/>
    <col min="7430" max="7431" width="19" style="32" customWidth="1"/>
    <col min="7432" max="7432" width="33.125" style="32" customWidth="1"/>
    <col min="7433" max="7680" width="9" style="32"/>
    <col min="7681" max="7681" width="7.625" style="32" customWidth="1"/>
    <col min="7682" max="7682" width="12.875" style="32" customWidth="1"/>
    <col min="7683" max="7683" width="44.375" style="32" customWidth="1"/>
    <col min="7684" max="7684" width="7.625" style="32" customWidth="1"/>
    <col min="7685" max="7685" width="11.125" style="32" customWidth="1"/>
    <col min="7686" max="7687" width="19" style="32" customWidth="1"/>
    <col min="7688" max="7688" width="33.125" style="32" customWidth="1"/>
    <col min="7689" max="7936" width="9" style="32"/>
    <col min="7937" max="7937" width="7.625" style="32" customWidth="1"/>
    <col min="7938" max="7938" width="12.875" style="32" customWidth="1"/>
    <col min="7939" max="7939" width="44.375" style="32" customWidth="1"/>
    <col min="7940" max="7940" width="7.625" style="32" customWidth="1"/>
    <col min="7941" max="7941" width="11.125" style="32" customWidth="1"/>
    <col min="7942" max="7943" width="19" style="32" customWidth="1"/>
    <col min="7944" max="7944" width="33.125" style="32" customWidth="1"/>
    <col min="7945" max="8192" width="9" style="32"/>
    <col min="8193" max="8193" width="7.625" style="32" customWidth="1"/>
    <col min="8194" max="8194" width="12.875" style="32" customWidth="1"/>
    <col min="8195" max="8195" width="44.375" style="32" customWidth="1"/>
    <col min="8196" max="8196" width="7.625" style="32" customWidth="1"/>
    <col min="8197" max="8197" width="11.125" style="32" customWidth="1"/>
    <col min="8198" max="8199" width="19" style="32" customWidth="1"/>
    <col min="8200" max="8200" width="33.125" style="32" customWidth="1"/>
    <col min="8201" max="8448" width="9" style="32"/>
    <col min="8449" max="8449" width="7.625" style="32" customWidth="1"/>
    <col min="8450" max="8450" width="12.875" style="32" customWidth="1"/>
    <col min="8451" max="8451" width="44.375" style="32" customWidth="1"/>
    <col min="8452" max="8452" width="7.625" style="32" customWidth="1"/>
    <col min="8453" max="8453" width="11.125" style="32" customWidth="1"/>
    <col min="8454" max="8455" width="19" style="32" customWidth="1"/>
    <col min="8456" max="8456" width="33.125" style="32" customWidth="1"/>
    <col min="8457" max="8704" width="9" style="32"/>
    <col min="8705" max="8705" width="7.625" style="32" customWidth="1"/>
    <col min="8706" max="8706" width="12.875" style="32" customWidth="1"/>
    <col min="8707" max="8707" width="44.375" style="32" customWidth="1"/>
    <col min="8708" max="8708" width="7.625" style="32" customWidth="1"/>
    <col min="8709" max="8709" width="11.125" style="32" customWidth="1"/>
    <col min="8710" max="8711" width="19" style="32" customWidth="1"/>
    <col min="8712" max="8712" width="33.125" style="32" customWidth="1"/>
    <col min="8713" max="8960" width="9" style="32"/>
    <col min="8961" max="8961" width="7.625" style="32" customWidth="1"/>
    <col min="8962" max="8962" width="12.875" style="32" customWidth="1"/>
    <col min="8963" max="8963" width="44.375" style="32" customWidth="1"/>
    <col min="8964" max="8964" width="7.625" style="32" customWidth="1"/>
    <col min="8965" max="8965" width="11.125" style="32" customWidth="1"/>
    <col min="8966" max="8967" width="19" style="32" customWidth="1"/>
    <col min="8968" max="8968" width="33.125" style="32" customWidth="1"/>
    <col min="8969" max="9216" width="9" style="32"/>
    <col min="9217" max="9217" width="7.625" style="32" customWidth="1"/>
    <col min="9218" max="9218" width="12.875" style="32" customWidth="1"/>
    <col min="9219" max="9219" width="44.375" style="32" customWidth="1"/>
    <col min="9220" max="9220" width="7.625" style="32" customWidth="1"/>
    <col min="9221" max="9221" width="11.125" style="32" customWidth="1"/>
    <col min="9222" max="9223" width="19" style="32" customWidth="1"/>
    <col min="9224" max="9224" width="33.125" style="32" customWidth="1"/>
    <col min="9225" max="9472" width="9" style="32"/>
    <col min="9473" max="9473" width="7.625" style="32" customWidth="1"/>
    <col min="9474" max="9474" width="12.875" style="32" customWidth="1"/>
    <col min="9475" max="9475" width="44.375" style="32" customWidth="1"/>
    <col min="9476" max="9476" width="7.625" style="32" customWidth="1"/>
    <col min="9477" max="9477" width="11.125" style="32" customWidth="1"/>
    <col min="9478" max="9479" width="19" style="32" customWidth="1"/>
    <col min="9480" max="9480" width="33.125" style="32" customWidth="1"/>
    <col min="9481" max="9728" width="9" style="32"/>
    <col min="9729" max="9729" width="7.625" style="32" customWidth="1"/>
    <col min="9730" max="9730" width="12.875" style="32" customWidth="1"/>
    <col min="9731" max="9731" width="44.375" style="32" customWidth="1"/>
    <col min="9732" max="9732" width="7.625" style="32" customWidth="1"/>
    <col min="9733" max="9733" width="11.125" style="32" customWidth="1"/>
    <col min="9734" max="9735" width="19" style="32" customWidth="1"/>
    <col min="9736" max="9736" width="33.125" style="32" customWidth="1"/>
    <col min="9737" max="9984" width="9" style="32"/>
    <col min="9985" max="9985" width="7.625" style="32" customWidth="1"/>
    <col min="9986" max="9986" width="12.875" style="32" customWidth="1"/>
    <col min="9987" max="9987" width="44.375" style="32" customWidth="1"/>
    <col min="9988" max="9988" width="7.625" style="32" customWidth="1"/>
    <col min="9989" max="9989" width="11.125" style="32" customWidth="1"/>
    <col min="9990" max="9991" width="19" style="32" customWidth="1"/>
    <col min="9992" max="9992" width="33.125" style="32" customWidth="1"/>
    <col min="9993" max="10240" width="9" style="32"/>
    <col min="10241" max="10241" width="7.625" style="32" customWidth="1"/>
    <col min="10242" max="10242" width="12.875" style="32" customWidth="1"/>
    <col min="10243" max="10243" width="44.375" style="32" customWidth="1"/>
    <col min="10244" max="10244" width="7.625" style="32" customWidth="1"/>
    <col min="10245" max="10245" width="11.125" style="32" customWidth="1"/>
    <col min="10246" max="10247" width="19" style="32" customWidth="1"/>
    <col min="10248" max="10248" width="33.125" style="32" customWidth="1"/>
    <col min="10249" max="10496" width="9" style="32"/>
    <col min="10497" max="10497" width="7.625" style="32" customWidth="1"/>
    <col min="10498" max="10498" width="12.875" style="32" customWidth="1"/>
    <col min="10499" max="10499" width="44.375" style="32" customWidth="1"/>
    <col min="10500" max="10500" width="7.625" style="32" customWidth="1"/>
    <col min="10501" max="10501" width="11.125" style="32" customWidth="1"/>
    <col min="10502" max="10503" width="19" style="32" customWidth="1"/>
    <col min="10504" max="10504" width="33.125" style="32" customWidth="1"/>
    <col min="10505" max="10752" width="9" style="32"/>
    <col min="10753" max="10753" width="7.625" style="32" customWidth="1"/>
    <col min="10754" max="10754" width="12.875" style="32" customWidth="1"/>
    <col min="10755" max="10755" width="44.375" style="32" customWidth="1"/>
    <col min="10756" max="10756" width="7.625" style="32" customWidth="1"/>
    <col min="10757" max="10757" width="11.125" style="32" customWidth="1"/>
    <col min="10758" max="10759" width="19" style="32" customWidth="1"/>
    <col min="10760" max="10760" width="33.125" style="32" customWidth="1"/>
    <col min="10761" max="11008" width="9" style="32"/>
    <col min="11009" max="11009" width="7.625" style="32" customWidth="1"/>
    <col min="11010" max="11010" width="12.875" style="32" customWidth="1"/>
    <col min="11011" max="11011" width="44.375" style="32" customWidth="1"/>
    <col min="11012" max="11012" width="7.625" style="32" customWidth="1"/>
    <col min="11013" max="11013" width="11.125" style="32" customWidth="1"/>
    <col min="11014" max="11015" width="19" style="32" customWidth="1"/>
    <col min="11016" max="11016" width="33.125" style="32" customWidth="1"/>
    <col min="11017" max="11264" width="9" style="32"/>
    <col min="11265" max="11265" width="7.625" style="32" customWidth="1"/>
    <col min="11266" max="11266" width="12.875" style="32" customWidth="1"/>
    <col min="11267" max="11267" width="44.375" style="32" customWidth="1"/>
    <col min="11268" max="11268" width="7.625" style="32" customWidth="1"/>
    <col min="11269" max="11269" width="11.125" style="32" customWidth="1"/>
    <col min="11270" max="11271" width="19" style="32" customWidth="1"/>
    <col min="11272" max="11272" width="33.125" style="32" customWidth="1"/>
    <col min="11273" max="11520" width="9" style="32"/>
    <col min="11521" max="11521" width="7.625" style="32" customWidth="1"/>
    <col min="11522" max="11522" width="12.875" style="32" customWidth="1"/>
    <col min="11523" max="11523" width="44.375" style="32" customWidth="1"/>
    <col min="11524" max="11524" width="7.625" style="32" customWidth="1"/>
    <col min="11525" max="11525" width="11.125" style="32" customWidth="1"/>
    <col min="11526" max="11527" width="19" style="32" customWidth="1"/>
    <col min="11528" max="11528" width="33.125" style="32" customWidth="1"/>
    <col min="11529" max="11776" width="9" style="32"/>
    <col min="11777" max="11777" width="7.625" style="32" customWidth="1"/>
    <col min="11778" max="11778" width="12.875" style="32" customWidth="1"/>
    <col min="11779" max="11779" width="44.375" style="32" customWidth="1"/>
    <col min="11780" max="11780" width="7.625" style="32" customWidth="1"/>
    <col min="11781" max="11781" width="11.125" style="32" customWidth="1"/>
    <col min="11782" max="11783" width="19" style="32" customWidth="1"/>
    <col min="11784" max="11784" width="33.125" style="32" customWidth="1"/>
    <col min="11785" max="12032" width="9" style="32"/>
    <col min="12033" max="12033" width="7.625" style="32" customWidth="1"/>
    <col min="12034" max="12034" width="12.875" style="32" customWidth="1"/>
    <col min="12035" max="12035" width="44.375" style="32" customWidth="1"/>
    <col min="12036" max="12036" width="7.625" style="32" customWidth="1"/>
    <col min="12037" max="12037" width="11.125" style="32" customWidth="1"/>
    <col min="12038" max="12039" width="19" style="32" customWidth="1"/>
    <col min="12040" max="12040" width="33.125" style="32" customWidth="1"/>
    <col min="12041" max="12288" width="9" style="32"/>
    <col min="12289" max="12289" width="7.625" style="32" customWidth="1"/>
    <col min="12290" max="12290" width="12.875" style="32" customWidth="1"/>
    <col min="12291" max="12291" width="44.375" style="32" customWidth="1"/>
    <col min="12292" max="12292" width="7.625" style="32" customWidth="1"/>
    <col min="12293" max="12293" width="11.125" style="32" customWidth="1"/>
    <col min="12294" max="12295" width="19" style="32" customWidth="1"/>
    <col min="12296" max="12296" width="33.125" style="32" customWidth="1"/>
    <col min="12297" max="12544" width="9" style="32"/>
    <col min="12545" max="12545" width="7.625" style="32" customWidth="1"/>
    <col min="12546" max="12546" width="12.875" style="32" customWidth="1"/>
    <col min="12547" max="12547" width="44.375" style="32" customWidth="1"/>
    <col min="12548" max="12548" width="7.625" style="32" customWidth="1"/>
    <col min="12549" max="12549" width="11.125" style="32" customWidth="1"/>
    <col min="12550" max="12551" width="19" style="32" customWidth="1"/>
    <col min="12552" max="12552" width="33.125" style="32" customWidth="1"/>
    <col min="12553" max="12800" width="9" style="32"/>
    <col min="12801" max="12801" width="7.625" style="32" customWidth="1"/>
    <col min="12802" max="12802" width="12.875" style="32" customWidth="1"/>
    <col min="12803" max="12803" width="44.375" style="32" customWidth="1"/>
    <col min="12804" max="12804" width="7.625" style="32" customWidth="1"/>
    <col min="12805" max="12805" width="11.125" style="32" customWidth="1"/>
    <col min="12806" max="12807" width="19" style="32" customWidth="1"/>
    <col min="12808" max="12808" width="33.125" style="32" customWidth="1"/>
    <col min="12809" max="13056" width="9" style="32"/>
    <col min="13057" max="13057" width="7.625" style="32" customWidth="1"/>
    <col min="13058" max="13058" width="12.875" style="32" customWidth="1"/>
    <col min="13059" max="13059" width="44.375" style="32" customWidth="1"/>
    <col min="13060" max="13060" width="7.625" style="32" customWidth="1"/>
    <col min="13061" max="13061" width="11.125" style="32" customWidth="1"/>
    <col min="13062" max="13063" width="19" style="32" customWidth="1"/>
    <col min="13064" max="13064" width="33.125" style="32" customWidth="1"/>
    <col min="13065" max="13312" width="9" style="32"/>
    <col min="13313" max="13313" width="7.625" style="32" customWidth="1"/>
    <col min="13314" max="13314" width="12.875" style="32" customWidth="1"/>
    <col min="13315" max="13315" width="44.375" style="32" customWidth="1"/>
    <col min="13316" max="13316" width="7.625" style="32" customWidth="1"/>
    <col min="13317" max="13317" width="11.125" style="32" customWidth="1"/>
    <col min="13318" max="13319" width="19" style="32" customWidth="1"/>
    <col min="13320" max="13320" width="33.125" style="32" customWidth="1"/>
    <col min="13321" max="13568" width="9" style="32"/>
    <col min="13569" max="13569" width="7.625" style="32" customWidth="1"/>
    <col min="13570" max="13570" width="12.875" style="32" customWidth="1"/>
    <col min="13571" max="13571" width="44.375" style="32" customWidth="1"/>
    <col min="13572" max="13572" width="7.625" style="32" customWidth="1"/>
    <col min="13573" max="13573" width="11.125" style="32" customWidth="1"/>
    <col min="13574" max="13575" width="19" style="32" customWidth="1"/>
    <col min="13576" max="13576" width="33.125" style="32" customWidth="1"/>
    <col min="13577" max="13824" width="9" style="32"/>
    <col min="13825" max="13825" width="7.625" style="32" customWidth="1"/>
    <col min="13826" max="13826" width="12.875" style="32" customWidth="1"/>
    <col min="13827" max="13827" width="44.375" style="32" customWidth="1"/>
    <col min="13828" max="13828" width="7.625" style="32" customWidth="1"/>
    <col min="13829" max="13829" width="11.125" style="32" customWidth="1"/>
    <col min="13830" max="13831" width="19" style="32" customWidth="1"/>
    <col min="13832" max="13832" width="33.125" style="32" customWidth="1"/>
    <col min="13833" max="14080" width="9" style="32"/>
    <col min="14081" max="14081" width="7.625" style="32" customWidth="1"/>
    <col min="14082" max="14082" width="12.875" style="32" customWidth="1"/>
    <col min="14083" max="14083" width="44.375" style="32" customWidth="1"/>
    <col min="14084" max="14084" width="7.625" style="32" customWidth="1"/>
    <col min="14085" max="14085" width="11.125" style="32" customWidth="1"/>
    <col min="14086" max="14087" width="19" style="32" customWidth="1"/>
    <col min="14088" max="14088" width="33.125" style="32" customWidth="1"/>
    <col min="14089" max="14336" width="9" style="32"/>
    <col min="14337" max="14337" width="7.625" style="32" customWidth="1"/>
    <col min="14338" max="14338" width="12.875" style="32" customWidth="1"/>
    <col min="14339" max="14339" width="44.375" style="32" customWidth="1"/>
    <col min="14340" max="14340" width="7.625" style="32" customWidth="1"/>
    <col min="14341" max="14341" width="11.125" style="32" customWidth="1"/>
    <col min="14342" max="14343" width="19" style="32" customWidth="1"/>
    <col min="14344" max="14344" width="33.125" style="32" customWidth="1"/>
    <col min="14345" max="14592" width="9" style="32"/>
    <col min="14593" max="14593" width="7.625" style="32" customWidth="1"/>
    <col min="14594" max="14594" width="12.875" style="32" customWidth="1"/>
    <col min="14595" max="14595" width="44.375" style="32" customWidth="1"/>
    <col min="14596" max="14596" width="7.625" style="32" customWidth="1"/>
    <col min="14597" max="14597" width="11.125" style="32" customWidth="1"/>
    <col min="14598" max="14599" width="19" style="32" customWidth="1"/>
    <col min="14600" max="14600" width="33.125" style="32" customWidth="1"/>
    <col min="14601" max="14848" width="9" style="32"/>
    <col min="14849" max="14849" width="7.625" style="32" customWidth="1"/>
    <col min="14850" max="14850" width="12.875" style="32" customWidth="1"/>
    <col min="14851" max="14851" width="44.375" style="32" customWidth="1"/>
    <col min="14852" max="14852" width="7.625" style="32" customWidth="1"/>
    <col min="14853" max="14853" width="11.125" style="32" customWidth="1"/>
    <col min="14854" max="14855" width="19" style="32" customWidth="1"/>
    <col min="14856" max="14856" width="33.125" style="32" customWidth="1"/>
    <col min="14857" max="15104" width="9" style="32"/>
    <col min="15105" max="15105" width="7.625" style="32" customWidth="1"/>
    <col min="15106" max="15106" width="12.875" style="32" customWidth="1"/>
    <col min="15107" max="15107" width="44.375" style="32" customWidth="1"/>
    <col min="15108" max="15108" width="7.625" style="32" customWidth="1"/>
    <col min="15109" max="15109" width="11.125" style="32" customWidth="1"/>
    <col min="15110" max="15111" width="19" style="32" customWidth="1"/>
    <col min="15112" max="15112" width="33.125" style="32" customWidth="1"/>
    <col min="15113" max="15360" width="9" style="32"/>
    <col min="15361" max="15361" width="7.625" style="32" customWidth="1"/>
    <col min="15362" max="15362" width="12.875" style="32" customWidth="1"/>
    <col min="15363" max="15363" width="44.375" style="32" customWidth="1"/>
    <col min="15364" max="15364" width="7.625" style="32" customWidth="1"/>
    <col min="15365" max="15365" width="11.125" style="32" customWidth="1"/>
    <col min="15366" max="15367" width="19" style="32" customWidth="1"/>
    <col min="15368" max="15368" width="33.125" style="32" customWidth="1"/>
    <col min="15369" max="15616" width="9" style="32"/>
    <col min="15617" max="15617" width="7.625" style="32" customWidth="1"/>
    <col min="15618" max="15618" width="12.875" style="32" customWidth="1"/>
    <col min="15619" max="15619" width="44.375" style="32" customWidth="1"/>
    <col min="15620" max="15620" width="7.625" style="32" customWidth="1"/>
    <col min="15621" max="15621" width="11.125" style="32" customWidth="1"/>
    <col min="15622" max="15623" width="19" style="32" customWidth="1"/>
    <col min="15624" max="15624" width="33.125" style="32" customWidth="1"/>
    <col min="15625" max="15872" width="9" style="32"/>
    <col min="15873" max="15873" width="7.625" style="32" customWidth="1"/>
    <col min="15874" max="15874" width="12.875" style="32" customWidth="1"/>
    <col min="15875" max="15875" width="44.375" style="32" customWidth="1"/>
    <col min="15876" max="15876" width="7.625" style="32" customWidth="1"/>
    <col min="15877" max="15877" width="11.125" style="32" customWidth="1"/>
    <col min="15878" max="15879" width="19" style="32" customWidth="1"/>
    <col min="15880" max="15880" width="33.125" style="32" customWidth="1"/>
    <col min="15881" max="16128" width="9" style="32"/>
    <col min="16129" max="16129" width="7.625" style="32" customWidth="1"/>
    <col min="16130" max="16130" width="12.875" style="32" customWidth="1"/>
    <col min="16131" max="16131" width="44.375" style="32" customWidth="1"/>
    <col min="16132" max="16132" width="7.625" style="32" customWidth="1"/>
    <col min="16133" max="16133" width="11.125" style="32" customWidth="1"/>
    <col min="16134" max="16135" width="19" style="32" customWidth="1"/>
    <col min="16136" max="16136" width="33.125" style="32" customWidth="1"/>
    <col min="16137" max="16384" width="9" style="32"/>
  </cols>
  <sheetData>
    <row r="1" spans="1:7" ht="111" customHeight="1">
      <c r="A1" s="227" t="s">
        <v>555</v>
      </c>
      <c r="B1" s="227"/>
      <c r="C1" s="227"/>
      <c r="D1" s="227"/>
      <c r="E1" s="227"/>
      <c r="F1" s="227"/>
      <c r="G1" s="227"/>
    </row>
    <row r="2" spans="1:7" ht="15.75" thickBot="1">
      <c r="E2" s="33"/>
    </row>
    <row r="3" spans="1:7" ht="36.75" customHeight="1" thickBot="1">
      <c r="A3" s="34" t="s">
        <v>0</v>
      </c>
      <c r="B3" s="35" t="s">
        <v>54</v>
      </c>
      <c r="C3" s="35" t="s">
        <v>14</v>
      </c>
      <c r="D3" s="35" t="s">
        <v>112</v>
      </c>
      <c r="E3" s="35" t="s">
        <v>16</v>
      </c>
      <c r="F3" s="35" t="s">
        <v>55</v>
      </c>
      <c r="G3" s="36" t="s">
        <v>56</v>
      </c>
    </row>
    <row r="4" spans="1:7" ht="15.75" thickBot="1">
      <c r="A4" s="125">
        <v>1</v>
      </c>
      <c r="B4" s="126">
        <v>2</v>
      </c>
      <c r="C4" s="126">
        <v>3</v>
      </c>
      <c r="D4" s="126">
        <v>4</v>
      </c>
      <c r="E4" s="126">
        <v>5</v>
      </c>
      <c r="F4" s="126">
        <v>6</v>
      </c>
      <c r="G4" s="127">
        <v>7</v>
      </c>
    </row>
    <row r="5" spans="1:7" ht="39.950000000000003" customHeight="1">
      <c r="A5" s="37" t="s">
        <v>258</v>
      </c>
      <c r="B5" s="178" t="s">
        <v>562</v>
      </c>
      <c r="C5" s="111"/>
      <c r="D5" s="111"/>
      <c r="E5" s="111"/>
      <c r="F5" s="112"/>
      <c r="G5" s="38"/>
    </row>
    <row r="6" spans="1:7" ht="39.950000000000003" customHeight="1">
      <c r="A6" s="130" t="s">
        <v>19</v>
      </c>
      <c r="B6" s="122" t="s">
        <v>62</v>
      </c>
      <c r="C6" s="129" t="s">
        <v>63</v>
      </c>
      <c r="D6" s="122" t="s">
        <v>40</v>
      </c>
      <c r="E6" s="123">
        <f>141 * 0.8 * 0.4</f>
        <v>45.12</v>
      </c>
      <c r="F6" s="67"/>
      <c r="G6" s="68">
        <f>E6*F6</f>
        <v>0</v>
      </c>
    </row>
    <row r="7" spans="1:7" ht="39.950000000000003" customHeight="1">
      <c r="A7" s="39" t="s">
        <v>22</v>
      </c>
      <c r="B7" s="40" t="s">
        <v>62</v>
      </c>
      <c r="C7" s="88" t="s">
        <v>64</v>
      </c>
      <c r="D7" s="40" t="s">
        <v>40</v>
      </c>
      <c r="E7" s="40">
        <f>141 * 0.8 * 0.4</f>
        <v>45.12</v>
      </c>
      <c r="F7" s="67"/>
      <c r="G7" s="68">
        <f t="shared" ref="G7:G16" si="0">E7*F7</f>
        <v>0</v>
      </c>
    </row>
    <row r="8" spans="1:7" ht="39.950000000000003" customHeight="1">
      <c r="A8" s="39" t="s">
        <v>24</v>
      </c>
      <c r="B8" s="40" t="s">
        <v>62</v>
      </c>
      <c r="C8" s="88" t="s">
        <v>65</v>
      </c>
      <c r="D8" s="40" t="s">
        <v>38</v>
      </c>
      <c r="E8" s="40" t="s">
        <v>496</v>
      </c>
      <c r="F8" s="67"/>
      <c r="G8" s="68">
        <f t="shared" si="0"/>
        <v>0</v>
      </c>
    </row>
    <row r="9" spans="1:7" ht="39.950000000000003" customHeight="1">
      <c r="A9" s="39" t="s">
        <v>33</v>
      </c>
      <c r="B9" s="40" t="s">
        <v>62</v>
      </c>
      <c r="C9" s="88" t="s">
        <v>66</v>
      </c>
      <c r="D9" s="40" t="s">
        <v>40</v>
      </c>
      <c r="E9" s="40" t="s">
        <v>284</v>
      </c>
      <c r="F9" s="67"/>
      <c r="G9" s="68">
        <f t="shared" si="0"/>
        <v>0</v>
      </c>
    </row>
    <row r="10" spans="1:7" ht="39.950000000000003" customHeight="1">
      <c r="A10" s="39" t="s">
        <v>36</v>
      </c>
      <c r="B10" s="40" t="s">
        <v>62</v>
      </c>
      <c r="C10" s="88" t="s">
        <v>67</v>
      </c>
      <c r="D10" s="40" t="s">
        <v>39</v>
      </c>
      <c r="E10" s="40" t="s">
        <v>266</v>
      </c>
      <c r="F10" s="67"/>
      <c r="G10" s="68">
        <f t="shared" si="0"/>
        <v>0</v>
      </c>
    </row>
    <row r="11" spans="1:7" ht="39.950000000000003" customHeight="1">
      <c r="A11" s="39" t="s">
        <v>68</v>
      </c>
      <c r="B11" s="40" t="s">
        <v>62</v>
      </c>
      <c r="C11" s="88" t="s">
        <v>69</v>
      </c>
      <c r="D11" s="40" t="s">
        <v>38</v>
      </c>
      <c r="E11" s="40" t="s">
        <v>497</v>
      </c>
      <c r="F11" s="67"/>
      <c r="G11" s="68">
        <f t="shared" si="0"/>
        <v>0</v>
      </c>
    </row>
    <row r="12" spans="1:7" ht="39.950000000000003" customHeight="1">
      <c r="A12" s="39" t="s">
        <v>70</v>
      </c>
      <c r="B12" s="40" t="s">
        <v>62</v>
      </c>
      <c r="C12" s="88" t="s">
        <v>71</v>
      </c>
      <c r="D12" s="40" t="s">
        <v>38</v>
      </c>
      <c r="E12" s="40" t="s">
        <v>498</v>
      </c>
      <c r="F12" s="67"/>
      <c r="G12" s="68">
        <f t="shared" si="0"/>
        <v>0</v>
      </c>
    </row>
    <row r="13" spans="1:7" ht="39.950000000000003" customHeight="1">
      <c r="A13" s="39" t="s">
        <v>72</v>
      </c>
      <c r="B13" s="40" t="s">
        <v>62</v>
      </c>
      <c r="C13" s="88" t="s">
        <v>73</v>
      </c>
      <c r="D13" s="40" t="s">
        <v>38</v>
      </c>
      <c r="E13" s="40" t="s">
        <v>499</v>
      </c>
      <c r="F13" s="67"/>
      <c r="G13" s="68">
        <f t="shared" si="0"/>
        <v>0</v>
      </c>
    </row>
    <row r="14" spans="1:7" ht="39.950000000000003" customHeight="1">
      <c r="A14" s="39" t="s">
        <v>74</v>
      </c>
      <c r="B14" s="40" t="s">
        <v>62</v>
      </c>
      <c r="C14" s="88" t="s">
        <v>75</v>
      </c>
      <c r="D14" s="40" t="s">
        <v>38</v>
      </c>
      <c r="E14" s="40" t="s">
        <v>500</v>
      </c>
      <c r="F14" s="67"/>
      <c r="G14" s="68">
        <f t="shared" si="0"/>
        <v>0</v>
      </c>
    </row>
    <row r="15" spans="1:7" ht="39.950000000000003" customHeight="1">
      <c r="A15" s="39" t="s">
        <v>76</v>
      </c>
      <c r="B15" s="40" t="s">
        <v>62</v>
      </c>
      <c r="C15" s="88" t="s">
        <v>77</v>
      </c>
      <c r="D15" s="40" t="s">
        <v>38</v>
      </c>
      <c r="E15" s="40" t="s">
        <v>284</v>
      </c>
      <c r="F15" s="67"/>
      <c r="G15" s="68">
        <f t="shared" si="0"/>
        <v>0</v>
      </c>
    </row>
    <row r="16" spans="1:7" ht="39.950000000000003" customHeight="1">
      <c r="A16" s="39" t="s">
        <v>78</v>
      </c>
      <c r="B16" s="40" t="s">
        <v>62</v>
      </c>
      <c r="C16" s="88" t="s">
        <v>79</v>
      </c>
      <c r="D16" s="40" t="s">
        <v>26</v>
      </c>
      <c r="E16" s="40" t="s">
        <v>258</v>
      </c>
      <c r="F16" s="67"/>
      <c r="G16" s="68">
        <f t="shared" si="0"/>
        <v>0</v>
      </c>
    </row>
    <row r="17" spans="1:7" ht="39.950000000000003" customHeight="1">
      <c r="A17" s="41" t="s">
        <v>266</v>
      </c>
      <c r="B17" s="179" t="s">
        <v>563</v>
      </c>
      <c r="C17" s="180"/>
      <c r="D17" s="180"/>
      <c r="E17" s="180"/>
      <c r="F17" s="181"/>
      <c r="G17" s="38"/>
    </row>
    <row r="18" spans="1:7" ht="39.950000000000003" customHeight="1">
      <c r="A18" s="130" t="s">
        <v>45</v>
      </c>
      <c r="B18" s="122" t="s">
        <v>62</v>
      </c>
      <c r="C18" s="129" t="s">
        <v>501</v>
      </c>
      <c r="D18" s="122" t="s">
        <v>40</v>
      </c>
      <c r="E18" s="122">
        <f>54 * 0.8 * 0.4</f>
        <v>17.28</v>
      </c>
      <c r="F18" s="67"/>
      <c r="G18" s="68">
        <f t="shared" ref="G18:G37" si="1">E18*F18</f>
        <v>0</v>
      </c>
    </row>
    <row r="19" spans="1:7" ht="39.950000000000003" customHeight="1">
      <c r="A19" s="39" t="s">
        <v>31</v>
      </c>
      <c r="B19" s="40" t="s">
        <v>62</v>
      </c>
      <c r="C19" s="88" t="s">
        <v>64</v>
      </c>
      <c r="D19" s="40" t="s">
        <v>40</v>
      </c>
      <c r="E19" s="40">
        <f>54 * 0.8 * 0.4</f>
        <v>17.28</v>
      </c>
      <c r="F19" s="67"/>
      <c r="G19" s="68">
        <f t="shared" si="1"/>
        <v>0</v>
      </c>
    </row>
    <row r="20" spans="1:7" ht="39.950000000000003" customHeight="1">
      <c r="A20" s="39" t="s">
        <v>82</v>
      </c>
      <c r="B20" s="40" t="s">
        <v>62</v>
      </c>
      <c r="C20" s="88" t="s">
        <v>65</v>
      </c>
      <c r="D20" s="40" t="s">
        <v>38</v>
      </c>
      <c r="E20" s="40" t="s">
        <v>502</v>
      </c>
      <c r="F20" s="67"/>
      <c r="G20" s="68">
        <f t="shared" si="1"/>
        <v>0</v>
      </c>
    </row>
    <row r="21" spans="1:7" ht="39.950000000000003" customHeight="1">
      <c r="A21" s="39" t="s">
        <v>83</v>
      </c>
      <c r="B21" s="40" t="s">
        <v>62</v>
      </c>
      <c r="C21" s="88" t="s">
        <v>503</v>
      </c>
      <c r="D21" s="40" t="s">
        <v>38</v>
      </c>
      <c r="E21" s="40" t="s">
        <v>504</v>
      </c>
      <c r="F21" s="67"/>
      <c r="G21" s="68">
        <f t="shared" si="1"/>
        <v>0</v>
      </c>
    </row>
    <row r="22" spans="1:7" ht="39.950000000000003" customHeight="1">
      <c r="A22" s="39" t="s">
        <v>84</v>
      </c>
      <c r="B22" s="40" t="s">
        <v>62</v>
      </c>
      <c r="C22" s="88" t="s">
        <v>71</v>
      </c>
      <c r="D22" s="40" t="s">
        <v>38</v>
      </c>
      <c r="E22" s="40" t="s">
        <v>294</v>
      </c>
      <c r="F22" s="67"/>
      <c r="G22" s="68">
        <f t="shared" si="1"/>
        <v>0</v>
      </c>
    </row>
    <row r="23" spans="1:7" ht="39.950000000000003" customHeight="1">
      <c r="A23" s="39" t="s">
        <v>85</v>
      </c>
      <c r="B23" s="40" t="s">
        <v>62</v>
      </c>
      <c r="C23" s="88" t="s">
        <v>73</v>
      </c>
      <c r="D23" s="40" t="s">
        <v>38</v>
      </c>
      <c r="E23" s="40" t="s">
        <v>499</v>
      </c>
      <c r="F23" s="67"/>
      <c r="G23" s="68">
        <f t="shared" si="1"/>
        <v>0</v>
      </c>
    </row>
    <row r="24" spans="1:7" ht="39.950000000000003" customHeight="1">
      <c r="A24" s="39" t="s">
        <v>86</v>
      </c>
      <c r="B24" s="40" t="s">
        <v>62</v>
      </c>
      <c r="C24" s="88" t="s">
        <v>88</v>
      </c>
      <c r="D24" s="40" t="s">
        <v>38</v>
      </c>
      <c r="E24" s="40" t="s">
        <v>285</v>
      </c>
      <c r="F24" s="67"/>
      <c r="G24" s="68">
        <f t="shared" si="1"/>
        <v>0</v>
      </c>
    </row>
    <row r="25" spans="1:7" ht="39.950000000000003" customHeight="1">
      <c r="A25" s="39" t="s">
        <v>87</v>
      </c>
      <c r="B25" s="40" t="s">
        <v>62</v>
      </c>
      <c r="C25" s="88" t="s">
        <v>90</v>
      </c>
      <c r="D25" s="40" t="s">
        <v>38</v>
      </c>
      <c r="E25" s="40" t="s">
        <v>505</v>
      </c>
      <c r="F25" s="67"/>
      <c r="G25" s="68">
        <f t="shared" si="1"/>
        <v>0</v>
      </c>
    </row>
    <row r="26" spans="1:7" ht="39.950000000000003" customHeight="1">
      <c r="A26" s="39" t="s">
        <v>89</v>
      </c>
      <c r="B26" s="40" t="s">
        <v>62</v>
      </c>
      <c r="C26" s="88" t="s">
        <v>92</v>
      </c>
      <c r="D26" s="40" t="s">
        <v>26</v>
      </c>
      <c r="E26" s="40" t="s">
        <v>498</v>
      </c>
      <c r="F26" s="67"/>
      <c r="G26" s="68">
        <f t="shared" si="1"/>
        <v>0</v>
      </c>
    </row>
    <row r="27" spans="1:7" ht="39.950000000000003" customHeight="1">
      <c r="A27" s="39" t="s">
        <v>91</v>
      </c>
      <c r="B27" s="40" t="s">
        <v>62</v>
      </c>
      <c r="C27" s="88" t="s">
        <v>94</v>
      </c>
      <c r="D27" s="40" t="s">
        <v>39</v>
      </c>
      <c r="E27" s="40" t="s">
        <v>293</v>
      </c>
      <c r="F27" s="67"/>
      <c r="G27" s="68">
        <f t="shared" si="1"/>
        <v>0</v>
      </c>
    </row>
    <row r="28" spans="1:7" ht="39.950000000000003" customHeight="1">
      <c r="A28" s="39" t="s">
        <v>93</v>
      </c>
      <c r="B28" s="40" t="s">
        <v>62</v>
      </c>
      <c r="C28" s="88" t="s">
        <v>97</v>
      </c>
      <c r="D28" s="40" t="s">
        <v>23</v>
      </c>
      <c r="E28" s="40" t="s">
        <v>293</v>
      </c>
      <c r="F28" s="67"/>
      <c r="G28" s="68">
        <f t="shared" si="1"/>
        <v>0</v>
      </c>
    </row>
    <row r="29" spans="1:7" ht="39.950000000000003" customHeight="1">
      <c r="A29" s="39" t="s">
        <v>95</v>
      </c>
      <c r="B29" s="40" t="s">
        <v>62</v>
      </c>
      <c r="C29" s="88" t="s">
        <v>100</v>
      </c>
      <c r="D29" s="40" t="s">
        <v>39</v>
      </c>
      <c r="E29" s="40" t="s">
        <v>284</v>
      </c>
      <c r="F29" s="67"/>
      <c r="G29" s="68">
        <f t="shared" si="1"/>
        <v>0</v>
      </c>
    </row>
    <row r="30" spans="1:7" ht="39.950000000000003" customHeight="1">
      <c r="A30" s="39" t="s">
        <v>96</v>
      </c>
      <c r="B30" s="40" t="s">
        <v>62</v>
      </c>
      <c r="C30" s="88" t="s">
        <v>506</v>
      </c>
      <c r="D30" s="40" t="s">
        <v>39</v>
      </c>
      <c r="E30" s="40" t="s">
        <v>258</v>
      </c>
      <c r="F30" s="67"/>
      <c r="G30" s="68">
        <f t="shared" si="1"/>
        <v>0</v>
      </c>
    </row>
    <row r="31" spans="1:7" ht="39.950000000000003" customHeight="1">
      <c r="A31" s="39" t="s">
        <v>98</v>
      </c>
      <c r="B31" s="40" t="s">
        <v>62</v>
      </c>
      <c r="C31" s="88" t="s">
        <v>103</v>
      </c>
      <c r="D31" s="40" t="s">
        <v>26</v>
      </c>
      <c r="E31" s="40" t="s">
        <v>293</v>
      </c>
      <c r="F31" s="67"/>
      <c r="G31" s="68">
        <f t="shared" si="1"/>
        <v>0</v>
      </c>
    </row>
    <row r="32" spans="1:7" ht="39.950000000000003" customHeight="1">
      <c r="A32" s="39" t="s">
        <v>99</v>
      </c>
      <c r="B32" s="40" t="s">
        <v>62</v>
      </c>
      <c r="C32" s="88" t="s">
        <v>290</v>
      </c>
      <c r="D32" s="40" t="s">
        <v>26</v>
      </c>
      <c r="E32" s="40" t="s">
        <v>266</v>
      </c>
      <c r="F32" s="67"/>
      <c r="G32" s="68">
        <f t="shared" si="1"/>
        <v>0</v>
      </c>
    </row>
    <row r="33" spans="1:7" ht="39.950000000000003" customHeight="1">
      <c r="A33" s="39" t="s">
        <v>101</v>
      </c>
      <c r="B33" s="40" t="s">
        <v>62</v>
      </c>
      <c r="C33" s="88" t="s">
        <v>106</v>
      </c>
      <c r="D33" s="40" t="s">
        <v>39</v>
      </c>
      <c r="E33" s="40" t="s">
        <v>293</v>
      </c>
      <c r="F33" s="67"/>
      <c r="G33" s="68">
        <f t="shared" si="1"/>
        <v>0</v>
      </c>
    </row>
    <row r="34" spans="1:7" ht="39.950000000000003" customHeight="1">
      <c r="A34" s="39" t="s">
        <v>102</v>
      </c>
      <c r="B34" s="40" t="s">
        <v>62</v>
      </c>
      <c r="C34" s="88" t="s">
        <v>108</v>
      </c>
      <c r="D34" s="40" t="s">
        <v>38</v>
      </c>
      <c r="E34" s="40" t="s">
        <v>507</v>
      </c>
      <c r="F34" s="67"/>
      <c r="G34" s="68">
        <f t="shared" si="1"/>
        <v>0</v>
      </c>
    </row>
    <row r="35" spans="1:7" ht="39.950000000000003" customHeight="1">
      <c r="A35" s="39" t="s">
        <v>104</v>
      </c>
      <c r="B35" s="40" t="s">
        <v>62</v>
      </c>
      <c r="C35" s="88" t="s">
        <v>109</v>
      </c>
      <c r="D35" s="40" t="s">
        <v>38</v>
      </c>
      <c r="E35" s="40" t="s">
        <v>502</v>
      </c>
      <c r="F35" s="67"/>
      <c r="G35" s="68">
        <f t="shared" si="1"/>
        <v>0</v>
      </c>
    </row>
    <row r="36" spans="1:7" ht="39.950000000000003" customHeight="1">
      <c r="A36" s="39" t="s">
        <v>105</v>
      </c>
      <c r="B36" s="40" t="s">
        <v>62</v>
      </c>
      <c r="C36" s="88" t="s">
        <v>110</v>
      </c>
      <c r="D36" s="40" t="s">
        <v>81</v>
      </c>
      <c r="E36" s="40" t="s">
        <v>508</v>
      </c>
      <c r="F36" s="67"/>
      <c r="G36" s="68">
        <f t="shared" si="1"/>
        <v>0</v>
      </c>
    </row>
    <row r="37" spans="1:7" ht="39.950000000000003" customHeight="1" thickBot="1">
      <c r="A37" s="39" t="s">
        <v>107</v>
      </c>
      <c r="B37" s="40" t="s">
        <v>62</v>
      </c>
      <c r="C37" s="88" t="s">
        <v>111</v>
      </c>
      <c r="D37" s="40" t="s">
        <v>39</v>
      </c>
      <c r="E37" s="40" t="s">
        <v>278</v>
      </c>
      <c r="F37" s="67"/>
      <c r="G37" s="68">
        <f t="shared" si="1"/>
        <v>0</v>
      </c>
    </row>
    <row r="38" spans="1:7" ht="39.950000000000003" customHeight="1" thickBot="1">
      <c r="A38" s="182" t="s">
        <v>49</v>
      </c>
      <c r="B38" s="183"/>
      <c r="C38" s="183"/>
      <c r="D38" s="183"/>
      <c r="E38" s="183"/>
      <c r="F38" s="184"/>
      <c r="G38" s="69">
        <f>SUM(G6:G37)</f>
        <v>0</v>
      </c>
    </row>
    <row r="39" spans="1:7" s="134" customFormat="1">
      <c r="A39" s="139"/>
      <c r="B39" s="139"/>
      <c r="C39" s="140"/>
      <c r="D39" s="139"/>
      <c r="E39" s="139"/>
      <c r="F39" s="140"/>
      <c r="G39" s="140"/>
    </row>
    <row r="40" spans="1:7" s="134" customFormat="1">
      <c r="A40" s="131"/>
      <c r="B40" s="131"/>
      <c r="C40" s="132"/>
      <c r="D40" s="131"/>
      <c r="E40" s="133"/>
    </row>
    <row r="41" spans="1:7" s="134" customFormat="1">
      <c r="A41" s="131"/>
      <c r="B41" s="131"/>
      <c r="C41" s="132"/>
      <c r="D41" s="131"/>
      <c r="E41" s="133"/>
    </row>
    <row r="42" spans="1:7" s="134" customFormat="1">
      <c r="A42" s="131"/>
      <c r="B42" s="131"/>
      <c r="C42" s="132" t="s">
        <v>50</v>
      </c>
      <c r="D42" s="132"/>
      <c r="E42" s="132" t="s">
        <v>52</v>
      </c>
    </row>
    <row r="43" spans="1:7" s="134" customFormat="1">
      <c r="A43" s="131"/>
      <c r="B43" s="131"/>
      <c r="C43" s="136" t="s">
        <v>51</v>
      </c>
      <c r="D43" s="131"/>
      <c r="E43" s="141" t="s">
        <v>560</v>
      </c>
    </row>
    <row r="44" spans="1:7" s="134" customFormat="1">
      <c r="A44" s="131"/>
      <c r="B44" s="131"/>
      <c r="C44" s="132"/>
      <c r="D44" s="131"/>
      <c r="E44" s="133"/>
    </row>
    <row r="45" spans="1:7" s="134" customFormat="1">
      <c r="A45" s="131"/>
      <c r="B45" s="131"/>
      <c r="C45" s="136"/>
      <c r="D45" s="131"/>
      <c r="E45" s="133"/>
    </row>
    <row r="46" spans="1:7" s="134" customFormat="1">
      <c r="A46" s="131"/>
      <c r="B46" s="131"/>
      <c r="C46" s="136"/>
      <c r="D46" s="131"/>
      <c r="E46" s="133"/>
    </row>
    <row r="47" spans="1:7" s="134" customFormat="1">
      <c r="A47" s="138" t="s">
        <v>558</v>
      </c>
      <c r="B47" s="138"/>
      <c r="C47" s="138"/>
      <c r="D47" s="138"/>
      <c r="E47" s="138"/>
      <c r="F47" s="138"/>
      <c r="G47" s="138"/>
    </row>
  </sheetData>
  <mergeCells count="1">
    <mergeCell ref="A1:G1"/>
  </mergeCells>
  <pageMargins left="1" right="0.5" top="0.38976377248764038" bottom="0.38976377248764038" header="0.3" footer="0.3"/>
  <pageSetup paperSize="9" scale="61" orientation="portrait" errors="blank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/>
  </sheetPr>
  <dimension ref="A1:G44"/>
  <sheetViews>
    <sheetView zoomScaleNormal="100" zoomScaleSheetLayoutView="100" workbookViewId="0">
      <selection sqref="A1:G1"/>
    </sheetView>
  </sheetViews>
  <sheetFormatPr defaultRowHeight="15"/>
  <cols>
    <col min="1" max="1" width="6.75" style="32" customWidth="1"/>
    <col min="2" max="2" width="12.875" style="32" customWidth="1"/>
    <col min="3" max="3" width="44.375" style="32" customWidth="1"/>
    <col min="4" max="4" width="7.625" style="32" customWidth="1"/>
    <col min="5" max="5" width="11.125" style="33" customWidth="1"/>
    <col min="6" max="7" width="19" style="32" customWidth="1"/>
    <col min="8" max="8" width="14" style="32" customWidth="1"/>
    <col min="9" max="256" width="9" style="32"/>
    <col min="257" max="257" width="6.75" style="32" customWidth="1"/>
    <col min="258" max="258" width="12.875" style="32" customWidth="1"/>
    <col min="259" max="259" width="44.375" style="32" customWidth="1"/>
    <col min="260" max="260" width="7.625" style="32" customWidth="1"/>
    <col min="261" max="261" width="11.125" style="32" customWidth="1"/>
    <col min="262" max="263" width="19" style="32" customWidth="1"/>
    <col min="264" max="264" width="14" style="32" customWidth="1"/>
    <col min="265" max="512" width="9" style="32"/>
    <col min="513" max="513" width="6.75" style="32" customWidth="1"/>
    <col min="514" max="514" width="12.875" style="32" customWidth="1"/>
    <col min="515" max="515" width="44.375" style="32" customWidth="1"/>
    <col min="516" max="516" width="7.625" style="32" customWidth="1"/>
    <col min="517" max="517" width="11.125" style="32" customWidth="1"/>
    <col min="518" max="519" width="19" style="32" customWidth="1"/>
    <col min="520" max="520" width="14" style="32" customWidth="1"/>
    <col min="521" max="768" width="9" style="32"/>
    <col min="769" max="769" width="6.75" style="32" customWidth="1"/>
    <col min="770" max="770" width="12.875" style="32" customWidth="1"/>
    <col min="771" max="771" width="44.375" style="32" customWidth="1"/>
    <col min="772" max="772" width="7.625" style="32" customWidth="1"/>
    <col min="773" max="773" width="11.125" style="32" customWidth="1"/>
    <col min="774" max="775" width="19" style="32" customWidth="1"/>
    <col min="776" max="776" width="14" style="32" customWidth="1"/>
    <col min="777" max="1024" width="9" style="32"/>
    <col min="1025" max="1025" width="6.75" style="32" customWidth="1"/>
    <col min="1026" max="1026" width="12.875" style="32" customWidth="1"/>
    <col min="1027" max="1027" width="44.375" style="32" customWidth="1"/>
    <col min="1028" max="1028" width="7.625" style="32" customWidth="1"/>
    <col min="1029" max="1029" width="11.125" style="32" customWidth="1"/>
    <col min="1030" max="1031" width="19" style="32" customWidth="1"/>
    <col min="1032" max="1032" width="14" style="32" customWidth="1"/>
    <col min="1033" max="1280" width="9" style="32"/>
    <col min="1281" max="1281" width="6.75" style="32" customWidth="1"/>
    <col min="1282" max="1282" width="12.875" style="32" customWidth="1"/>
    <col min="1283" max="1283" width="44.375" style="32" customWidth="1"/>
    <col min="1284" max="1284" width="7.625" style="32" customWidth="1"/>
    <col min="1285" max="1285" width="11.125" style="32" customWidth="1"/>
    <col min="1286" max="1287" width="19" style="32" customWidth="1"/>
    <col min="1288" max="1288" width="14" style="32" customWidth="1"/>
    <col min="1289" max="1536" width="9" style="32"/>
    <col min="1537" max="1537" width="6.75" style="32" customWidth="1"/>
    <col min="1538" max="1538" width="12.875" style="32" customWidth="1"/>
    <col min="1539" max="1539" width="44.375" style="32" customWidth="1"/>
    <col min="1540" max="1540" width="7.625" style="32" customWidth="1"/>
    <col min="1541" max="1541" width="11.125" style="32" customWidth="1"/>
    <col min="1542" max="1543" width="19" style="32" customWidth="1"/>
    <col min="1544" max="1544" width="14" style="32" customWidth="1"/>
    <col min="1545" max="1792" width="9" style="32"/>
    <col min="1793" max="1793" width="6.75" style="32" customWidth="1"/>
    <col min="1794" max="1794" width="12.875" style="32" customWidth="1"/>
    <col min="1795" max="1795" width="44.375" style="32" customWidth="1"/>
    <col min="1796" max="1796" width="7.625" style="32" customWidth="1"/>
    <col min="1797" max="1797" width="11.125" style="32" customWidth="1"/>
    <col min="1798" max="1799" width="19" style="32" customWidth="1"/>
    <col min="1800" max="1800" width="14" style="32" customWidth="1"/>
    <col min="1801" max="2048" width="9" style="32"/>
    <col min="2049" max="2049" width="6.75" style="32" customWidth="1"/>
    <col min="2050" max="2050" width="12.875" style="32" customWidth="1"/>
    <col min="2051" max="2051" width="44.375" style="32" customWidth="1"/>
    <col min="2052" max="2052" width="7.625" style="32" customWidth="1"/>
    <col min="2053" max="2053" width="11.125" style="32" customWidth="1"/>
    <col min="2054" max="2055" width="19" style="32" customWidth="1"/>
    <col min="2056" max="2056" width="14" style="32" customWidth="1"/>
    <col min="2057" max="2304" width="9" style="32"/>
    <col min="2305" max="2305" width="6.75" style="32" customWidth="1"/>
    <col min="2306" max="2306" width="12.875" style="32" customWidth="1"/>
    <col min="2307" max="2307" width="44.375" style="32" customWidth="1"/>
    <col min="2308" max="2308" width="7.625" style="32" customWidth="1"/>
    <col min="2309" max="2309" width="11.125" style="32" customWidth="1"/>
    <col min="2310" max="2311" width="19" style="32" customWidth="1"/>
    <col min="2312" max="2312" width="14" style="32" customWidth="1"/>
    <col min="2313" max="2560" width="9" style="32"/>
    <col min="2561" max="2561" width="6.75" style="32" customWidth="1"/>
    <col min="2562" max="2562" width="12.875" style="32" customWidth="1"/>
    <col min="2563" max="2563" width="44.375" style="32" customWidth="1"/>
    <col min="2564" max="2564" width="7.625" style="32" customWidth="1"/>
    <col min="2565" max="2565" width="11.125" style="32" customWidth="1"/>
    <col min="2566" max="2567" width="19" style="32" customWidth="1"/>
    <col min="2568" max="2568" width="14" style="32" customWidth="1"/>
    <col min="2569" max="2816" width="9" style="32"/>
    <col min="2817" max="2817" width="6.75" style="32" customWidth="1"/>
    <col min="2818" max="2818" width="12.875" style="32" customWidth="1"/>
    <col min="2819" max="2819" width="44.375" style="32" customWidth="1"/>
    <col min="2820" max="2820" width="7.625" style="32" customWidth="1"/>
    <col min="2821" max="2821" width="11.125" style="32" customWidth="1"/>
    <col min="2822" max="2823" width="19" style="32" customWidth="1"/>
    <col min="2824" max="2824" width="14" style="32" customWidth="1"/>
    <col min="2825" max="3072" width="9" style="32"/>
    <col min="3073" max="3073" width="6.75" style="32" customWidth="1"/>
    <col min="3074" max="3074" width="12.875" style="32" customWidth="1"/>
    <col min="3075" max="3075" width="44.375" style="32" customWidth="1"/>
    <col min="3076" max="3076" width="7.625" style="32" customWidth="1"/>
    <col min="3077" max="3077" width="11.125" style="32" customWidth="1"/>
    <col min="3078" max="3079" width="19" style="32" customWidth="1"/>
    <col min="3080" max="3080" width="14" style="32" customWidth="1"/>
    <col min="3081" max="3328" width="9" style="32"/>
    <col min="3329" max="3329" width="6.75" style="32" customWidth="1"/>
    <col min="3330" max="3330" width="12.875" style="32" customWidth="1"/>
    <col min="3331" max="3331" width="44.375" style="32" customWidth="1"/>
    <col min="3332" max="3332" width="7.625" style="32" customWidth="1"/>
    <col min="3333" max="3333" width="11.125" style="32" customWidth="1"/>
    <col min="3334" max="3335" width="19" style="32" customWidth="1"/>
    <col min="3336" max="3336" width="14" style="32" customWidth="1"/>
    <col min="3337" max="3584" width="9" style="32"/>
    <col min="3585" max="3585" width="6.75" style="32" customWidth="1"/>
    <col min="3586" max="3586" width="12.875" style="32" customWidth="1"/>
    <col min="3587" max="3587" width="44.375" style="32" customWidth="1"/>
    <col min="3588" max="3588" width="7.625" style="32" customWidth="1"/>
    <col min="3589" max="3589" width="11.125" style="32" customWidth="1"/>
    <col min="3590" max="3591" width="19" style="32" customWidth="1"/>
    <col min="3592" max="3592" width="14" style="32" customWidth="1"/>
    <col min="3593" max="3840" width="9" style="32"/>
    <col min="3841" max="3841" width="6.75" style="32" customWidth="1"/>
    <col min="3842" max="3842" width="12.875" style="32" customWidth="1"/>
    <col min="3843" max="3843" width="44.375" style="32" customWidth="1"/>
    <col min="3844" max="3844" width="7.625" style="32" customWidth="1"/>
    <col min="3845" max="3845" width="11.125" style="32" customWidth="1"/>
    <col min="3846" max="3847" width="19" style="32" customWidth="1"/>
    <col min="3848" max="3848" width="14" style="32" customWidth="1"/>
    <col min="3849" max="4096" width="9" style="32"/>
    <col min="4097" max="4097" width="6.75" style="32" customWidth="1"/>
    <col min="4098" max="4098" width="12.875" style="32" customWidth="1"/>
    <col min="4099" max="4099" width="44.375" style="32" customWidth="1"/>
    <col min="4100" max="4100" width="7.625" style="32" customWidth="1"/>
    <col min="4101" max="4101" width="11.125" style="32" customWidth="1"/>
    <col min="4102" max="4103" width="19" style="32" customWidth="1"/>
    <col min="4104" max="4104" width="14" style="32" customWidth="1"/>
    <col min="4105" max="4352" width="9" style="32"/>
    <col min="4353" max="4353" width="6.75" style="32" customWidth="1"/>
    <col min="4354" max="4354" width="12.875" style="32" customWidth="1"/>
    <col min="4355" max="4355" width="44.375" style="32" customWidth="1"/>
    <col min="4356" max="4356" width="7.625" style="32" customWidth="1"/>
    <col min="4357" max="4357" width="11.125" style="32" customWidth="1"/>
    <col min="4358" max="4359" width="19" style="32" customWidth="1"/>
    <col min="4360" max="4360" width="14" style="32" customWidth="1"/>
    <col min="4361" max="4608" width="9" style="32"/>
    <col min="4609" max="4609" width="6.75" style="32" customWidth="1"/>
    <col min="4610" max="4610" width="12.875" style="32" customWidth="1"/>
    <col min="4611" max="4611" width="44.375" style="32" customWidth="1"/>
    <col min="4612" max="4612" width="7.625" style="32" customWidth="1"/>
    <col min="4613" max="4613" width="11.125" style="32" customWidth="1"/>
    <col min="4614" max="4615" width="19" style="32" customWidth="1"/>
    <col min="4616" max="4616" width="14" style="32" customWidth="1"/>
    <col min="4617" max="4864" width="9" style="32"/>
    <col min="4865" max="4865" width="6.75" style="32" customWidth="1"/>
    <col min="4866" max="4866" width="12.875" style="32" customWidth="1"/>
    <col min="4867" max="4867" width="44.375" style="32" customWidth="1"/>
    <col min="4868" max="4868" width="7.625" style="32" customWidth="1"/>
    <col min="4869" max="4869" width="11.125" style="32" customWidth="1"/>
    <col min="4870" max="4871" width="19" style="32" customWidth="1"/>
    <col min="4872" max="4872" width="14" style="32" customWidth="1"/>
    <col min="4873" max="5120" width="9" style="32"/>
    <col min="5121" max="5121" width="6.75" style="32" customWidth="1"/>
    <col min="5122" max="5122" width="12.875" style="32" customWidth="1"/>
    <col min="5123" max="5123" width="44.375" style="32" customWidth="1"/>
    <col min="5124" max="5124" width="7.625" style="32" customWidth="1"/>
    <col min="5125" max="5125" width="11.125" style="32" customWidth="1"/>
    <col min="5126" max="5127" width="19" style="32" customWidth="1"/>
    <col min="5128" max="5128" width="14" style="32" customWidth="1"/>
    <col min="5129" max="5376" width="9" style="32"/>
    <col min="5377" max="5377" width="6.75" style="32" customWidth="1"/>
    <col min="5378" max="5378" width="12.875" style="32" customWidth="1"/>
    <col min="5379" max="5379" width="44.375" style="32" customWidth="1"/>
    <col min="5380" max="5380" width="7.625" style="32" customWidth="1"/>
    <col min="5381" max="5381" width="11.125" style="32" customWidth="1"/>
    <col min="5382" max="5383" width="19" style="32" customWidth="1"/>
    <col min="5384" max="5384" width="14" style="32" customWidth="1"/>
    <col min="5385" max="5632" width="9" style="32"/>
    <col min="5633" max="5633" width="6.75" style="32" customWidth="1"/>
    <col min="5634" max="5634" width="12.875" style="32" customWidth="1"/>
    <col min="5635" max="5635" width="44.375" style="32" customWidth="1"/>
    <col min="5636" max="5636" width="7.625" style="32" customWidth="1"/>
    <col min="5637" max="5637" width="11.125" style="32" customWidth="1"/>
    <col min="5638" max="5639" width="19" style="32" customWidth="1"/>
    <col min="5640" max="5640" width="14" style="32" customWidth="1"/>
    <col min="5641" max="5888" width="9" style="32"/>
    <col min="5889" max="5889" width="6.75" style="32" customWidth="1"/>
    <col min="5890" max="5890" width="12.875" style="32" customWidth="1"/>
    <col min="5891" max="5891" width="44.375" style="32" customWidth="1"/>
    <col min="5892" max="5892" width="7.625" style="32" customWidth="1"/>
    <col min="5893" max="5893" width="11.125" style="32" customWidth="1"/>
    <col min="5894" max="5895" width="19" style="32" customWidth="1"/>
    <col min="5896" max="5896" width="14" style="32" customWidth="1"/>
    <col min="5897" max="6144" width="9" style="32"/>
    <col min="6145" max="6145" width="6.75" style="32" customWidth="1"/>
    <col min="6146" max="6146" width="12.875" style="32" customWidth="1"/>
    <col min="6147" max="6147" width="44.375" style="32" customWidth="1"/>
    <col min="6148" max="6148" width="7.625" style="32" customWidth="1"/>
    <col min="6149" max="6149" width="11.125" style="32" customWidth="1"/>
    <col min="6150" max="6151" width="19" style="32" customWidth="1"/>
    <col min="6152" max="6152" width="14" style="32" customWidth="1"/>
    <col min="6153" max="6400" width="9" style="32"/>
    <col min="6401" max="6401" width="6.75" style="32" customWidth="1"/>
    <col min="6402" max="6402" width="12.875" style="32" customWidth="1"/>
    <col min="6403" max="6403" width="44.375" style="32" customWidth="1"/>
    <col min="6404" max="6404" width="7.625" style="32" customWidth="1"/>
    <col min="6405" max="6405" width="11.125" style="32" customWidth="1"/>
    <col min="6406" max="6407" width="19" style="32" customWidth="1"/>
    <col min="6408" max="6408" width="14" style="32" customWidth="1"/>
    <col min="6409" max="6656" width="9" style="32"/>
    <col min="6657" max="6657" width="6.75" style="32" customWidth="1"/>
    <col min="6658" max="6658" width="12.875" style="32" customWidth="1"/>
    <col min="6659" max="6659" width="44.375" style="32" customWidth="1"/>
    <col min="6660" max="6660" width="7.625" style="32" customWidth="1"/>
    <col min="6661" max="6661" width="11.125" style="32" customWidth="1"/>
    <col min="6662" max="6663" width="19" style="32" customWidth="1"/>
    <col min="6664" max="6664" width="14" style="32" customWidth="1"/>
    <col min="6665" max="6912" width="9" style="32"/>
    <col min="6913" max="6913" width="6.75" style="32" customWidth="1"/>
    <col min="6914" max="6914" width="12.875" style="32" customWidth="1"/>
    <col min="6915" max="6915" width="44.375" style="32" customWidth="1"/>
    <col min="6916" max="6916" width="7.625" style="32" customWidth="1"/>
    <col min="6917" max="6917" width="11.125" style="32" customWidth="1"/>
    <col min="6918" max="6919" width="19" style="32" customWidth="1"/>
    <col min="6920" max="6920" width="14" style="32" customWidth="1"/>
    <col min="6921" max="7168" width="9" style="32"/>
    <col min="7169" max="7169" width="6.75" style="32" customWidth="1"/>
    <col min="7170" max="7170" width="12.875" style="32" customWidth="1"/>
    <col min="7171" max="7171" width="44.375" style="32" customWidth="1"/>
    <col min="7172" max="7172" width="7.625" style="32" customWidth="1"/>
    <col min="7173" max="7173" width="11.125" style="32" customWidth="1"/>
    <col min="7174" max="7175" width="19" style="32" customWidth="1"/>
    <col min="7176" max="7176" width="14" style="32" customWidth="1"/>
    <col min="7177" max="7424" width="9" style="32"/>
    <col min="7425" max="7425" width="6.75" style="32" customWidth="1"/>
    <col min="7426" max="7426" width="12.875" style="32" customWidth="1"/>
    <col min="7427" max="7427" width="44.375" style="32" customWidth="1"/>
    <col min="7428" max="7428" width="7.625" style="32" customWidth="1"/>
    <col min="7429" max="7429" width="11.125" style="32" customWidth="1"/>
    <col min="7430" max="7431" width="19" style="32" customWidth="1"/>
    <col min="7432" max="7432" width="14" style="32" customWidth="1"/>
    <col min="7433" max="7680" width="9" style="32"/>
    <col min="7681" max="7681" width="6.75" style="32" customWidth="1"/>
    <col min="7682" max="7682" width="12.875" style="32" customWidth="1"/>
    <col min="7683" max="7683" width="44.375" style="32" customWidth="1"/>
    <col min="7684" max="7684" width="7.625" style="32" customWidth="1"/>
    <col min="7685" max="7685" width="11.125" style="32" customWidth="1"/>
    <col min="7686" max="7687" width="19" style="32" customWidth="1"/>
    <col min="7688" max="7688" width="14" style="32" customWidth="1"/>
    <col min="7689" max="7936" width="9" style="32"/>
    <col min="7937" max="7937" width="6.75" style="32" customWidth="1"/>
    <col min="7938" max="7938" width="12.875" style="32" customWidth="1"/>
    <col min="7939" max="7939" width="44.375" style="32" customWidth="1"/>
    <col min="7940" max="7940" width="7.625" style="32" customWidth="1"/>
    <col min="7941" max="7941" width="11.125" style="32" customWidth="1"/>
    <col min="7942" max="7943" width="19" style="32" customWidth="1"/>
    <col min="7944" max="7944" width="14" style="32" customWidth="1"/>
    <col min="7945" max="8192" width="9" style="32"/>
    <col min="8193" max="8193" width="6.75" style="32" customWidth="1"/>
    <col min="8194" max="8194" width="12.875" style="32" customWidth="1"/>
    <col min="8195" max="8195" width="44.375" style="32" customWidth="1"/>
    <col min="8196" max="8196" width="7.625" style="32" customWidth="1"/>
    <col min="8197" max="8197" width="11.125" style="32" customWidth="1"/>
    <col min="8198" max="8199" width="19" style="32" customWidth="1"/>
    <col min="8200" max="8200" width="14" style="32" customWidth="1"/>
    <col min="8201" max="8448" width="9" style="32"/>
    <col min="8449" max="8449" width="6.75" style="32" customWidth="1"/>
    <col min="8450" max="8450" width="12.875" style="32" customWidth="1"/>
    <col min="8451" max="8451" width="44.375" style="32" customWidth="1"/>
    <col min="8452" max="8452" width="7.625" style="32" customWidth="1"/>
    <col min="8453" max="8453" width="11.125" style="32" customWidth="1"/>
    <col min="8454" max="8455" width="19" style="32" customWidth="1"/>
    <col min="8456" max="8456" width="14" style="32" customWidth="1"/>
    <col min="8457" max="8704" width="9" style="32"/>
    <col min="8705" max="8705" width="6.75" style="32" customWidth="1"/>
    <col min="8706" max="8706" width="12.875" style="32" customWidth="1"/>
    <col min="8707" max="8707" width="44.375" style="32" customWidth="1"/>
    <col min="8708" max="8708" width="7.625" style="32" customWidth="1"/>
    <col min="8709" max="8709" width="11.125" style="32" customWidth="1"/>
    <col min="8710" max="8711" width="19" style="32" customWidth="1"/>
    <col min="8712" max="8712" width="14" style="32" customWidth="1"/>
    <col min="8713" max="8960" width="9" style="32"/>
    <col min="8961" max="8961" width="6.75" style="32" customWidth="1"/>
    <col min="8962" max="8962" width="12.875" style="32" customWidth="1"/>
    <col min="8963" max="8963" width="44.375" style="32" customWidth="1"/>
    <col min="8964" max="8964" width="7.625" style="32" customWidth="1"/>
    <col min="8965" max="8965" width="11.125" style="32" customWidth="1"/>
    <col min="8966" max="8967" width="19" style="32" customWidth="1"/>
    <col min="8968" max="8968" width="14" style="32" customWidth="1"/>
    <col min="8969" max="9216" width="9" style="32"/>
    <col min="9217" max="9217" width="6.75" style="32" customWidth="1"/>
    <col min="9218" max="9218" width="12.875" style="32" customWidth="1"/>
    <col min="9219" max="9219" width="44.375" style="32" customWidth="1"/>
    <col min="9220" max="9220" width="7.625" style="32" customWidth="1"/>
    <col min="9221" max="9221" width="11.125" style="32" customWidth="1"/>
    <col min="9222" max="9223" width="19" style="32" customWidth="1"/>
    <col min="9224" max="9224" width="14" style="32" customWidth="1"/>
    <col min="9225" max="9472" width="9" style="32"/>
    <col min="9473" max="9473" width="6.75" style="32" customWidth="1"/>
    <col min="9474" max="9474" width="12.875" style="32" customWidth="1"/>
    <col min="9475" max="9475" width="44.375" style="32" customWidth="1"/>
    <col min="9476" max="9476" width="7.625" style="32" customWidth="1"/>
    <col min="9477" max="9477" width="11.125" style="32" customWidth="1"/>
    <col min="9478" max="9479" width="19" style="32" customWidth="1"/>
    <col min="9480" max="9480" width="14" style="32" customWidth="1"/>
    <col min="9481" max="9728" width="9" style="32"/>
    <col min="9729" max="9729" width="6.75" style="32" customWidth="1"/>
    <col min="9730" max="9730" width="12.875" style="32" customWidth="1"/>
    <col min="9731" max="9731" width="44.375" style="32" customWidth="1"/>
    <col min="9732" max="9732" width="7.625" style="32" customWidth="1"/>
    <col min="9733" max="9733" width="11.125" style="32" customWidth="1"/>
    <col min="9734" max="9735" width="19" style="32" customWidth="1"/>
    <col min="9736" max="9736" width="14" style="32" customWidth="1"/>
    <col min="9737" max="9984" width="9" style="32"/>
    <col min="9985" max="9985" width="6.75" style="32" customWidth="1"/>
    <col min="9986" max="9986" width="12.875" style="32" customWidth="1"/>
    <col min="9987" max="9987" width="44.375" style="32" customWidth="1"/>
    <col min="9988" max="9988" width="7.625" style="32" customWidth="1"/>
    <col min="9989" max="9989" width="11.125" style="32" customWidth="1"/>
    <col min="9990" max="9991" width="19" style="32" customWidth="1"/>
    <col min="9992" max="9992" width="14" style="32" customWidth="1"/>
    <col min="9993" max="10240" width="9" style="32"/>
    <col min="10241" max="10241" width="6.75" style="32" customWidth="1"/>
    <col min="10242" max="10242" width="12.875" style="32" customWidth="1"/>
    <col min="10243" max="10243" width="44.375" style="32" customWidth="1"/>
    <col min="10244" max="10244" width="7.625" style="32" customWidth="1"/>
    <col min="10245" max="10245" width="11.125" style="32" customWidth="1"/>
    <col min="10246" max="10247" width="19" style="32" customWidth="1"/>
    <col min="10248" max="10248" width="14" style="32" customWidth="1"/>
    <col min="10249" max="10496" width="9" style="32"/>
    <col min="10497" max="10497" width="6.75" style="32" customWidth="1"/>
    <col min="10498" max="10498" width="12.875" style="32" customWidth="1"/>
    <col min="10499" max="10499" width="44.375" style="32" customWidth="1"/>
    <col min="10500" max="10500" width="7.625" style="32" customWidth="1"/>
    <col min="10501" max="10501" width="11.125" style="32" customWidth="1"/>
    <col min="10502" max="10503" width="19" style="32" customWidth="1"/>
    <col min="10504" max="10504" width="14" style="32" customWidth="1"/>
    <col min="10505" max="10752" width="9" style="32"/>
    <col min="10753" max="10753" width="6.75" style="32" customWidth="1"/>
    <col min="10754" max="10754" width="12.875" style="32" customWidth="1"/>
    <col min="10755" max="10755" width="44.375" style="32" customWidth="1"/>
    <col min="10756" max="10756" width="7.625" style="32" customWidth="1"/>
    <col min="10757" max="10757" width="11.125" style="32" customWidth="1"/>
    <col min="10758" max="10759" width="19" style="32" customWidth="1"/>
    <col min="10760" max="10760" width="14" style="32" customWidth="1"/>
    <col min="10761" max="11008" width="9" style="32"/>
    <col min="11009" max="11009" width="6.75" style="32" customWidth="1"/>
    <col min="11010" max="11010" width="12.875" style="32" customWidth="1"/>
    <col min="11011" max="11011" width="44.375" style="32" customWidth="1"/>
    <col min="11012" max="11012" width="7.625" style="32" customWidth="1"/>
    <col min="11013" max="11013" width="11.125" style="32" customWidth="1"/>
    <col min="11014" max="11015" width="19" style="32" customWidth="1"/>
    <col min="11016" max="11016" width="14" style="32" customWidth="1"/>
    <col min="11017" max="11264" width="9" style="32"/>
    <col min="11265" max="11265" width="6.75" style="32" customWidth="1"/>
    <col min="11266" max="11266" width="12.875" style="32" customWidth="1"/>
    <col min="11267" max="11267" width="44.375" style="32" customWidth="1"/>
    <col min="11268" max="11268" width="7.625" style="32" customWidth="1"/>
    <col min="11269" max="11269" width="11.125" style="32" customWidth="1"/>
    <col min="11270" max="11271" width="19" style="32" customWidth="1"/>
    <col min="11272" max="11272" width="14" style="32" customWidth="1"/>
    <col min="11273" max="11520" width="9" style="32"/>
    <col min="11521" max="11521" width="6.75" style="32" customWidth="1"/>
    <col min="11522" max="11522" width="12.875" style="32" customWidth="1"/>
    <col min="11523" max="11523" width="44.375" style="32" customWidth="1"/>
    <col min="11524" max="11524" width="7.625" style="32" customWidth="1"/>
    <col min="11525" max="11525" width="11.125" style="32" customWidth="1"/>
    <col min="11526" max="11527" width="19" style="32" customWidth="1"/>
    <col min="11528" max="11528" width="14" style="32" customWidth="1"/>
    <col min="11529" max="11776" width="9" style="32"/>
    <col min="11777" max="11777" width="6.75" style="32" customWidth="1"/>
    <col min="11778" max="11778" width="12.875" style="32" customWidth="1"/>
    <col min="11779" max="11779" width="44.375" style="32" customWidth="1"/>
    <col min="11780" max="11780" width="7.625" style="32" customWidth="1"/>
    <col min="11781" max="11781" width="11.125" style="32" customWidth="1"/>
    <col min="11782" max="11783" width="19" style="32" customWidth="1"/>
    <col min="11784" max="11784" width="14" style="32" customWidth="1"/>
    <col min="11785" max="12032" width="9" style="32"/>
    <col min="12033" max="12033" width="6.75" style="32" customWidth="1"/>
    <col min="12034" max="12034" width="12.875" style="32" customWidth="1"/>
    <col min="12035" max="12035" width="44.375" style="32" customWidth="1"/>
    <col min="12036" max="12036" width="7.625" style="32" customWidth="1"/>
    <col min="12037" max="12037" width="11.125" style="32" customWidth="1"/>
    <col min="12038" max="12039" width="19" style="32" customWidth="1"/>
    <col min="12040" max="12040" width="14" style="32" customWidth="1"/>
    <col min="12041" max="12288" width="9" style="32"/>
    <col min="12289" max="12289" width="6.75" style="32" customWidth="1"/>
    <col min="12290" max="12290" width="12.875" style="32" customWidth="1"/>
    <col min="12291" max="12291" width="44.375" style="32" customWidth="1"/>
    <col min="12292" max="12292" width="7.625" style="32" customWidth="1"/>
    <col min="12293" max="12293" width="11.125" style="32" customWidth="1"/>
    <col min="12294" max="12295" width="19" style="32" customWidth="1"/>
    <col min="12296" max="12296" width="14" style="32" customWidth="1"/>
    <col min="12297" max="12544" width="9" style="32"/>
    <col min="12545" max="12545" width="6.75" style="32" customWidth="1"/>
    <col min="12546" max="12546" width="12.875" style="32" customWidth="1"/>
    <col min="12547" max="12547" width="44.375" style="32" customWidth="1"/>
    <col min="12548" max="12548" width="7.625" style="32" customWidth="1"/>
    <col min="12549" max="12549" width="11.125" style="32" customWidth="1"/>
    <col min="12550" max="12551" width="19" style="32" customWidth="1"/>
    <col min="12552" max="12552" width="14" style="32" customWidth="1"/>
    <col min="12553" max="12800" width="9" style="32"/>
    <col min="12801" max="12801" width="6.75" style="32" customWidth="1"/>
    <col min="12802" max="12802" width="12.875" style="32" customWidth="1"/>
    <col min="12803" max="12803" width="44.375" style="32" customWidth="1"/>
    <col min="12804" max="12804" width="7.625" style="32" customWidth="1"/>
    <col min="12805" max="12805" width="11.125" style="32" customWidth="1"/>
    <col min="12806" max="12807" width="19" style="32" customWidth="1"/>
    <col min="12808" max="12808" width="14" style="32" customWidth="1"/>
    <col min="12809" max="13056" width="9" style="32"/>
    <col min="13057" max="13057" width="6.75" style="32" customWidth="1"/>
    <col min="13058" max="13058" width="12.875" style="32" customWidth="1"/>
    <col min="13059" max="13059" width="44.375" style="32" customWidth="1"/>
    <col min="13060" max="13060" width="7.625" style="32" customWidth="1"/>
    <col min="13061" max="13061" width="11.125" style="32" customWidth="1"/>
    <col min="13062" max="13063" width="19" style="32" customWidth="1"/>
    <col min="13064" max="13064" width="14" style="32" customWidth="1"/>
    <col min="13065" max="13312" width="9" style="32"/>
    <col min="13313" max="13313" width="6.75" style="32" customWidth="1"/>
    <col min="13314" max="13314" width="12.875" style="32" customWidth="1"/>
    <col min="13315" max="13315" width="44.375" style="32" customWidth="1"/>
    <col min="13316" max="13316" width="7.625" style="32" customWidth="1"/>
    <col min="13317" max="13317" width="11.125" style="32" customWidth="1"/>
    <col min="13318" max="13319" width="19" style="32" customWidth="1"/>
    <col min="13320" max="13320" width="14" style="32" customWidth="1"/>
    <col min="13321" max="13568" width="9" style="32"/>
    <col min="13569" max="13569" width="6.75" style="32" customWidth="1"/>
    <col min="13570" max="13570" width="12.875" style="32" customWidth="1"/>
    <col min="13571" max="13571" width="44.375" style="32" customWidth="1"/>
    <col min="13572" max="13572" width="7.625" style="32" customWidth="1"/>
    <col min="13573" max="13573" width="11.125" style="32" customWidth="1"/>
    <col min="13574" max="13575" width="19" style="32" customWidth="1"/>
    <col min="13576" max="13576" width="14" style="32" customWidth="1"/>
    <col min="13577" max="13824" width="9" style="32"/>
    <col min="13825" max="13825" width="6.75" style="32" customWidth="1"/>
    <col min="13826" max="13826" width="12.875" style="32" customWidth="1"/>
    <col min="13827" max="13827" width="44.375" style="32" customWidth="1"/>
    <col min="13828" max="13828" width="7.625" style="32" customWidth="1"/>
    <col min="13829" max="13829" width="11.125" style="32" customWidth="1"/>
    <col min="13830" max="13831" width="19" style="32" customWidth="1"/>
    <col min="13832" max="13832" width="14" style="32" customWidth="1"/>
    <col min="13833" max="14080" width="9" style="32"/>
    <col min="14081" max="14081" width="6.75" style="32" customWidth="1"/>
    <col min="14082" max="14082" width="12.875" style="32" customWidth="1"/>
    <col min="14083" max="14083" width="44.375" style="32" customWidth="1"/>
    <col min="14084" max="14084" width="7.625" style="32" customWidth="1"/>
    <col min="14085" max="14085" width="11.125" style="32" customWidth="1"/>
    <col min="14086" max="14087" width="19" style="32" customWidth="1"/>
    <col min="14088" max="14088" width="14" style="32" customWidth="1"/>
    <col min="14089" max="14336" width="9" style="32"/>
    <col min="14337" max="14337" width="6.75" style="32" customWidth="1"/>
    <col min="14338" max="14338" width="12.875" style="32" customWidth="1"/>
    <col min="14339" max="14339" width="44.375" style="32" customWidth="1"/>
    <col min="14340" max="14340" width="7.625" style="32" customWidth="1"/>
    <col min="14341" max="14341" width="11.125" style="32" customWidth="1"/>
    <col min="14342" max="14343" width="19" style="32" customWidth="1"/>
    <col min="14344" max="14344" width="14" style="32" customWidth="1"/>
    <col min="14345" max="14592" width="9" style="32"/>
    <col min="14593" max="14593" width="6.75" style="32" customWidth="1"/>
    <col min="14594" max="14594" width="12.875" style="32" customWidth="1"/>
    <col min="14595" max="14595" width="44.375" style="32" customWidth="1"/>
    <col min="14596" max="14596" width="7.625" style="32" customWidth="1"/>
    <col min="14597" max="14597" width="11.125" style="32" customWidth="1"/>
    <col min="14598" max="14599" width="19" style="32" customWidth="1"/>
    <col min="14600" max="14600" width="14" style="32" customWidth="1"/>
    <col min="14601" max="14848" width="9" style="32"/>
    <col min="14849" max="14849" width="6.75" style="32" customWidth="1"/>
    <col min="14850" max="14850" width="12.875" style="32" customWidth="1"/>
    <col min="14851" max="14851" width="44.375" style="32" customWidth="1"/>
    <col min="14852" max="14852" width="7.625" style="32" customWidth="1"/>
    <col min="14853" max="14853" width="11.125" style="32" customWidth="1"/>
    <col min="14854" max="14855" width="19" style="32" customWidth="1"/>
    <col min="14856" max="14856" width="14" style="32" customWidth="1"/>
    <col min="14857" max="15104" width="9" style="32"/>
    <col min="15105" max="15105" width="6.75" style="32" customWidth="1"/>
    <col min="15106" max="15106" width="12.875" style="32" customWidth="1"/>
    <col min="15107" max="15107" width="44.375" style="32" customWidth="1"/>
    <col min="15108" max="15108" width="7.625" style="32" customWidth="1"/>
    <col min="15109" max="15109" width="11.125" style="32" customWidth="1"/>
    <col min="15110" max="15111" width="19" style="32" customWidth="1"/>
    <col min="15112" max="15112" width="14" style="32" customWidth="1"/>
    <col min="15113" max="15360" width="9" style="32"/>
    <col min="15361" max="15361" width="6.75" style="32" customWidth="1"/>
    <col min="15362" max="15362" width="12.875" style="32" customWidth="1"/>
    <col min="15363" max="15363" width="44.375" style="32" customWidth="1"/>
    <col min="15364" max="15364" width="7.625" style="32" customWidth="1"/>
    <col min="15365" max="15365" width="11.125" style="32" customWidth="1"/>
    <col min="15366" max="15367" width="19" style="32" customWidth="1"/>
    <col min="15368" max="15368" width="14" style="32" customWidth="1"/>
    <col min="15369" max="15616" width="9" style="32"/>
    <col min="15617" max="15617" width="6.75" style="32" customWidth="1"/>
    <col min="15618" max="15618" width="12.875" style="32" customWidth="1"/>
    <col min="15619" max="15619" width="44.375" style="32" customWidth="1"/>
    <col min="15620" max="15620" width="7.625" style="32" customWidth="1"/>
    <col min="15621" max="15621" width="11.125" style="32" customWidth="1"/>
    <col min="15622" max="15623" width="19" style="32" customWidth="1"/>
    <col min="15624" max="15624" width="14" style="32" customWidth="1"/>
    <col min="15625" max="15872" width="9" style="32"/>
    <col min="15873" max="15873" width="6.75" style="32" customWidth="1"/>
    <col min="15874" max="15874" width="12.875" style="32" customWidth="1"/>
    <col min="15875" max="15875" width="44.375" style="32" customWidth="1"/>
    <col min="15876" max="15876" width="7.625" style="32" customWidth="1"/>
    <col min="15877" max="15877" width="11.125" style="32" customWidth="1"/>
    <col min="15878" max="15879" width="19" style="32" customWidth="1"/>
    <col min="15880" max="15880" width="14" style="32" customWidth="1"/>
    <col min="15881" max="16128" width="9" style="32"/>
    <col min="16129" max="16129" width="6.75" style="32" customWidth="1"/>
    <col min="16130" max="16130" width="12.875" style="32" customWidth="1"/>
    <col min="16131" max="16131" width="44.375" style="32" customWidth="1"/>
    <col min="16132" max="16132" width="7.625" style="32" customWidth="1"/>
    <col min="16133" max="16133" width="11.125" style="32" customWidth="1"/>
    <col min="16134" max="16135" width="19" style="32" customWidth="1"/>
    <col min="16136" max="16136" width="14" style="32" customWidth="1"/>
    <col min="16137" max="16384" width="9" style="32"/>
  </cols>
  <sheetData>
    <row r="1" spans="1:7" ht="110.25" customHeight="1">
      <c r="A1" s="227" t="s">
        <v>556</v>
      </c>
      <c r="B1" s="227"/>
      <c r="C1" s="227"/>
      <c r="D1" s="227"/>
      <c r="E1" s="227"/>
      <c r="F1" s="227"/>
      <c r="G1" s="227"/>
    </row>
    <row r="2" spans="1:7" ht="15.75" thickBot="1">
      <c r="A2" s="42"/>
      <c r="B2" s="42"/>
      <c r="C2" s="42"/>
      <c r="D2" s="42"/>
      <c r="E2" s="99"/>
      <c r="F2" s="42"/>
      <c r="G2" s="42"/>
    </row>
    <row r="3" spans="1:7" ht="36.75" customHeight="1" thickBot="1">
      <c r="A3" s="34" t="s">
        <v>0</v>
      </c>
      <c r="B3" s="35" t="s">
        <v>54</v>
      </c>
      <c r="C3" s="35" t="s">
        <v>14</v>
      </c>
      <c r="D3" s="35" t="s">
        <v>112</v>
      </c>
      <c r="E3" s="35" t="s">
        <v>16</v>
      </c>
      <c r="F3" s="35" t="s">
        <v>55</v>
      </c>
      <c r="G3" s="36" t="s">
        <v>56</v>
      </c>
    </row>
    <row r="4" spans="1:7" ht="15.75" thickBot="1">
      <c r="A4" s="125">
        <v>1</v>
      </c>
      <c r="B4" s="126">
        <v>2</v>
      </c>
      <c r="C4" s="126">
        <v>3</v>
      </c>
      <c r="D4" s="126">
        <v>4</v>
      </c>
      <c r="E4" s="126">
        <v>5</v>
      </c>
      <c r="F4" s="126">
        <v>6</v>
      </c>
      <c r="G4" s="127">
        <v>7</v>
      </c>
    </row>
    <row r="5" spans="1:7" ht="39.950000000000003" customHeight="1">
      <c r="A5" s="37" t="s">
        <v>258</v>
      </c>
      <c r="B5" s="178" t="s">
        <v>557</v>
      </c>
      <c r="C5" s="204"/>
      <c r="D5" s="204"/>
      <c r="E5" s="204"/>
      <c r="F5" s="205"/>
      <c r="G5" s="38"/>
    </row>
    <row r="6" spans="1:7" ht="39.950000000000003" customHeight="1">
      <c r="A6" s="130" t="s">
        <v>19</v>
      </c>
      <c r="B6" s="122" t="s">
        <v>113</v>
      </c>
      <c r="C6" s="129" t="s">
        <v>114</v>
      </c>
      <c r="D6" s="122" t="s">
        <v>40</v>
      </c>
      <c r="E6" s="123">
        <f>85 * 1.2 * 0.6</f>
        <v>61.2</v>
      </c>
      <c r="F6" s="67"/>
      <c r="G6" s="68">
        <f>E6*F6</f>
        <v>0</v>
      </c>
    </row>
    <row r="7" spans="1:7" ht="39.950000000000003" customHeight="1">
      <c r="A7" s="39" t="s">
        <v>22</v>
      </c>
      <c r="B7" s="40" t="s">
        <v>113</v>
      </c>
      <c r="C7" s="88" t="s">
        <v>64</v>
      </c>
      <c r="D7" s="40" t="s">
        <v>40</v>
      </c>
      <c r="E7" s="100">
        <f>85 * 1.2 * 0.6</f>
        <v>61.2</v>
      </c>
      <c r="F7" s="67"/>
      <c r="G7" s="68">
        <f t="shared" ref="G7:G20" si="0">E7*F7</f>
        <v>0</v>
      </c>
    </row>
    <row r="8" spans="1:7" ht="39.950000000000003" customHeight="1">
      <c r="A8" s="39" t="s">
        <v>24</v>
      </c>
      <c r="B8" s="40" t="s">
        <v>113</v>
      </c>
      <c r="C8" s="88" t="s">
        <v>115</v>
      </c>
      <c r="D8" s="40" t="s">
        <v>38</v>
      </c>
      <c r="E8" s="40" t="s">
        <v>287</v>
      </c>
      <c r="F8" s="67"/>
      <c r="G8" s="68">
        <f t="shared" si="0"/>
        <v>0</v>
      </c>
    </row>
    <row r="9" spans="1:7" ht="39.950000000000003" customHeight="1">
      <c r="A9" s="39" t="s">
        <v>33</v>
      </c>
      <c r="B9" s="40" t="s">
        <v>113</v>
      </c>
      <c r="C9" s="88" t="s">
        <v>116</v>
      </c>
      <c r="D9" s="40" t="s">
        <v>40</v>
      </c>
      <c r="E9" s="40">
        <f>49 * 1.2 * 0.4</f>
        <v>23.52</v>
      </c>
      <c r="F9" s="67"/>
      <c r="G9" s="68">
        <f t="shared" si="0"/>
        <v>0</v>
      </c>
    </row>
    <row r="10" spans="1:7" ht="39.950000000000003" customHeight="1">
      <c r="A10" s="39" t="s">
        <v>36</v>
      </c>
      <c r="B10" s="40" t="s">
        <v>113</v>
      </c>
      <c r="C10" s="88" t="s">
        <v>117</v>
      </c>
      <c r="D10" s="40" t="s">
        <v>40</v>
      </c>
      <c r="E10" s="40">
        <f>49 * 1.2 * 0.6</f>
        <v>35.28</v>
      </c>
      <c r="F10" s="67"/>
      <c r="G10" s="68">
        <f t="shared" si="0"/>
        <v>0</v>
      </c>
    </row>
    <row r="11" spans="1:7" ht="39.950000000000003" customHeight="1">
      <c r="A11" s="39" t="s">
        <v>68</v>
      </c>
      <c r="B11" s="40" t="s">
        <v>113</v>
      </c>
      <c r="C11" s="88" t="s">
        <v>65</v>
      </c>
      <c r="D11" s="40" t="s">
        <v>38</v>
      </c>
      <c r="E11" s="40" t="s">
        <v>288</v>
      </c>
      <c r="F11" s="67"/>
      <c r="G11" s="68">
        <f t="shared" si="0"/>
        <v>0</v>
      </c>
    </row>
    <row r="12" spans="1:7" ht="39.950000000000003" customHeight="1">
      <c r="A12" s="39" t="s">
        <v>70</v>
      </c>
      <c r="B12" s="40" t="s">
        <v>113</v>
      </c>
      <c r="C12" s="88" t="s">
        <v>118</v>
      </c>
      <c r="D12" s="40" t="s">
        <v>38</v>
      </c>
      <c r="E12" s="40" t="s">
        <v>509</v>
      </c>
      <c r="F12" s="67"/>
      <c r="G12" s="68">
        <f t="shared" si="0"/>
        <v>0</v>
      </c>
    </row>
    <row r="13" spans="1:7" ht="39.950000000000003" customHeight="1">
      <c r="A13" s="39" t="s">
        <v>72</v>
      </c>
      <c r="B13" s="40" t="s">
        <v>113</v>
      </c>
      <c r="C13" s="88" t="s">
        <v>292</v>
      </c>
      <c r="D13" s="40" t="s">
        <v>38</v>
      </c>
      <c r="E13" s="40" t="s">
        <v>504</v>
      </c>
      <c r="F13" s="67"/>
      <c r="G13" s="68">
        <f t="shared" si="0"/>
        <v>0</v>
      </c>
    </row>
    <row r="14" spans="1:7" ht="39.950000000000003" customHeight="1">
      <c r="A14" s="39" t="s">
        <v>74</v>
      </c>
      <c r="B14" s="40" t="s">
        <v>113</v>
      </c>
      <c r="C14" s="88" t="s">
        <v>119</v>
      </c>
      <c r="D14" s="40" t="s">
        <v>38</v>
      </c>
      <c r="E14" s="40" t="s">
        <v>291</v>
      </c>
      <c r="F14" s="67"/>
      <c r="G14" s="68">
        <f t="shared" si="0"/>
        <v>0</v>
      </c>
    </row>
    <row r="15" spans="1:7" ht="39.950000000000003" customHeight="1">
      <c r="A15" s="39" t="s">
        <v>76</v>
      </c>
      <c r="B15" s="40" t="s">
        <v>113</v>
      </c>
      <c r="C15" s="88" t="s">
        <v>120</v>
      </c>
      <c r="D15" s="40" t="s">
        <v>38</v>
      </c>
      <c r="E15" s="40" t="s">
        <v>510</v>
      </c>
      <c r="F15" s="67"/>
      <c r="G15" s="68">
        <f t="shared" si="0"/>
        <v>0</v>
      </c>
    </row>
    <row r="16" spans="1:7" ht="39.950000000000003" customHeight="1">
      <c r="A16" s="39" t="s">
        <v>78</v>
      </c>
      <c r="B16" s="40" t="s">
        <v>113</v>
      </c>
      <c r="C16" s="88" t="s">
        <v>121</v>
      </c>
      <c r="D16" s="40" t="s">
        <v>38</v>
      </c>
      <c r="E16" s="40" t="s">
        <v>511</v>
      </c>
      <c r="F16" s="67"/>
      <c r="G16" s="68">
        <f t="shared" si="0"/>
        <v>0</v>
      </c>
    </row>
    <row r="17" spans="1:7" ht="39.950000000000003" customHeight="1">
      <c r="A17" s="39" t="s">
        <v>80</v>
      </c>
      <c r="B17" s="40" t="s">
        <v>113</v>
      </c>
      <c r="C17" s="88" t="s">
        <v>123</v>
      </c>
      <c r="D17" s="40" t="s">
        <v>39</v>
      </c>
      <c r="E17" s="40" t="s">
        <v>289</v>
      </c>
      <c r="F17" s="67"/>
      <c r="G17" s="68">
        <f t="shared" si="0"/>
        <v>0</v>
      </c>
    </row>
    <row r="18" spans="1:7" ht="39.950000000000003" customHeight="1">
      <c r="A18" s="39" t="s">
        <v>122</v>
      </c>
      <c r="B18" s="40" t="s">
        <v>113</v>
      </c>
      <c r="C18" s="88" t="s">
        <v>125</v>
      </c>
      <c r="D18" s="40" t="s">
        <v>81</v>
      </c>
      <c r="E18" s="40" t="s">
        <v>258</v>
      </c>
      <c r="F18" s="67"/>
      <c r="G18" s="68">
        <f t="shared" si="0"/>
        <v>0</v>
      </c>
    </row>
    <row r="19" spans="1:7" ht="39.950000000000003" customHeight="1">
      <c r="A19" s="39" t="s">
        <v>124</v>
      </c>
      <c r="B19" s="40" t="s">
        <v>113</v>
      </c>
      <c r="C19" s="88" t="s">
        <v>127</v>
      </c>
      <c r="D19" s="40" t="s">
        <v>21</v>
      </c>
      <c r="E19" s="40" t="s">
        <v>512</v>
      </c>
      <c r="F19" s="67"/>
      <c r="G19" s="68">
        <f t="shared" si="0"/>
        <v>0</v>
      </c>
    </row>
    <row r="20" spans="1:7" ht="39.950000000000003" customHeight="1">
      <c r="A20" s="39" t="s">
        <v>126</v>
      </c>
      <c r="B20" s="40" t="s">
        <v>113</v>
      </c>
      <c r="C20" s="88" t="s">
        <v>128</v>
      </c>
      <c r="D20" s="40" t="s">
        <v>81</v>
      </c>
      <c r="E20" s="40" t="s">
        <v>258</v>
      </c>
      <c r="F20" s="67"/>
      <c r="G20" s="68">
        <f t="shared" si="0"/>
        <v>0</v>
      </c>
    </row>
    <row r="21" spans="1:7" ht="39.950000000000003" customHeight="1">
      <c r="A21" s="43" t="s">
        <v>266</v>
      </c>
      <c r="B21" s="179" t="s">
        <v>565</v>
      </c>
      <c r="C21" s="180"/>
      <c r="D21" s="180"/>
      <c r="E21" s="180"/>
      <c r="F21" s="181"/>
      <c r="G21" s="38"/>
    </row>
    <row r="22" spans="1:7" ht="39.950000000000003" customHeight="1">
      <c r="A22" s="130" t="s">
        <v>45</v>
      </c>
      <c r="B22" s="122" t="s">
        <v>113</v>
      </c>
      <c r="C22" s="129" t="s">
        <v>114</v>
      </c>
      <c r="D22" s="122" t="s">
        <v>40</v>
      </c>
      <c r="E22" s="122">
        <f>27 * 1.2 * 0.4</f>
        <v>12.96</v>
      </c>
      <c r="F22" s="67"/>
      <c r="G22" s="68">
        <f t="shared" ref="G22:G34" si="1">E22*F22</f>
        <v>0</v>
      </c>
    </row>
    <row r="23" spans="1:7" ht="39.950000000000003" customHeight="1">
      <c r="A23" s="39" t="s">
        <v>31</v>
      </c>
      <c r="B23" s="40" t="s">
        <v>113</v>
      </c>
      <c r="C23" s="88" t="s">
        <v>64</v>
      </c>
      <c r="D23" s="40" t="s">
        <v>40</v>
      </c>
      <c r="E23" s="40">
        <f>27 * 1.2 * 0.4</f>
        <v>12.96</v>
      </c>
      <c r="F23" s="67"/>
      <c r="G23" s="68">
        <f t="shared" si="1"/>
        <v>0</v>
      </c>
    </row>
    <row r="24" spans="1:7" ht="39.950000000000003" customHeight="1">
      <c r="A24" s="39" t="s">
        <v>82</v>
      </c>
      <c r="B24" s="40" t="s">
        <v>113</v>
      </c>
      <c r="C24" s="88" t="s">
        <v>65</v>
      </c>
      <c r="D24" s="40" t="s">
        <v>38</v>
      </c>
      <c r="E24" s="40" t="s">
        <v>513</v>
      </c>
      <c r="F24" s="67"/>
      <c r="G24" s="68">
        <f t="shared" si="1"/>
        <v>0</v>
      </c>
    </row>
    <row r="25" spans="1:7" ht="39.950000000000003" customHeight="1">
      <c r="A25" s="39" t="s">
        <v>83</v>
      </c>
      <c r="B25" s="40" t="s">
        <v>113</v>
      </c>
      <c r="C25" s="88" t="s">
        <v>116</v>
      </c>
      <c r="D25" s="40" t="s">
        <v>40</v>
      </c>
      <c r="E25" s="40">
        <f>69 * 1.2 * 0.4</f>
        <v>33.119999999999997</v>
      </c>
      <c r="F25" s="67"/>
      <c r="G25" s="68">
        <f t="shared" si="1"/>
        <v>0</v>
      </c>
    </row>
    <row r="26" spans="1:7" ht="39.950000000000003" customHeight="1">
      <c r="A26" s="39" t="s">
        <v>84</v>
      </c>
      <c r="B26" s="40" t="s">
        <v>113</v>
      </c>
      <c r="C26" s="88" t="s">
        <v>117</v>
      </c>
      <c r="D26" s="40" t="s">
        <v>40</v>
      </c>
      <c r="E26" s="40">
        <f>69 * 1.2 * 0.6</f>
        <v>49.68</v>
      </c>
      <c r="F26" s="67"/>
      <c r="G26" s="68">
        <f t="shared" si="1"/>
        <v>0</v>
      </c>
    </row>
    <row r="27" spans="1:7" ht="39.950000000000003" customHeight="1">
      <c r="A27" s="39" t="s">
        <v>85</v>
      </c>
      <c r="B27" s="40" t="s">
        <v>113</v>
      </c>
      <c r="C27" s="88" t="s">
        <v>65</v>
      </c>
      <c r="D27" s="40" t="s">
        <v>38</v>
      </c>
      <c r="E27" s="40" t="s">
        <v>507</v>
      </c>
      <c r="F27" s="67"/>
      <c r="G27" s="68">
        <f t="shared" si="1"/>
        <v>0</v>
      </c>
    </row>
    <row r="28" spans="1:7" ht="39.950000000000003" customHeight="1">
      <c r="A28" s="39" t="s">
        <v>86</v>
      </c>
      <c r="B28" s="40" t="s">
        <v>113</v>
      </c>
      <c r="C28" s="88" t="s">
        <v>129</v>
      </c>
      <c r="D28" s="40" t="s">
        <v>38</v>
      </c>
      <c r="E28" s="40" t="s">
        <v>286</v>
      </c>
      <c r="F28" s="67"/>
      <c r="G28" s="68">
        <f t="shared" si="1"/>
        <v>0</v>
      </c>
    </row>
    <row r="29" spans="1:7" ht="39.950000000000003" customHeight="1">
      <c r="A29" s="39" t="s">
        <v>87</v>
      </c>
      <c r="B29" s="40" t="s">
        <v>113</v>
      </c>
      <c r="C29" s="88" t="s">
        <v>514</v>
      </c>
      <c r="D29" s="40" t="s">
        <v>38</v>
      </c>
      <c r="E29" s="40" t="s">
        <v>284</v>
      </c>
      <c r="F29" s="67"/>
      <c r="G29" s="68">
        <f t="shared" si="1"/>
        <v>0</v>
      </c>
    </row>
    <row r="30" spans="1:7" ht="39.950000000000003" customHeight="1">
      <c r="A30" s="39" t="s">
        <v>89</v>
      </c>
      <c r="B30" s="40" t="s">
        <v>113</v>
      </c>
      <c r="C30" s="88" t="s">
        <v>119</v>
      </c>
      <c r="D30" s="40" t="s">
        <v>38</v>
      </c>
      <c r="E30" s="40" t="s">
        <v>515</v>
      </c>
      <c r="F30" s="67"/>
      <c r="G30" s="68">
        <f t="shared" si="1"/>
        <v>0</v>
      </c>
    </row>
    <row r="31" spans="1:7" ht="39.950000000000003" customHeight="1">
      <c r="A31" s="39" t="s">
        <v>91</v>
      </c>
      <c r="B31" s="40" t="s">
        <v>113</v>
      </c>
      <c r="C31" s="88" t="s">
        <v>130</v>
      </c>
      <c r="D31" s="40" t="s">
        <v>38</v>
      </c>
      <c r="E31" s="40" t="s">
        <v>516</v>
      </c>
      <c r="F31" s="67"/>
      <c r="G31" s="68">
        <f t="shared" si="1"/>
        <v>0</v>
      </c>
    </row>
    <row r="32" spans="1:7" ht="39.950000000000003" customHeight="1">
      <c r="A32" s="39" t="s">
        <v>93</v>
      </c>
      <c r="B32" s="40" t="s">
        <v>113</v>
      </c>
      <c r="C32" s="88" t="s">
        <v>131</v>
      </c>
      <c r="D32" s="40" t="s">
        <v>38</v>
      </c>
      <c r="E32" s="40" t="s">
        <v>504</v>
      </c>
      <c r="F32" s="67"/>
      <c r="G32" s="68">
        <f t="shared" si="1"/>
        <v>0</v>
      </c>
    </row>
    <row r="33" spans="1:7" ht="39.950000000000003" customHeight="1">
      <c r="A33" s="39" t="s">
        <v>95</v>
      </c>
      <c r="B33" s="40" t="s">
        <v>113</v>
      </c>
      <c r="C33" s="88" t="s">
        <v>132</v>
      </c>
      <c r="D33" s="40" t="s">
        <v>38</v>
      </c>
      <c r="E33" s="40" t="s">
        <v>513</v>
      </c>
      <c r="F33" s="67"/>
      <c r="G33" s="68">
        <f t="shared" si="1"/>
        <v>0</v>
      </c>
    </row>
    <row r="34" spans="1:7" ht="39.950000000000003" customHeight="1" thickBot="1">
      <c r="A34" s="39" t="s">
        <v>96</v>
      </c>
      <c r="B34" s="40" t="s">
        <v>113</v>
      </c>
      <c r="C34" s="88" t="s">
        <v>517</v>
      </c>
      <c r="D34" s="40" t="s">
        <v>39</v>
      </c>
      <c r="E34" s="40" t="s">
        <v>258</v>
      </c>
      <c r="F34" s="67"/>
      <c r="G34" s="68">
        <f t="shared" si="1"/>
        <v>0</v>
      </c>
    </row>
    <row r="35" spans="1:7" ht="39.950000000000003" customHeight="1" thickBot="1">
      <c r="A35" s="182" t="s">
        <v>49</v>
      </c>
      <c r="B35" s="113"/>
      <c r="C35" s="113"/>
      <c r="D35" s="113"/>
      <c r="E35" s="113"/>
      <c r="F35" s="114"/>
      <c r="G35" s="69">
        <f>SUM(G6:G34)</f>
        <v>0</v>
      </c>
    </row>
    <row r="36" spans="1:7" s="134" customFormat="1">
      <c r="A36" s="139"/>
      <c r="B36" s="139"/>
      <c r="C36" s="140"/>
      <c r="D36" s="139"/>
      <c r="E36" s="139"/>
      <c r="F36" s="140"/>
      <c r="G36" s="140"/>
    </row>
    <row r="37" spans="1:7" s="134" customFormat="1">
      <c r="A37" s="131"/>
      <c r="B37" s="131"/>
      <c r="C37" s="132"/>
      <c r="D37" s="131"/>
      <c r="E37" s="133"/>
    </row>
    <row r="38" spans="1:7" s="134" customFormat="1">
      <c r="A38" s="131"/>
      <c r="B38" s="131"/>
      <c r="C38" s="132"/>
      <c r="D38" s="131"/>
      <c r="E38" s="133"/>
    </row>
    <row r="39" spans="1:7" s="134" customFormat="1">
      <c r="A39" s="131"/>
      <c r="B39" s="131"/>
      <c r="C39" s="132" t="s">
        <v>50</v>
      </c>
      <c r="D39" s="132"/>
      <c r="E39" s="132" t="s">
        <v>52</v>
      </c>
    </row>
    <row r="40" spans="1:7" s="134" customFormat="1">
      <c r="A40" s="131"/>
      <c r="B40" s="131"/>
      <c r="C40" s="136" t="s">
        <v>51</v>
      </c>
      <c r="D40" s="131"/>
      <c r="E40" s="141" t="s">
        <v>560</v>
      </c>
    </row>
    <row r="41" spans="1:7" s="134" customFormat="1">
      <c r="A41" s="131"/>
      <c r="B41" s="131"/>
      <c r="C41" s="132"/>
      <c r="D41" s="131"/>
      <c r="E41" s="133"/>
    </row>
    <row r="42" spans="1:7" s="134" customFormat="1">
      <c r="A42" s="131"/>
      <c r="B42" s="131"/>
      <c r="C42" s="136"/>
      <c r="D42" s="131"/>
      <c r="E42" s="133"/>
    </row>
    <row r="43" spans="1:7" s="134" customFormat="1">
      <c r="A43" s="131"/>
      <c r="B43" s="131"/>
      <c r="C43" s="136"/>
      <c r="D43" s="131"/>
      <c r="E43" s="133"/>
    </row>
    <row r="44" spans="1:7" s="134" customFormat="1">
      <c r="A44" s="138" t="s">
        <v>558</v>
      </c>
      <c r="B44" s="138"/>
      <c r="C44" s="138"/>
      <c r="D44" s="138"/>
      <c r="E44" s="138"/>
      <c r="F44" s="138"/>
      <c r="G44" s="138"/>
    </row>
  </sheetData>
  <mergeCells count="1">
    <mergeCell ref="A1:G1"/>
  </mergeCells>
  <pageMargins left="1" right="0.5" top="0.38976377248764038" bottom="0.38976377248764038" header="0.3" footer="0.3"/>
  <pageSetup paperSize="9" scale="62" orientation="portrait" errors="blank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0"/>
  <sheetViews>
    <sheetView zoomScaleNormal="100" zoomScaleSheetLayoutView="100" workbookViewId="0">
      <selection sqref="A1:G1"/>
    </sheetView>
  </sheetViews>
  <sheetFormatPr defaultColWidth="24.25" defaultRowHeight="14.25"/>
  <cols>
    <col min="1" max="1" width="8.625" style="59" customWidth="1"/>
    <col min="2" max="2" width="13.5" style="59" customWidth="1"/>
    <col min="3" max="3" width="50.625" style="59" customWidth="1"/>
    <col min="4" max="4" width="8.625" style="59" customWidth="1"/>
    <col min="5" max="5" width="7.25" style="59" customWidth="1"/>
    <col min="6" max="7" width="21.625" style="59" customWidth="1"/>
    <col min="8" max="16384" width="24.25" style="59"/>
  </cols>
  <sheetData>
    <row r="1" spans="1:7" customFormat="1" ht="110.25" customHeight="1">
      <c r="A1" s="228" t="s">
        <v>561</v>
      </c>
      <c r="B1" s="228"/>
      <c r="C1" s="228"/>
      <c r="D1" s="228"/>
      <c r="E1" s="228"/>
      <c r="F1" s="228"/>
      <c r="G1" s="228"/>
    </row>
    <row r="2" spans="1:7" customFormat="1" ht="15" thickBot="1">
      <c r="E2" s="44"/>
    </row>
    <row r="3" spans="1:7" customFormat="1" ht="36.75" customHeight="1" thickBot="1">
      <c r="A3" s="45" t="s">
        <v>0</v>
      </c>
      <c r="B3" s="46" t="s">
        <v>564</v>
      </c>
      <c r="C3" s="46" t="s">
        <v>14</v>
      </c>
      <c r="D3" s="46" t="s">
        <v>112</v>
      </c>
      <c r="E3" s="46" t="s">
        <v>16</v>
      </c>
      <c r="F3" s="46" t="s">
        <v>55</v>
      </c>
      <c r="G3" s="47" t="s">
        <v>56</v>
      </c>
    </row>
    <row r="4" spans="1:7" customFormat="1" ht="15" thickBot="1">
      <c r="A4" s="48">
        <v>1</v>
      </c>
      <c r="B4" s="49">
        <v>2</v>
      </c>
      <c r="C4" s="49">
        <v>3</v>
      </c>
      <c r="D4" s="49">
        <v>4</v>
      </c>
      <c r="E4" s="49">
        <v>5</v>
      </c>
      <c r="F4" s="49">
        <v>6</v>
      </c>
      <c r="G4" s="50">
        <v>7</v>
      </c>
    </row>
    <row r="5" spans="1:7" customFormat="1" ht="39.950000000000003" customHeight="1">
      <c r="A5" s="51">
        <v>1</v>
      </c>
      <c r="B5" s="149" t="s">
        <v>18</v>
      </c>
      <c r="C5" s="115"/>
      <c r="D5" s="115"/>
      <c r="E5" s="115"/>
      <c r="F5" s="116"/>
      <c r="G5" s="52"/>
    </row>
    <row r="6" spans="1:7" customFormat="1" ht="39.950000000000003" customHeight="1">
      <c r="A6" s="53" t="s">
        <v>19</v>
      </c>
      <c r="B6" s="185" t="s">
        <v>133</v>
      </c>
      <c r="C6" s="186"/>
      <c r="D6" s="186"/>
      <c r="E6" s="186"/>
      <c r="F6" s="187"/>
      <c r="G6" s="54"/>
    </row>
    <row r="7" spans="1:7" customFormat="1" ht="45" customHeight="1">
      <c r="A7" s="55" t="s">
        <v>210</v>
      </c>
      <c r="B7" s="190" t="s">
        <v>134</v>
      </c>
      <c r="C7" s="191" t="s">
        <v>518</v>
      </c>
      <c r="D7" s="190" t="s">
        <v>21</v>
      </c>
      <c r="E7" s="192">
        <v>0.1</v>
      </c>
      <c r="F7" s="193"/>
      <c r="G7" s="71">
        <f>E7*F7</f>
        <v>0</v>
      </c>
    </row>
    <row r="8" spans="1:7" customFormat="1" ht="39.950000000000003" customHeight="1">
      <c r="A8" s="188" t="s">
        <v>22</v>
      </c>
      <c r="B8" s="185" t="s">
        <v>299</v>
      </c>
      <c r="C8" s="186"/>
      <c r="D8" s="186"/>
      <c r="E8" s="186"/>
      <c r="F8" s="187"/>
      <c r="G8" s="189"/>
    </row>
    <row r="9" spans="1:7" customFormat="1" ht="63.75">
      <c r="A9" s="55" t="s">
        <v>211</v>
      </c>
      <c r="B9" s="56" t="s">
        <v>300</v>
      </c>
      <c r="C9" s="101" t="s">
        <v>519</v>
      </c>
      <c r="D9" s="56" t="s">
        <v>35</v>
      </c>
      <c r="E9" s="56">
        <v>85</v>
      </c>
      <c r="F9" s="194"/>
      <c r="G9" s="71">
        <f t="shared" ref="G9:G12" si="0">E9*F9</f>
        <v>0</v>
      </c>
    </row>
    <row r="10" spans="1:7" customFormat="1" ht="51">
      <c r="A10" s="55" t="s">
        <v>295</v>
      </c>
      <c r="B10" s="56" t="s">
        <v>300</v>
      </c>
      <c r="C10" s="101" t="s">
        <v>520</v>
      </c>
      <c r="D10" s="56" t="s">
        <v>35</v>
      </c>
      <c r="E10" s="56">
        <v>85</v>
      </c>
      <c r="F10" s="70"/>
      <c r="G10" s="71">
        <f t="shared" si="0"/>
        <v>0</v>
      </c>
    </row>
    <row r="11" spans="1:7" customFormat="1" ht="51">
      <c r="A11" s="55" t="s">
        <v>296</v>
      </c>
      <c r="B11" s="56" t="s">
        <v>300</v>
      </c>
      <c r="C11" s="101" t="s">
        <v>521</v>
      </c>
      <c r="D11" s="56" t="s">
        <v>35</v>
      </c>
      <c r="E11" s="56">
        <v>85</v>
      </c>
      <c r="F11" s="70"/>
      <c r="G11" s="71">
        <f t="shared" si="0"/>
        <v>0</v>
      </c>
    </row>
    <row r="12" spans="1:7" customFormat="1" ht="51">
      <c r="A12" s="55" t="s">
        <v>297</v>
      </c>
      <c r="B12" s="56" t="s">
        <v>300</v>
      </c>
      <c r="C12" s="101" t="s">
        <v>522</v>
      </c>
      <c r="D12" s="56" t="s">
        <v>40</v>
      </c>
      <c r="E12" s="56">
        <v>51</v>
      </c>
      <c r="F12" s="70"/>
      <c r="G12" s="71">
        <f t="shared" si="0"/>
        <v>0</v>
      </c>
    </row>
    <row r="13" spans="1:7" customFormat="1" ht="39.950000000000003" customHeight="1">
      <c r="A13" s="57">
        <v>2</v>
      </c>
      <c r="B13" s="195" t="s">
        <v>135</v>
      </c>
      <c r="C13" s="196"/>
      <c r="D13" s="196"/>
      <c r="E13" s="196"/>
      <c r="F13" s="197"/>
      <c r="G13" s="52"/>
    </row>
    <row r="14" spans="1:7" customFormat="1" ht="39.950000000000003" customHeight="1">
      <c r="A14" s="53" t="s">
        <v>45</v>
      </c>
      <c r="B14" s="185" t="s">
        <v>136</v>
      </c>
      <c r="C14" s="186"/>
      <c r="D14" s="186"/>
      <c r="E14" s="186"/>
      <c r="F14" s="187"/>
      <c r="G14" s="54"/>
    </row>
    <row r="15" spans="1:7" customFormat="1" ht="39.950000000000003" customHeight="1">
      <c r="A15" s="58" t="s">
        <v>137</v>
      </c>
      <c r="B15" s="198" t="s">
        <v>138</v>
      </c>
      <c r="C15" s="199"/>
      <c r="D15" s="199"/>
      <c r="E15" s="199"/>
      <c r="F15" s="200"/>
      <c r="G15" s="102"/>
    </row>
    <row r="16" spans="1:7" customFormat="1" ht="114.75">
      <c r="A16" s="142" t="s">
        <v>523</v>
      </c>
      <c r="B16" s="143" t="s">
        <v>140</v>
      </c>
      <c r="C16" s="129" t="s">
        <v>524</v>
      </c>
      <c r="D16" s="104" t="s">
        <v>40</v>
      </c>
      <c r="E16" s="105">
        <v>146</v>
      </c>
      <c r="F16" s="70"/>
      <c r="G16" s="71">
        <f t="shared" ref="G16:G40" si="1">E16*F16</f>
        <v>0</v>
      </c>
    </row>
    <row r="17" spans="1:7" customFormat="1" ht="45" customHeight="1">
      <c r="A17" s="55" t="s">
        <v>525</v>
      </c>
      <c r="B17" s="56" t="s">
        <v>140</v>
      </c>
      <c r="C17" s="88" t="s">
        <v>526</v>
      </c>
      <c r="D17" s="56" t="s">
        <v>40</v>
      </c>
      <c r="E17" s="56">
        <v>55</v>
      </c>
      <c r="F17" s="70"/>
      <c r="G17" s="71">
        <f t="shared" si="1"/>
        <v>0</v>
      </c>
    </row>
    <row r="18" spans="1:7" customFormat="1" ht="63.75">
      <c r="A18" s="55" t="s">
        <v>527</v>
      </c>
      <c r="B18" s="56" t="s">
        <v>140</v>
      </c>
      <c r="C18" s="88" t="s">
        <v>528</v>
      </c>
      <c r="D18" s="56" t="s">
        <v>40</v>
      </c>
      <c r="E18" s="56">
        <v>51</v>
      </c>
      <c r="F18" s="70"/>
      <c r="G18" s="71">
        <f t="shared" si="1"/>
        <v>0</v>
      </c>
    </row>
    <row r="19" spans="1:7" customFormat="1" ht="63.75">
      <c r="A19" s="55" t="s">
        <v>529</v>
      </c>
      <c r="B19" s="56" t="s">
        <v>140</v>
      </c>
      <c r="C19" s="88" t="s">
        <v>530</v>
      </c>
      <c r="D19" s="56" t="s">
        <v>35</v>
      </c>
      <c r="E19" s="56">
        <v>513</v>
      </c>
      <c r="F19" s="70"/>
      <c r="G19" s="71">
        <f t="shared" si="1"/>
        <v>0</v>
      </c>
    </row>
    <row r="20" spans="1:7" customFormat="1" ht="63.75">
      <c r="A20" s="55" t="s">
        <v>531</v>
      </c>
      <c r="B20" s="56" t="s">
        <v>140</v>
      </c>
      <c r="C20" s="88" t="s">
        <v>532</v>
      </c>
      <c r="D20" s="56" t="s">
        <v>35</v>
      </c>
      <c r="E20" s="56">
        <v>81</v>
      </c>
      <c r="F20" s="70"/>
      <c r="G20" s="71">
        <f t="shared" si="1"/>
        <v>0</v>
      </c>
    </row>
    <row r="21" spans="1:7" customFormat="1" ht="76.5">
      <c r="A21" s="55" t="s">
        <v>139</v>
      </c>
      <c r="B21" s="56" t="s">
        <v>140</v>
      </c>
      <c r="C21" s="88" t="s">
        <v>533</v>
      </c>
      <c r="D21" s="56" t="s">
        <v>40</v>
      </c>
      <c r="E21" s="56">
        <v>10</v>
      </c>
      <c r="F21" s="70"/>
      <c r="G21" s="71">
        <f t="shared" si="1"/>
        <v>0</v>
      </c>
    </row>
    <row r="22" spans="1:7" customFormat="1" ht="89.25">
      <c r="A22" s="55" t="s">
        <v>141</v>
      </c>
      <c r="B22" s="56" t="s">
        <v>140</v>
      </c>
      <c r="C22" s="88" t="s">
        <v>534</v>
      </c>
      <c r="D22" s="56" t="s">
        <v>40</v>
      </c>
      <c r="E22" s="56">
        <v>115</v>
      </c>
      <c r="F22" s="70"/>
      <c r="G22" s="71">
        <f t="shared" si="1"/>
        <v>0</v>
      </c>
    </row>
    <row r="23" spans="1:7" customFormat="1" ht="89.25">
      <c r="A23" s="55" t="s">
        <v>142</v>
      </c>
      <c r="B23" s="56" t="s">
        <v>140</v>
      </c>
      <c r="C23" s="88" t="s">
        <v>535</v>
      </c>
      <c r="D23" s="56" t="s">
        <v>40</v>
      </c>
      <c r="E23" s="56">
        <v>42</v>
      </c>
      <c r="F23" s="70"/>
      <c r="G23" s="71">
        <f t="shared" si="1"/>
        <v>0</v>
      </c>
    </row>
    <row r="24" spans="1:7" customFormat="1" ht="45" customHeight="1">
      <c r="A24" s="55" t="s">
        <v>143</v>
      </c>
      <c r="B24" s="56" t="s">
        <v>140</v>
      </c>
      <c r="C24" s="88" t="s">
        <v>536</v>
      </c>
      <c r="D24" s="56" t="s">
        <v>40</v>
      </c>
      <c r="E24" s="56">
        <v>1</v>
      </c>
      <c r="F24" s="70"/>
      <c r="G24" s="71">
        <f t="shared" si="1"/>
        <v>0</v>
      </c>
    </row>
    <row r="25" spans="1:7" customFormat="1" ht="45" customHeight="1">
      <c r="A25" s="55" t="s">
        <v>144</v>
      </c>
      <c r="B25" s="56" t="s">
        <v>140</v>
      </c>
      <c r="C25" s="88" t="s">
        <v>537</v>
      </c>
      <c r="D25" s="56" t="s">
        <v>40</v>
      </c>
      <c r="E25" s="56">
        <v>1</v>
      </c>
      <c r="F25" s="70"/>
      <c r="G25" s="71">
        <f t="shared" si="1"/>
        <v>0</v>
      </c>
    </row>
    <row r="26" spans="1:7" customFormat="1" ht="76.5">
      <c r="A26" s="55" t="s">
        <v>145</v>
      </c>
      <c r="B26" s="56" t="s">
        <v>140</v>
      </c>
      <c r="C26" s="88" t="s">
        <v>538</v>
      </c>
      <c r="D26" s="56" t="s">
        <v>40</v>
      </c>
      <c r="E26" s="56">
        <v>95</v>
      </c>
      <c r="F26" s="70"/>
      <c r="G26" s="71">
        <f t="shared" si="1"/>
        <v>0</v>
      </c>
    </row>
    <row r="27" spans="1:7" customFormat="1" ht="51">
      <c r="A27" s="55" t="s">
        <v>146</v>
      </c>
      <c r="B27" s="56" t="s">
        <v>140</v>
      </c>
      <c r="C27" s="88" t="s">
        <v>301</v>
      </c>
      <c r="D27" s="56" t="s">
        <v>40</v>
      </c>
      <c r="E27" s="56">
        <v>95</v>
      </c>
      <c r="F27" s="70"/>
      <c r="G27" s="71">
        <f t="shared" si="1"/>
        <v>0</v>
      </c>
    </row>
    <row r="28" spans="1:7" customFormat="1" ht="51">
      <c r="A28" s="55" t="s">
        <v>147</v>
      </c>
      <c r="B28" s="56" t="s">
        <v>140</v>
      </c>
      <c r="C28" s="88" t="s">
        <v>539</v>
      </c>
      <c r="D28" s="56" t="s">
        <v>40</v>
      </c>
      <c r="E28" s="56">
        <v>3</v>
      </c>
      <c r="F28" s="70"/>
      <c r="G28" s="71">
        <f t="shared" si="1"/>
        <v>0</v>
      </c>
    </row>
    <row r="29" spans="1:7" customFormat="1" ht="45" customHeight="1">
      <c r="A29" s="55" t="s">
        <v>148</v>
      </c>
      <c r="B29" s="56" t="s">
        <v>140</v>
      </c>
      <c r="C29" s="88" t="s">
        <v>540</v>
      </c>
      <c r="D29" s="56" t="s">
        <v>38</v>
      </c>
      <c r="E29" s="56">
        <v>73</v>
      </c>
      <c r="F29" s="70"/>
      <c r="G29" s="71">
        <f t="shared" si="1"/>
        <v>0</v>
      </c>
    </row>
    <row r="30" spans="1:7" customFormat="1" ht="45" customHeight="1">
      <c r="A30" s="55" t="s">
        <v>149</v>
      </c>
      <c r="B30" s="56" t="s">
        <v>140</v>
      </c>
      <c r="C30" s="88" t="s">
        <v>541</v>
      </c>
      <c r="D30" s="56" t="s">
        <v>38</v>
      </c>
      <c r="E30" s="56">
        <v>26</v>
      </c>
      <c r="F30" s="70"/>
      <c r="G30" s="71">
        <f t="shared" si="1"/>
        <v>0</v>
      </c>
    </row>
    <row r="31" spans="1:7" customFormat="1" ht="45" customHeight="1">
      <c r="A31" s="55" t="s">
        <v>150</v>
      </c>
      <c r="B31" s="56" t="s">
        <v>140</v>
      </c>
      <c r="C31" s="88" t="s">
        <v>542</v>
      </c>
      <c r="D31" s="56" t="s">
        <v>26</v>
      </c>
      <c r="E31" s="56">
        <v>15</v>
      </c>
      <c r="F31" s="70"/>
      <c r="G31" s="71">
        <f t="shared" si="1"/>
        <v>0</v>
      </c>
    </row>
    <row r="32" spans="1:7" customFormat="1" ht="45" customHeight="1">
      <c r="A32" s="55" t="s">
        <v>151</v>
      </c>
      <c r="B32" s="56" t="s">
        <v>140</v>
      </c>
      <c r="C32" s="88" t="s">
        <v>543</v>
      </c>
      <c r="D32" s="56" t="s">
        <v>26</v>
      </c>
      <c r="E32" s="56">
        <v>4</v>
      </c>
      <c r="F32" s="70"/>
      <c r="G32" s="71">
        <f t="shared" si="1"/>
        <v>0</v>
      </c>
    </row>
    <row r="33" spans="1:7" customFormat="1" ht="45" customHeight="1">
      <c r="A33" s="55" t="s">
        <v>152</v>
      </c>
      <c r="B33" s="56" t="s">
        <v>140</v>
      </c>
      <c r="C33" s="88" t="s">
        <v>544</v>
      </c>
      <c r="D33" s="56" t="s">
        <v>48</v>
      </c>
      <c r="E33" s="56">
        <v>3</v>
      </c>
      <c r="F33" s="70"/>
      <c r="G33" s="71">
        <f t="shared" si="1"/>
        <v>0</v>
      </c>
    </row>
    <row r="34" spans="1:7" customFormat="1" ht="45" customHeight="1">
      <c r="A34" s="55" t="s">
        <v>153</v>
      </c>
      <c r="B34" s="56" t="s">
        <v>140</v>
      </c>
      <c r="C34" s="88" t="s">
        <v>545</v>
      </c>
      <c r="D34" s="56" t="s">
        <v>48</v>
      </c>
      <c r="E34" s="56">
        <v>8</v>
      </c>
      <c r="F34" s="70"/>
      <c r="G34" s="71">
        <f t="shared" si="1"/>
        <v>0</v>
      </c>
    </row>
    <row r="35" spans="1:7" customFormat="1" ht="45" customHeight="1">
      <c r="A35" s="55" t="s">
        <v>154</v>
      </c>
      <c r="B35" s="56" t="s">
        <v>140</v>
      </c>
      <c r="C35" s="88" t="s">
        <v>546</v>
      </c>
      <c r="D35" s="56" t="s">
        <v>38</v>
      </c>
      <c r="E35" s="56">
        <v>8</v>
      </c>
      <c r="F35" s="70"/>
      <c r="G35" s="71">
        <f t="shared" si="1"/>
        <v>0</v>
      </c>
    </row>
    <row r="36" spans="1:7" customFormat="1" ht="45" customHeight="1">
      <c r="A36" s="55" t="s">
        <v>155</v>
      </c>
      <c r="B36" s="56" t="s">
        <v>140</v>
      </c>
      <c r="C36" s="88" t="s">
        <v>547</v>
      </c>
      <c r="D36" s="56" t="s">
        <v>38</v>
      </c>
      <c r="E36" s="56">
        <v>8</v>
      </c>
      <c r="F36" s="70"/>
      <c r="G36" s="71">
        <f t="shared" si="1"/>
        <v>0</v>
      </c>
    </row>
    <row r="37" spans="1:7" customFormat="1" ht="45" customHeight="1">
      <c r="A37" s="55" t="s">
        <v>156</v>
      </c>
      <c r="B37" s="56" t="s">
        <v>140</v>
      </c>
      <c r="C37" s="88" t="s">
        <v>548</v>
      </c>
      <c r="D37" s="56" t="s">
        <v>38</v>
      </c>
      <c r="E37" s="56">
        <v>21</v>
      </c>
      <c r="F37" s="70"/>
      <c r="G37" s="71">
        <f t="shared" si="1"/>
        <v>0</v>
      </c>
    </row>
    <row r="38" spans="1:7" customFormat="1" ht="45" customHeight="1">
      <c r="A38" s="55" t="s">
        <v>157</v>
      </c>
      <c r="B38" s="56" t="s">
        <v>140</v>
      </c>
      <c r="C38" s="88" t="s">
        <v>549</v>
      </c>
      <c r="D38" s="56" t="s">
        <v>38</v>
      </c>
      <c r="E38" s="56">
        <v>21</v>
      </c>
      <c r="F38" s="70"/>
      <c r="G38" s="71">
        <f t="shared" si="1"/>
        <v>0</v>
      </c>
    </row>
    <row r="39" spans="1:7" customFormat="1" ht="45" customHeight="1">
      <c r="A39" s="55" t="s">
        <v>158</v>
      </c>
      <c r="B39" s="56" t="s">
        <v>140</v>
      </c>
      <c r="C39" s="88" t="s">
        <v>550</v>
      </c>
      <c r="D39" s="56" t="s">
        <v>160</v>
      </c>
      <c r="E39" s="56">
        <v>8</v>
      </c>
      <c r="F39" s="70"/>
      <c r="G39" s="71">
        <f t="shared" si="1"/>
        <v>0</v>
      </c>
    </row>
    <row r="40" spans="1:7" customFormat="1" ht="45" customHeight="1" thickBot="1">
      <c r="A40" s="55" t="s">
        <v>159</v>
      </c>
      <c r="B40" s="56" t="s">
        <v>140</v>
      </c>
      <c r="C40" s="88" t="s">
        <v>551</v>
      </c>
      <c r="D40" s="56" t="s">
        <v>160</v>
      </c>
      <c r="E40" s="56">
        <v>3</v>
      </c>
      <c r="F40" s="70"/>
      <c r="G40" s="71">
        <f t="shared" si="1"/>
        <v>0</v>
      </c>
    </row>
    <row r="41" spans="1:7" customFormat="1" ht="39.950000000000003" customHeight="1" thickBot="1">
      <c r="A41" s="201" t="s">
        <v>49</v>
      </c>
      <c r="B41" s="202"/>
      <c r="C41" s="202"/>
      <c r="D41" s="202"/>
      <c r="E41" s="202"/>
      <c r="F41" s="203"/>
      <c r="G41" s="72">
        <f>SUM(G7:G40)</f>
        <v>0</v>
      </c>
    </row>
    <row r="42" spans="1:7" s="134" customFormat="1" ht="15">
      <c r="A42" s="139"/>
      <c r="B42" s="139"/>
      <c r="C42" s="140"/>
      <c r="D42" s="139"/>
      <c r="E42" s="139"/>
      <c r="F42" s="140"/>
      <c r="G42" s="140"/>
    </row>
    <row r="43" spans="1:7" s="134" customFormat="1" ht="15">
      <c r="A43" s="131"/>
      <c r="B43" s="131"/>
      <c r="C43" s="132"/>
      <c r="D43" s="131"/>
      <c r="E43" s="133"/>
    </row>
    <row r="44" spans="1:7" s="134" customFormat="1" ht="15">
      <c r="A44" s="131"/>
      <c r="B44" s="131"/>
      <c r="C44" s="132"/>
      <c r="D44" s="131"/>
      <c r="E44" s="133"/>
    </row>
    <row r="45" spans="1:7" s="134" customFormat="1" ht="15">
      <c r="A45" s="131"/>
      <c r="B45" s="131"/>
      <c r="C45" s="132" t="s">
        <v>50</v>
      </c>
      <c r="D45" s="132"/>
      <c r="E45" s="132" t="s">
        <v>52</v>
      </c>
    </row>
    <row r="46" spans="1:7" s="134" customFormat="1" ht="15">
      <c r="A46" s="131"/>
      <c r="B46" s="131"/>
      <c r="C46" s="136" t="s">
        <v>51</v>
      </c>
      <c r="D46" s="131"/>
      <c r="E46" s="141" t="s">
        <v>560</v>
      </c>
    </row>
    <row r="47" spans="1:7" s="134" customFormat="1" ht="15">
      <c r="A47" s="131"/>
      <c r="B47" s="131"/>
      <c r="C47" s="132"/>
      <c r="D47" s="131"/>
      <c r="E47" s="133"/>
    </row>
    <row r="48" spans="1:7" s="134" customFormat="1" ht="15">
      <c r="A48" s="131"/>
      <c r="B48" s="131"/>
      <c r="C48" s="136"/>
      <c r="D48" s="131"/>
      <c r="E48" s="133"/>
    </row>
    <row r="49" spans="1:7" s="134" customFormat="1" ht="15">
      <c r="A49" s="131"/>
      <c r="B49" s="131"/>
      <c r="C49" s="136"/>
      <c r="D49" s="131"/>
      <c r="E49" s="133"/>
    </row>
    <row r="50" spans="1:7" s="134" customFormat="1" ht="15">
      <c r="A50" s="138" t="s">
        <v>558</v>
      </c>
      <c r="B50" s="138"/>
      <c r="C50" s="138"/>
      <c r="D50" s="138"/>
      <c r="E50" s="138"/>
      <c r="F50" s="138"/>
      <c r="G50" s="138"/>
    </row>
  </sheetData>
  <mergeCells count="1">
    <mergeCell ref="A1:G1"/>
  </mergeCells>
  <pageMargins left="0.7" right="0.7" top="0.75" bottom="0.75" header="0.3" footer="0.3"/>
  <pageSetup paperSize="9" scale="5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6</vt:i4>
      </vt:variant>
    </vt:vector>
  </HeadingPairs>
  <TitlesOfParts>
    <vt:vector size="12" baseType="lpstr">
      <vt:lpstr>0_TWES</vt:lpstr>
      <vt:lpstr>I_drogowa </vt:lpstr>
      <vt:lpstr>II_telekomunikacyjna_kolizje</vt:lpstr>
      <vt:lpstr>III_elektroenergetyczna_oświetl</vt:lpstr>
      <vt:lpstr>IV_elektroenergetyczna_kolizje</vt:lpstr>
      <vt:lpstr>V_sanitarna_kanalizacja</vt:lpstr>
      <vt:lpstr>'0_TWES'!Obszar_wydruku</vt:lpstr>
      <vt:lpstr>'I_drogowa '!Obszar_wydruku</vt:lpstr>
      <vt:lpstr>II_telekomunikacyjna_kolizje!Obszar_wydruku</vt:lpstr>
      <vt:lpstr>III_elektroenergetyczna_oświetl!Obszar_wydruku</vt:lpstr>
      <vt:lpstr>IV_elektroenergetyczna_kolizje!Obszar_wydruku</vt:lpstr>
      <vt:lpstr>V_sanitarna_kanalizacja!Obszar_wydruku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Dariusz.Prostko</dc:creator>
  <cp:lastModifiedBy>Cichecka Małgorzata</cp:lastModifiedBy>
  <cp:lastPrinted>2019-08-26T10:35:24Z</cp:lastPrinted>
  <dcterms:created xsi:type="dcterms:W3CDTF">2015-11-04T09:50:32Z</dcterms:created>
  <dcterms:modified xsi:type="dcterms:W3CDTF">2019-09-09T07:49:35Z</dcterms:modified>
</cp:coreProperties>
</file>