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6300" windowWidth="17730" windowHeight="1860" tabRatio="839"/>
  </bookViews>
  <sheets>
    <sheet name="przedmiar" sheetId="91" r:id="rId1"/>
    <sheet name="Arkusz1" sheetId="92" r:id="rId2"/>
    <sheet name="Arkusz2" sheetId="93" r:id="rId3"/>
  </sheets>
  <definedNames>
    <definedName name="_xlnm._FilterDatabase" localSheetId="1" hidden="1">Arkusz1!$A$5:$I$959</definedName>
    <definedName name="_xlnm._FilterDatabase" localSheetId="0" hidden="1">przedmiar!$A$4:$G$113</definedName>
    <definedName name="_xlnm.Print_Area" localSheetId="0">przedmiar!$A$1:$G$124</definedName>
    <definedName name="_xlnm.Print_Titles" localSheetId="0">przedmiar!$1:$5</definedName>
  </definedNames>
  <calcPr calcId="145621"/>
</workbook>
</file>

<file path=xl/calcChain.xml><?xml version="1.0" encoding="utf-8"?>
<calcChain xmlns="http://schemas.openxmlformats.org/spreadsheetml/2006/main">
  <c r="C4" i="93" l="1"/>
  <c r="C5" i="93"/>
  <c r="C6" i="93"/>
  <c r="C7" i="93"/>
  <c r="C3" i="93"/>
  <c r="C2" i="93"/>
  <c r="D1" i="93"/>
  <c r="D8" i="93" s="1"/>
  <c r="C1" i="93"/>
  <c r="C8" i="93" s="1"/>
  <c r="C9" i="93" s="1"/>
  <c r="D9" i="93" s="1"/>
  <c r="D958" i="92" l="1"/>
  <c r="G955" i="92"/>
  <c r="G954" i="92"/>
  <c r="G953" i="92"/>
  <c r="G950" i="92"/>
  <c r="G949" i="92"/>
  <c r="G947" i="92"/>
  <c r="G944" i="92"/>
  <c r="G943" i="92"/>
  <c r="G937" i="92"/>
  <c r="G934" i="92"/>
  <c r="G933" i="92"/>
  <c r="G932" i="92"/>
  <c r="G931" i="92"/>
  <c r="G930" i="92"/>
  <c r="G929" i="92"/>
  <c r="G928" i="92"/>
  <c r="G926" i="92"/>
  <c r="G925" i="92"/>
  <c r="G922" i="92"/>
  <c r="G921" i="92"/>
  <c r="G920" i="92"/>
  <c r="G919" i="92"/>
  <c r="G917" i="92"/>
  <c r="G916" i="92"/>
  <c r="G914" i="92"/>
  <c r="G913" i="92"/>
  <c r="G912" i="92"/>
  <c r="G909" i="92"/>
  <c r="G908" i="92"/>
  <c r="G907" i="92"/>
  <c r="G906" i="92"/>
  <c r="G905" i="92"/>
  <c r="G903" i="92"/>
  <c r="G901" i="92"/>
  <c r="G900" i="92"/>
  <c r="G899" i="92"/>
  <c r="G896" i="92"/>
  <c r="G895" i="92"/>
  <c r="G891" i="92"/>
  <c r="G890" i="92"/>
  <c r="G889" i="92"/>
  <c r="J889" i="92" s="1"/>
  <c r="G887" i="92"/>
  <c r="G886" i="92"/>
  <c r="G885" i="92"/>
  <c r="G882" i="92"/>
  <c r="G881" i="92"/>
  <c r="G880" i="92"/>
  <c r="G879" i="92"/>
  <c r="G876" i="92"/>
  <c r="G875" i="92"/>
  <c r="G874" i="92"/>
  <c r="G872" i="92"/>
  <c r="G871" i="92"/>
  <c r="G868" i="92"/>
  <c r="G867" i="92"/>
  <c r="G866" i="92"/>
  <c r="G864" i="92"/>
  <c r="G863" i="92"/>
  <c r="G860" i="92"/>
  <c r="G859" i="92"/>
  <c r="G858" i="92"/>
  <c r="G856" i="92"/>
  <c r="G855" i="92"/>
  <c r="G854" i="92"/>
  <c r="G853" i="92"/>
  <c r="G851" i="92"/>
  <c r="J851" i="92" s="1"/>
  <c r="G850" i="92"/>
  <c r="J850" i="92" s="1"/>
  <c r="G849" i="92"/>
  <c r="J849" i="92" s="1"/>
  <c r="G846" i="92"/>
  <c r="G845" i="92"/>
  <c r="G843" i="92"/>
  <c r="J843" i="92" s="1"/>
  <c r="D842" i="92"/>
  <c r="G842" i="92" s="1"/>
  <c r="D841" i="92"/>
  <c r="G841" i="92" s="1"/>
  <c r="G840" i="92"/>
  <c r="G839" i="92"/>
  <c r="G838" i="92"/>
  <c r="G837" i="92"/>
  <c r="G836" i="92"/>
  <c r="G835" i="92"/>
  <c r="G834" i="92"/>
  <c r="D834" i="92"/>
  <c r="D833" i="92"/>
  <c r="G833" i="92" s="1"/>
  <c r="D832" i="92"/>
  <c r="G832" i="92" s="1"/>
  <c r="G831" i="92"/>
  <c r="G830" i="92"/>
  <c r="D829" i="92"/>
  <c r="G829" i="92" s="1"/>
  <c r="G823" i="92"/>
  <c r="G822" i="92"/>
  <c r="G820" i="92"/>
  <c r="G819" i="92"/>
  <c r="G816" i="92"/>
  <c r="G814" i="92"/>
  <c r="G813" i="92"/>
  <c r="G810" i="92"/>
  <c r="J810" i="92" s="1"/>
  <c r="G809" i="92"/>
  <c r="J809" i="92" s="1"/>
  <c r="G807" i="92"/>
  <c r="G803" i="92"/>
  <c r="G802" i="92"/>
  <c r="G801" i="92"/>
  <c r="G800" i="92"/>
  <c r="G799" i="92"/>
  <c r="G796" i="92"/>
  <c r="G795" i="92"/>
  <c r="G792" i="92"/>
  <c r="J792" i="92" s="1"/>
  <c r="G791" i="92"/>
  <c r="J791" i="92" s="1"/>
  <c r="G788" i="92"/>
  <c r="G787" i="92"/>
  <c r="G784" i="92"/>
  <c r="G783" i="92"/>
  <c r="G780" i="92"/>
  <c r="G779" i="92"/>
  <c r="G776" i="92"/>
  <c r="G775" i="92"/>
  <c r="G774" i="92"/>
  <c r="G772" i="92"/>
  <c r="J772" i="92" s="1"/>
  <c r="G771" i="92"/>
  <c r="J771" i="92" s="1"/>
  <c r="G770" i="92"/>
  <c r="J770" i="92" s="1"/>
  <c r="G766" i="92"/>
  <c r="G765" i="92"/>
  <c r="G763" i="92"/>
  <c r="J763" i="92" s="1"/>
  <c r="G758" i="92"/>
  <c r="G757" i="92"/>
  <c r="G756" i="92"/>
  <c r="G755" i="92"/>
  <c r="G754" i="92"/>
  <c r="G752" i="92"/>
  <c r="G751" i="92"/>
  <c r="G748" i="92"/>
  <c r="J748" i="92" s="1"/>
  <c r="G747" i="92"/>
  <c r="J747" i="92" s="1"/>
  <c r="G746" i="92"/>
  <c r="J746" i="92" s="1"/>
  <c r="G743" i="92"/>
  <c r="J743" i="92" s="1"/>
  <c r="G742" i="92"/>
  <c r="J742" i="92" s="1"/>
  <c r="G741" i="92"/>
  <c r="J741" i="92" s="1"/>
  <c r="G737" i="92"/>
  <c r="G736" i="92"/>
  <c r="G733" i="92"/>
  <c r="G732" i="92"/>
  <c r="G729" i="92"/>
  <c r="G728" i="92"/>
  <c r="G727" i="92"/>
  <c r="G725" i="92"/>
  <c r="G724" i="92"/>
  <c r="G719" i="92"/>
  <c r="G718" i="92"/>
  <c r="G716" i="92"/>
  <c r="G715" i="92"/>
  <c r="G714" i="92"/>
  <c r="G713" i="92"/>
  <c r="G712" i="92"/>
  <c r="G710" i="92"/>
  <c r="G709" i="92"/>
  <c r="G708" i="92"/>
  <c r="G707" i="92"/>
  <c r="G706" i="92"/>
  <c r="G705" i="92"/>
  <c r="G704" i="92"/>
  <c r="G702" i="92"/>
  <c r="G699" i="92"/>
  <c r="G698" i="92"/>
  <c r="G697" i="92"/>
  <c r="G696" i="92"/>
  <c r="G695" i="92"/>
  <c r="G694" i="92"/>
  <c r="G693" i="92"/>
  <c r="G691" i="92"/>
  <c r="G690" i="92"/>
  <c r="G689" i="92"/>
  <c r="G688" i="92"/>
  <c r="G687" i="92"/>
  <c r="G686" i="92"/>
  <c r="G685" i="92"/>
  <c r="G684" i="92"/>
  <c r="G683" i="92"/>
  <c r="G682" i="92"/>
  <c r="G681" i="92"/>
  <c r="G680" i="92"/>
  <c r="G679" i="92"/>
  <c r="G678" i="92"/>
  <c r="G677" i="92"/>
  <c r="G676" i="92"/>
  <c r="G670" i="92"/>
  <c r="J670" i="92" s="1"/>
  <c r="G669" i="92"/>
  <c r="J669" i="92" s="1"/>
  <c r="G668" i="92"/>
  <c r="G667" i="92"/>
  <c r="G666" i="92"/>
  <c r="G665" i="92"/>
  <c r="G664" i="92"/>
  <c r="G663" i="92"/>
  <c r="G661" i="92"/>
  <c r="G660" i="92"/>
  <c r="G659" i="92"/>
  <c r="G658" i="92"/>
  <c r="G657" i="92"/>
  <c r="G656" i="92"/>
  <c r="G652" i="92"/>
  <c r="G651" i="92"/>
  <c r="G650" i="92"/>
  <c r="G649" i="92"/>
  <c r="G648" i="92"/>
  <c r="G647" i="92"/>
  <c r="G645" i="92"/>
  <c r="G644" i="92"/>
  <c r="G643" i="92"/>
  <c r="G642" i="92"/>
  <c r="G640" i="92"/>
  <c r="G639" i="92"/>
  <c r="G638" i="92"/>
  <c r="G637" i="92"/>
  <c r="G636" i="92"/>
  <c r="G635" i="92"/>
  <c r="G633" i="92"/>
  <c r="G632" i="92"/>
  <c r="G631" i="92"/>
  <c r="G630" i="92"/>
  <c r="G629" i="92"/>
  <c r="G628" i="92"/>
  <c r="G626" i="92"/>
  <c r="G625" i="92"/>
  <c r="G624" i="92"/>
  <c r="G623" i="92"/>
  <c r="G622" i="92"/>
  <c r="G621" i="92"/>
  <c r="G620" i="92"/>
  <c r="G619" i="92"/>
  <c r="G618" i="92"/>
  <c r="G617" i="92"/>
  <c r="G615" i="92"/>
  <c r="G614" i="92"/>
  <c r="G613" i="92"/>
  <c r="G612" i="92"/>
  <c r="G611" i="92"/>
  <c r="G610" i="92"/>
  <c r="G609" i="92"/>
  <c r="G608" i="92"/>
  <c r="G607" i="92"/>
  <c r="G605" i="92"/>
  <c r="G604" i="92"/>
  <c r="G603" i="92"/>
  <c r="G602" i="92"/>
  <c r="G601" i="92"/>
  <c r="G600" i="92"/>
  <c r="G598" i="92"/>
  <c r="G597" i="92"/>
  <c r="G596" i="92"/>
  <c r="G595" i="92"/>
  <c r="G594" i="92"/>
  <c r="G593" i="92"/>
  <c r="G592" i="92"/>
  <c r="G591" i="92"/>
  <c r="G589" i="92"/>
  <c r="G588" i="92"/>
  <c r="G587" i="92"/>
  <c r="G586" i="92"/>
  <c r="G585" i="92"/>
  <c r="G584" i="92"/>
  <c r="G583" i="92"/>
  <c r="G582" i="92"/>
  <c r="G580" i="92"/>
  <c r="G579" i="92"/>
  <c r="G578" i="92"/>
  <c r="G577" i="92"/>
  <c r="G576" i="92"/>
  <c r="G575" i="92"/>
  <c r="G573" i="92"/>
  <c r="G572" i="92"/>
  <c r="G571" i="92"/>
  <c r="G570" i="92"/>
  <c r="G569" i="92"/>
  <c r="G568" i="92"/>
  <c r="G567" i="92"/>
  <c r="G565" i="92"/>
  <c r="G564" i="92"/>
  <c r="G563" i="92"/>
  <c r="G562" i="92"/>
  <c r="G561" i="92"/>
  <c r="G560" i="92"/>
  <c r="G559" i="92"/>
  <c r="G557" i="92"/>
  <c r="G556" i="92"/>
  <c r="G555" i="92"/>
  <c r="G554" i="92"/>
  <c r="G553" i="92"/>
  <c r="G552" i="92"/>
  <c r="G551" i="92"/>
  <c r="G550" i="92"/>
  <c r="G548" i="92"/>
  <c r="G547" i="92"/>
  <c r="G546" i="92"/>
  <c r="G545" i="92"/>
  <c r="G544" i="92"/>
  <c r="G543" i="92"/>
  <c r="G542" i="92"/>
  <c r="G541" i="92"/>
  <c r="G539" i="92"/>
  <c r="G538" i="92"/>
  <c r="G537" i="92"/>
  <c r="G536" i="92"/>
  <c r="G535" i="92"/>
  <c r="G534" i="92"/>
  <c r="G532" i="92"/>
  <c r="G531" i="92"/>
  <c r="G530" i="92"/>
  <c r="G529" i="92"/>
  <c r="G528" i="92"/>
  <c r="G527" i="92"/>
  <c r="G525" i="92"/>
  <c r="G524" i="92"/>
  <c r="G523" i="92"/>
  <c r="G522" i="92"/>
  <c r="G521" i="92"/>
  <c r="G520" i="92"/>
  <c r="G519" i="92"/>
  <c r="G517" i="92"/>
  <c r="G516" i="92"/>
  <c r="G515" i="92"/>
  <c r="G514" i="92"/>
  <c r="G513" i="92"/>
  <c r="G512" i="92"/>
  <c r="G510" i="92"/>
  <c r="G509" i="92"/>
  <c r="G508" i="92"/>
  <c r="G507" i="92"/>
  <c r="G505" i="92"/>
  <c r="G504" i="92"/>
  <c r="G503" i="92"/>
  <c r="G502" i="92"/>
  <c r="G501" i="92"/>
  <c r="G499" i="92"/>
  <c r="G498" i="92"/>
  <c r="G497" i="92"/>
  <c r="G496" i="92"/>
  <c r="G494" i="92"/>
  <c r="G493" i="92"/>
  <c r="G492" i="92"/>
  <c r="G491" i="92"/>
  <c r="G490" i="92"/>
  <c r="G489" i="92"/>
  <c r="G487" i="92"/>
  <c r="G486" i="92"/>
  <c r="G485" i="92"/>
  <c r="G484" i="92"/>
  <c r="G482" i="92"/>
  <c r="G481" i="92"/>
  <c r="G480" i="92"/>
  <c r="G479" i="92"/>
  <c r="G477" i="92"/>
  <c r="G476" i="92"/>
  <c r="G475" i="92"/>
  <c r="G474" i="92"/>
  <c r="G473" i="92"/>
  <c r="G471" i="92"/>
  <c r="G470" i="92"/>
  <c r="G469" i="92"/>
  <c r="G468" i="92"/>
  <c r="G467" i="92"/>
  <c r="G465" i="92"/>
  <c r="G464" i="92"/>
  <c r="G463" i="92"/>
  <c r="G462" i="92"/>
  <c r="G461" i="92"/>
  <c r="G460" i="92"/>
  <c r="G459" i="92"/>
  <c r="G457" i="92"/>
  <c r="G456" i="92"/>
  <c r="G455" i="92"/>
  <c r="G454" i="92"/>
  <c r="G453" i="92"/>
  <c r="G451" i="92"/>
  <c r="G450" i="92"/>
  <c r="G449" i="92"/>
  <c r="G448" i="92"/>
  <c r="G447" i="92"/>
  <c r="G446" i="92"/>
  <c r="G444" i="92"/>
  <c r="G443" i="92"/>
  <c r="G442" i="92"/>
  <c r="G441" i="92"/>
  <c r="G440" i="92"/>
  <c r="G439" i="92"/>
  <c r="G438" i="92"/>
  <c r="G436" i="92"/>
  <c r="G435" i="92"/>
  <c r="G434" i="92"/>
  <c r="G433" i="92"/>
  <c r="G431" i="92"/>
  <c r="G430" i="92"/>
  <c r="G429" i="92"/>
  <c r="G428" i="92"/>
  <c r="G427" i="92"/>
  <c r="G426" i="92"/>
  <c r="G424" i="92"/>
  <c r="G423" i="92"/>
  <c r="G422" i="92"/>
  <c r="G421" i="92"/>
  <c r="G420" i="92"/>
  <c r="G419" i="92"/>
  <c r="G418" i="92"/>
  <c r="G416" i="92"/>
  <c r="G415" i="92"/>
  <c r="G414" i="92"/>
  <c r="G413" i="92"/>
  <c r="G412" i="92"/>
  <c r="G411" i="92"/>
  <c r="G410" i="92"/>
  <c r="G408" i="92"/>
  <c r="G407" i="92"/>
  <c r="G406" i="92"/>
  <c r="G405" i="92"/>
  <c r="G404" i="92"/>
  <c r="G402" i="92"/>
  <c r="G401" i="92"/>
  <c r="G400" i="92"/>
  <c r="G399" i="92"/>
  <c r="G398" i="92"/>
  <c r="G396" i="92"/>
  <c r="G395" i="92"/>
  <c r="G394" i="92"/>
  <c r="G393" i="92"/>
  <c r="G392" i="92"/>
  <c r="G391" i="92"/>
  <c r="G389" i="92"/>
  <c r="G388" i="92"/>
  <c r="G387" i="92"/>
  <c r="G386" i="92"/>
  <c r="G385" i="92"/>
  <c r="G384" i="92"/>
  <c r="G383" i="92"/>
  <c r="G381" i="92"/>
  <c r="G380" i="92"/>
  <c r="G379" i="92"/>
  <c r="G378" i="92"/>
  <c r="G377" i="92"/>
  <c r="G376" i="92"/>
  <c r="G375" i="92"/>
  <c r="G373" i="92"/>
  <c r="G372" i="92"/>
  <c r="G371" i="92"/>
  <c r="G370" i="92"/>
  <c r="G369" i="92"/>
  <c r="G368" i="92"/>
  <c r="G366" i="92"/>
  <c r="G365" i="92"/>
  <c r="G364" i="92"/>
  <c r="G363" i="92"/>
  <c r="G362" i="92"/>
  <c r="G361" i="92"/>
  <c r="G359" i="92"/>
  <c r="G358" i="92"/>
  <c r="G357" i="92"/>
  <c r="G356" i="92"/>
  <c r="G355" i="92"/>
  <c r="G354" i="92"/>
  <c r="G353" i="92"/>
  <c r="G352" i="92"/>
  <c r="G350" i="92"/>
  <c r="G349" i="92"/>
  <c r="G348" i="92"/>
  <c r="G347" i="92"/>
  <c r="G346" i="92"/>
  <c r="G345" i="92"/>
  <c r="G344" i="92"/>
  <c r="G342" i="92"/>
  <c r="G341" i="92"/>
  <c r="G340" i="92"/>
  <c r="G339" i="92"/>
  <c r="G338" i="92"/>
  <c r="G337" i="92"/>
  <c r="G335" i="92"/>
  <c r="G334" i="92"/>
  <c r="G333" i="92"/>
  <c r="G332" i="92"/>
  <c r="G331" i="92"/>
  <c r="G329" i="92"/>
  <c r="G328" i="92"/>
  <c r="G327" i="92"/>
  <c r="G326" i="92"/>
  <c r="G325" i="92"/>
  <c r="G324" i="92"/>
  <c r="G323" i="92"/>
  <c r="G322" i="92"/>
  <c r="G320" i="92"/>
  <c r="G319" i="92"/>
  <c r="G318" i="92"/>
  <c r="G317" i="92"/>
  <c r="G316" i="92"/>
  <c r="G315" i="92"/>
  <c r="G314" i="92"/>
  <c r="G312" i="92"/>
  <c r="G311" i="92"/>
  <c r="G310" i="92"/>
  <c r="G309" i="92"/>
  <c r="G308" i="92"/>
  <c r="G307" i="92"/>
  <c r="G306" i="92"/>
  <c r="G305" i="92"/>
  <c r="G304" i="92"/>
  <c r="G302" i="92"/>
  <c r="G301" i="92"/>
  <c r="G300" i="92"/>
  <c r="G299" i="92"/>
  <c r="G298" i="92"/>
  <c r="G297" i="92"/>
  <c r="G296" i="92"/>
  <c r="G294" i="92"/>
  <c r="G288" i="92"/>
  <c r="G287" i="92"/>
  <c r="G286" i="92"/>
  <c r="G284" i="92"/>
  <c r="G283" i="92"/>
  <c r="G282" i="92"/>
  <c r="G281" i="92"/>
  <c r="G280" i="92"/>
  <c r="G279" i="92"/>
  <c r="G277" i="92"/>
  <c r="J277" i="92" s="1"/>
  <c r="G275" i="92"/>
  <c r="J275" i="92" s="1"/>
  <c r="G273" i="92"/>
  <c r="G272" i="92"/>
  <c r="G271" i="92"/>
  <c r="D270" i="92"/>
  <c r="G270" i="92" s="1"/>
  <c r="D269" i="92"/>
  <c r="G269" i="92" s="1"/>
  <c r="D268" i="92"/>
  <c r="G268" i="92" s="1"/>
  <c r="G267" i="92"/>
  <c r="G266" i="92"/>
  <c r="G265" i="92"/>
  <c r="G262" i="92"/>
  <c r="G260" i="92"/>
  <c r="G259" i="92"/>
  <c r="G258" i="92"/>
  <c r="G257" i="92"/>
  <c r="G255" i="92"/>
  <c r="G254" i="92"/>
  <c r="G252" i="92"/>
  <c r="G250" i="92"/>
  <c r="G248" i="92"/>
  <c r="G246" i="92"/>
  <c r="G245" i="92"/>
  <c r="G243" i="92"/>
  <c r="G242" i="92"/>
  <c r="G241" i="92"/>
  <c r="G240" i="92"/>
  <c r="G238" i="92"/>
  <c r="G236" i="92"/>
  <c r="G235" i="92"/>
  <c r="G233" i="92"/>
  <c r="G232" i="92"/>
  <c r="G231" i="92"/>
  <c r="G229" i="92"/>
  <c r="G228" i="92"/>
  <c r="G227" i="92"/>
  <c r="G226" i="92"/>
  <c r="G224" i="92"/>
  <c r="G223" i="92"/>
  <c r="G221" i="92"/>
  <c r="G220" i="92"/>
  <c r="G219" i="92"/>
  <c r="G217" i="92"/>
  <c r="G216" i="92"/>
  <c r="G215" i="92"/>
  <c r="G213" i="92"/>
  <c r="G211" i="92"/>
  <c r="G210" i="92"/>
  <c r="G209" i="92"/>
  <c r="G208" i="92"/>
  <c r="G207" i="92"/>
  <c r="G206" i="92"/>
  <c r="G205" i="92"/>
  <c r="G203" i="92"/>
  <c r="G202" i="92"/>
  <c r="G201" i="92"/>
  <c r="G200" i="92"/>
  <c r="G196" i="92"/>
  <c r="G195" i="92"/>
  <c r="G184" i="92"/>
  <c r="G182" i="92"/>
  <c r="G181" i="92"/>
  <c r="G180" i="92"/>
  <c r="G178" i="92"/>
  <c r="G177" i="92"/>
  <c r="G173" i="92"/>
  <c r="G172" i="92"/>
  <c r="G171" i="92"/>
  <c r="G170" i="92"/>
  <c r="G169" i="92"/>
  <c r="G168" i="92"/>
  <c r="G165" i="92"/>
  <c r="J165" i="92" s="1"/>
  <c r="J164" i="92"/>
  <c r="G158" i="92"/>
  <c r="J158" i="92" s="1"/>
  <c r="G157" i="92"/>
  <c r="J157" i="92" s="1"/>
  <c r="G156" i="92"/>
  <c r="J156" i="92" s="1"/>
  <c r="J155" i="92"/>
  <c r="J154" i="92"/>
  <c r="G153" i="92"/>
  <c r="J153" i="92" s="1"/>
  <c r="G152" i="92"/>
  <c r="J152" i="92" s="1"/>
  <c r="J151" i="92"/>
  <c r="J150" i="92"/>
  <c r="G149" i="92"/>
  <c r="J149" i="92" s="1"/>
  <c r="G148" i="92"/>
  <c r="J148" i="92" s="1"/>
  <c r="J147" i="92"/>
  <c r="J146" i="92"/>
  <c r="J145" i="92"/>
  <c r="J144" i="92"/>
  <c r="J143" i="92"/>
  <c r="J142" i="92"/>
  <c r="G141" i="92"/>
  <c r="J141" i="92" s="1"/>
  <c r="G140" i="92"/>
  <c r="J140" i="92" s="1"/>
  <c r="G139" i="92"/>
  <c r="J139" i="92" s="1"/>
  <c r="G138" i="92"/>
  <c r="J138" i="92" s="1"/>
  <c r="J137" i="92"/>
  <c r="J136" i="92"/>
  <c r="G135" i="92"/>
  <c r="J135" i="92" s="1"/>
  <c r="G134" i="92"/>
  <c r="J134" i="92" s="1"/>
  <c r="G133" i="92"/>
  <c r="J133" i="92" s="1"/>
  <c r="J132" i="92"/>
  <c r="J131" i="92"/>
  <c r="J130" i="92"/>
  <c r="J129" i="92"/>
  <c r="J128" i="92"/>
  <c r="J127" i="92"/>
  <c r="G126" i="92"/>
  <c r="J126" i="92" s="1"/>
  <c r="G125" i="92"/>
  <c r="J125" i="92" s="1"/>
  <c r="G124" i="92"/>
  <c r="J124" i="92" s="1"/>
  <c r="G123" i="92"/>
  <c r="J123" i="92" s="1"/>
  <c r="G122" i="92"/>
  <c r="J122" i="92" s="1"/>
  <c r="J121" i="92"/>
  <c r="J120" i="92"/>
  <c r="G119" i="92"/>
  <c r="J119" i="92" s="1"/>
  <c r="G118" i="92"/>
  <c r="J118" i="92" s="1"/>
  <c r="G117" i="92"/>
  <c r="J117" i="92" s="1"/>
  <c r="J116" i="92"/>
  <c r="G114" i="92"/>
  <c r="G113" i="92"/>
  <c r="G111" i="92"/>
  <c r="J111" i="92" s="1"/>
  <c r="G110" i="92"/>
  <c r="J110" i="92" s="1"/>
  <c r="G109" i="92"/>
  <c r="J109" i="92" s="1"/>
  <c r="G108" i="92"/>
  <c r="J108" i="92" s="1"/>
  <c r="G107" i="92"/>
  <c r="J107" i="92" s="1"/>
  <c r="J106" i="92"/>
  <c r="G104" i="92"/>
  <c r="J104" i="92" s="1"/>
  <c r="G103" i="92"/>
  <c r="J103" i="92" s="1"/>
  <c r="G102" i="92"/>
  <c r="J102" i="92" s="1"/>
  <c r="G101" i="92"/>
  <c r="J101" i="92" s="1"/>
  <c r="G100" i="92"/>
  <c r="J100" i="92" s="1"/>
  <c r="G99" i="92"/>
  <c r="J99" i="92" s="1"/>
  <c r="J98" i="92"/>
  <c r="G96" i="92"/>
  <c r="G95" i="92"/>
  <c r="G94" i="92"/>
  <c r="G92" i="92"/>
  <c r="G90" i="92"/>
  <c r="J90" i="92" s="1"/>
  <c r="G89" i="92"/>
  <c r="J89" i="92" s="1"/>
  <c r="G88" i="92"/>
  <c r="J88" i="92" s="1"/>
  <c r="G87" i="92"/>
  <c r="J87" i="92" s="1"/>
  <c r="G86" i="92"/>
  <c r="J86" i="92" s="1"/>
  <c r="G85" i="92"/>
  <c r="J85" i="92" s="1"/>
  <c r="A85" i="92"/>
  <c r="A86" i="92" s="1"/>
  <c r="A87" i="92" s="1"/>
  <c r="A88" i="92" s="1"/>
  <c r="A89" i="92" s="1"/>
  <c r="A90" i="92" s="1"/>
  <c r="A92" i="92" s="1"/>
  <c r="A94" i="92" s="1"/>
  <c r="A95" i="92" s="1"/>
  <c r="A96" i="92" s="1"/>
  <c r="A99" i="92" s="1"/>
  <c r="A100" i="92" s="1"/>
  <c r="A101" i="92" s="1"/>
  <c r="A102" i="92" s="1"/>
  <c r="A103" i="92" s="1"/>
  <c r="A104" i="92" s="1"/>
  <c r="A107" i="92" s="1"/>
  <c r="A108" i="92" s="1"/>
  <c r="A109" i="92" s="1"/>
  <c r="A110" i="92" s="1"/>
  <c r="A111" i="92" s="1"/>
  <c r="A113" i="92" s="1"/>
  <c r="A114" i="92" s="1"/>
  <c r="A117" i="92" s="1"/>
  <c r="A118" i="92" s="1"/>
  <c r="A119" i="92" s="1"/>
  <c r="A122" i="92" s="1"/>
  <c r="A123" i="92" s="1"/>
  <c r="A124" i="92" s="1"/>
  <c r="A125" i="92" s="1"/>
  <c r="A126" i="92" s="1"/>
  <c r="A127" i="92" s="1"/>
  <c r="A128" i="92" s="1"/>
  <c r="A129" i="92" s="1"/>
  <c r="A130" i="92" s="1"/>
  <c r="A133" i="92" s="1"/>
  <c r="A134" i="92" s="1"/>
  <c r="A135" i="92" s="1"/>
  <c r="A138" i="92" s="1"/>
  <c r="A139" i="92" s="1"/>
  <c r="A140" i="92" s="1"/>
  <c r="A141" i="92" s="1"/>
  <c r="A142" i="92" s="1"/>
  <c r="A143" i="92" s="1"/>
  <c r="A144" i="92" s="1"/>
  <c r="A145" i="92" s="1"/>
  <c r="A148" i="92" s="1"/>
  <c r="A149" i="92" s="1"/>
  <c r="A150" i="92" s="1"/>
  <c r="A151" i="92" s="1"/>
  <c r="A152" i="92" s="1"/>
  <c r="A153" i="92" s="1"/>
  <c r="A156" i="92" s="1"/>
  <c r="A157" i="92" s="1"/>
  <c r="A158" i="92" s="1"/>
  <c r="A160" i="92" s="1"/>
  <c r="A161" i="92" s="1"/>
  <c r="A165" i="92" s="1"/>
  <c r="A168" i="92" s="1"/>
  <c r="A169" i="92" s="1"/>
  <c r="A170" i="92" s="1"/>
  <c r="A171" i="92" s="1"/>
  <c r="A172" i="92" s="1"/>
  <c r="A173" i="92" s="1"/>
  <c r="A174" i="92" s="1"/>
  <c r="A175" i="92" s="1"/>
  <c r="A177" i="92" s="1"/>
  <c r="A178" i="92" s="1"/>
  <c r="A180" i="92" s="1"/>
  <c r="A181" i="92" s="1"/>
  <c r="A182" i="92" s="1"/>
  <c r="A184" i="92" s="1"/>
  <c r="A185" i="92" s="1"/>
  <c r="A188" i="92" s="1"/>
  <c r="A189" i="92" s="1"/>
  <c r="A190" i="92" s="1"/>
  <c r="A191" i="92" s="1"/>
  <c r="A195" i="92" s="1"/>
  <c r="A196" i="92" s="1"/>
  <c r="A198" i="92" s="1"/>
  <c r="A200" i="92" s="1"/>
  <c r="A201" i="92" s="1"/>
  <c r="A202" i="92" s="1"/>
  <c r="A203" i="92" s="1"/>
  <c r="A205" i="92" s="1"/>
  <c r="A206" i="92" s="1"/>
  <c r="A207" i="92" s="1"/>
  <c r="A208" i="92" s="1"/>
  <c r="A209" i="92" s="1"/>
  <c r="A210" i="92" s="1"/>
  <c r="A211" i="92" s="1"/>
  <c r="A213" i="92" s="1"/>
  <c r="A215" i="92" s="1"/>
  <c r="A216" i="92" s="1"/>
  <c r="A217" i="92" s="1"/>
  <c r="A219" i="92" s="1"/>
  <c r="A220" i="92" s="1"/>
  <c r="A221" i="92" s="1"/>
  <c r="A223" i="92" s="1"/>
  <c r="A224" i="92" s="1"/>
  <c r="A226" i="92" s="1"/>
  <c r="A227" i="92" s="1"/>
  <c r="A228" i="92" s="1"/>
  <c r="A229" i="92" s="1"/>
  <c r="A231" i="92" s="1"/>
  <c r="A232" i="92" s="1"/>
  <c r="A233" i="92" s="1"/>
  <c r="A235" i="92" s="1"/>
  <c r="A236" i="92" s="1"/>
  <c r="A238" i="92" s="1"/>
  <c r="A240" i="92" s="1"/>
  <c r="A241" i="92" s="1"/>
  <c r="A242" i="92" s="1"/>
  <c r="A243" i="92" s="1"/>
  <c r="A245" i="92" s="1"/>
  <c r="A246" i="92" s="1"/>
  <c r="A248" i="92" s="1"/>
  <c r="A250" i="92" s="1"/>
  <c r="A252" i="92" s="1"/>
  <c r="A254" i="92" s="1"/>
  <c r="A255" i="92" s="1"/>
  <c r="A257" i="92" s="1"/>
  <c r="A258" i="92" s="1"/>
  <c r="A259" i="92" s="1"/>
  <c r="A260" i="92" s="1"/>
  <c r="A262" i="92" s="1"/>
  <c r="A265" i="92" s="1"/>
  <c r="A266" i="92" s="1"/>
  <c r="A267" i="92" s="1"/>
  <c r="A268" i="92" s="1"/>
  <c r="A269" i="92" s="1"/>
  <c r="A270" i="92" s="1"/>
  <c r="A271" i="92" s="1"/>
  <c r="A272" i="92" s="1"/>
  <c r="A273" i="92" s="1"/>
  <c r="A275" i="92" s="1"/>
  <c r="A277" i="92" s="1"/>
  <c r="A279" i="92" s="1"/>
  <c r="A280" i="92" s="1"/>
  <c r="A281" i="92" s="1"/>
  <c r="A282" i="92" s="1"/>
  <c r="A283" i="92" s="1"/>
  <c r="A284" i="92" s="1"/>
  <c r="A286" i="92" s="1"/>
  <c r="A287" i="92" s="1"/>
  <c r="A288" i="92" s="1"/>
  <c r="A292" i="92" s="1"/>
  <c r="A294" i="92" s="1"/>
  <c r="A657" i="92" s="1"/>
  <c r="A658" i="92" s="1"/>
  <c r="A659" i="92" s="1"/>
  <c r="A660" i="92" s="1"/>
  <c r="A661" i="92" s="1"/>
  <c r="A663" i="92" s="1"/>
  <c r="A664" i="92" s="1"/>
  <c r="A665" i="92" s="1"/>
  <c r="A666" i="92" s="1"/>
  <c r="A667" i="92" s="1"/>
  <c r="A668" i="92" s="1"/>
  <c r="A669" i="92" s="1"/>
  <c r="A670" i="92" s="1"/>
  <c r="A671" i="92" s="1"/>
  <c r="A673" i="92" s="1"/>
  <c r="A676" i="92" s="1"/>
  <c r="A677" i="92" s="1"/>
  <c r="A678" i="92" s="1"/>
  <c r="A679" i="92" s="1"/>
  <c r="A680" i="92" s="1"/>
  <c r="A681" i="92" s="1"/>
  <c r="A682" i="92" s="1"/>
  <c r="A683" i="92" s="1"/>
  <c r="A684" i="92" s="1"/>
  <c r="A685" i="92" s="1"/>
  <c r="A686" i="92" s="1"/>
  <c r="A687" i="92" s="1"/>
  <c r="A688" i="92" s="1"/>
  <c r="A689" i="92" s="1"/>
  <c r="A690" i="92" s="1"/>
  <c r="A691" i="92" s="1"/>
  <c r="A693" i="92" s="1"/>
  <c r="A694" i="92" s="1"/>
  <c r="A695" i="92" s="1"/>
  <c r="A696" i="92" s="1"/>
  <c r="A697" i="92" s="1"/>
  <c r="A698" i="92" s="1"/>
  <c r="A699" i="92" s="1"/>
  <c r="A702" i="92" s="1"/>
  <c r="A704" i="92" s="1"/>
  <c r="A705" i="92" s="1"/>
  <c r="A706" i="92" s="1"/>
  <c r="A707" i="92" s="1"/>
  <c r="A708" i="92" s="1"/>
  <c r="A709" i="92" s="1"/>
  <c r="A710" i="92" s="1"/>
  <c r="A712" i="92" s="1"/>
  <c r="A713" i="92" s="1"/>
  <c r="A714" i="92" s="1"/>
  <c r="A715" i="92" s="1"/>
  <c r="A716" i="92" s="1"/>
  <c r="A718" i="92" s="1"/>
  <c r="A719" i="92" s="1"/>
  <c r="A721" i="92" s="1"/>
  <c r="A724" i="92" s="1"/>
  <c r="A725" i="92" s="1"/>
  <c r="A727" i="92" s="1"/>
  <c r="A728" i="92" s="1"/>
  <c r="A729" i="92" s="1"/>
  <c r="A732" i="92" s="1"/>
  <c r="A733" i="92" s="1"/>
  <c r="A736" i="92" s="1"/>
  <c r="A737" i="92" s="1"/>
  <c r="A740" i="92" s="1"/>
  <c r="A741" i="92" s="1"/>
  <c r="A742" i="92" s="1"/>
  <c r="A743" i="92" s="1"/>
  <c r="A745" i="92" s="1"/>
  <c r="A746" i="92" s="1"/>
  <c r="A747" i="92" s="1"/>
  <c r="A748" i="92" s="1"/>
  <c r="A751" i="92" s="1"/>
  <c r="A752" i="92" s="1"/>
  <c r="A754" i="92" s="1"/>
  <c r="A755" i="92" s="1"/>
  <c r="A756" i="92" s="1"/>
  <c r="A757" i="92" s="1"/>
  <c r="A758" i="92" s="1"/>
  <c r="A763" i="92" s="1"/>
  <c r="A765" i="92" s="1"/>
  <c r="A766" i="92" s="1"/>
  <c r="A770" i="92" s="1"/>
  <c r="A771" i="92" s="1"/>
  <c r="A772" i="92" s="1"/>
  <c r="A774" i="92" s="1"/>
  <c r="A775" i="92" s="1"/>
  <c r="A776" i="92" s="1"/>
  <c r="A779" i="92" s="1"/>
  <c r="A780" i="92" s="1"/>
  <c r="A783" i="92" s="1"/>
  <c r="A784" i="92" s="1"/>
  <c r="A787" i="92" s="1"/>
  <c r="A788" i="92" s="1"/>
  <c r="A791" i="92" s="1"/>
  <c r="A792" i="92" s="1"/>
  <c r="A795" i="92" s="1"/>
  <c r="A796" i="92" s="1"/>
  <c r="A799" i="92" s="1"/>
  <c r="A800" i="92" s="1"/>
  <c r="A801" i="92" s="1"/>
  <c r="A802" i="92" s="1"/>
  <c r="A803" i="92" s="1"/>
  <c r="A807" i="92" s="1"/>
  <c r="A809" i="92" s="1"/>
  <c r="A810" i="92" s="1"/>
  <c r="A813" i="92" s="1"/>
  <c r="A814" i="92" s="1"/>
  <c r="A816" i="92" s="1"/>
  <c r="A819" i="92" s="1"/>
  <c r="A820" i="92" s="1"/>
  <c r="A822" i="92" s="1"/>
  <c r="A823" i="92" s="1"/>
  <c r="A824" i="92" s="1"/>
  <c r="A827" i="92" s="1"/>
  <c r="A829" i="92" s="1"/>
  <c r="A830" i="92" s="1"/>
  <c r="A831" i="92" s="1"/>
  <c r="A832" i="92" s="1"/>
  <c r="A833" i="92" s="1"/>
  <c r="A834" i="92" s="1"/>
  <c r="A835" i="92" s="1"/>
  <c r="A836" i="92" s="1"/>
  <c r="A837" i="92" s="1"/>
  <c r="A838" i="92" s="1"/>
  <c r="A839" i="92" s="1"/>
  <c r="A840" i="92" s="1"/>
  <c r="A841" i="92" s="1"/>
  <c r="A842" i="92" s="1"/>
  <c r="A843" i="92" s="1"/>
  <c r="A845" i="92" s="1"/>
  <c r="A846" i="92" s="1"/>
  <c r="A849" i="92" s="1"/>
  <c r="A850" i="92" s="1"/>
  <c r="A851" i="92" s="1"/>
  <c r="A853" i="92" s="1"/>
  <c r="A854" i="92" s="1"/>
  <c r="A855" i="92" s="1"/>
  <c r="A856" i="92" s="1"/>
  <c r="A858" i="92" s="1"/>
  <c r="A859" i="92" s="1"/>
  <c r="A860" i="92" s="1"/>
  <c r="A863" i="92" s="1"/>
  <c r="A864" i="92" s="1"/>
  <c r="A866" i="92" s="1"/>
  <c r="A867" i="92" s="1"/>
  <c r="A868" i="92" s="1"/>
  <c r="A869" i="92" s="1"/>
  <c r="A871" i="92" s="1"/>
  <c r="A872" i="92" s="1"/>
  <c r="A874" i="92" s="1"/>
  <c r="A875" i="92" s="1"/>
  <c r="A876" i="92" s="1"/>
  <c r="A877" i="92" s="1"/>
  <c r="A879" i="92" s="1"/>
  <c r="A880" i="92" s="1"/>
  <c r="A881" i="92" s="1"/>
  <c r="A882" i="92" s="1"/>
  <c r="A883" i="92" s="1"/>
  <c r="A885" i="92" s="1"/>
  <c r="A886" i="92" s="1"/>
  <c r="A887" i="92" s="1"/>
  <c r="A889" i="92" s="1"/>
  <c r="A890" i="92" s="1"/>
  <c r="A891" i="92" s="1"/>
  <c r="A893" i="92" s="1"/>
  <c r="A895" i="92" s="1"/>
  <c r="A896" i="92" s="1"/>
  <c r="A897" i="92" s="1"/>
  <c r="A899" i="92" s="1"/>
  <c r="A900" i="92" s="1"/>
  <c r="A901" i="92" s="1"/>
  <c r="A903" i="92" s="1"/>
  <c r="A905" i="92" s="1"/>
  <c r="A906" i="92" s="1"/>
  <c r="A907" i="92" s="1"/>
  <c r="A908" i="92" s="1"/>
  <c r="A909" i="92" s="1"/>
  <c r="A910" i="92" s="1"/>
  <c r="A912" i="92" s="1"/>
  <c r="A913" i="92" s="1"/>
  <c r="A914" i="92" s="1"/>
  <c r="A916" i="92" s="1"/>
  <c r="A917" i="92" s="1"/>
  <c r="A919" i="92" s="1"/>
  <c r="A920" i="92" s="1"/>
  <c r="A921" i="92" s="1"/>
  <c r="A922" i="92" s="1"/>
  <c r="A923" i="92" s="1"/>
  <c r="A925" i="92" s="1"/>
  <c r="A926" i="92" s="1"/>
  <c r="A928" i="92" s="1"/>
  <c r="A929" i="92" s="1"/>
  <c r="A930" i="92" s="1"/>
  <c r="A931" i="92" s="1"/>
  <c r="A932" i="92" s="1"/>
  <c r="A933" i="92" s="1"/>
  <c r="A934" i="92" s="1"/>
  <c r="A935" i="92" s="1"/>
  <c r="A937" i="92" s="1"/>
  <c r="A938" i="92" s="1"/>
  <c r="A939" i="92" s="1"/>
  <c r="A943" i="92" s="1"/>
  <c r="A944" i="92" s="1"/>
  <c r="A947" i="92" s="1"/>
  <c r="A949" i="92" s="1"/>
  <c r="A950" i="92" s="1"/>
  <c r="A953" i="92" s="1"/>
  <c r="A954" i="92" s="1"/>
  <c r="A955" i="92" s="1"/>
  <c r="A957" i="92" s="1"/>
  <c r="G84" i="92"/>
  <c r="J84" i="92" s="1"/>
  <c r="G83" i="92"/>
  <c r="J83" i="92" s="1"/>
  <c r="G80" i="92"/>
  <c r="J80" i="92" s="1"/>
  <c r="G79" i="92"/>
  <c r="J79" i="92" s="1"/>
  <c r="G78" i="92"/>
  <c r="J78" i="92" s="1"/>
  <c r="G77" i="92"/>
  <c r="J77" i="92" s="1"/>
  <c r="G76" i="92"/>
  <c r="J76" i="92" s="1"/>
  <c r="J75" i="92"/>
  <c r="J74" i="92"/>
  <c r="G73" i="92"/>
  <c r="J73" i="92" s="1"/>
  <c r="G72" i="92"/>
  <c r="J72" i="92" s="1"/>
  <c r="G71" i="92"/>
  <c r="J71" i="92" s="1"/>
  <c r="A71" i="92"/>
  <c r="A72" i="92" s="1"/>
  <c r="A73" i="92" s="1"/>
  <c r="A76" i="92" s="1"/>
  <c r="A77" i="92" s="1"/>
  <c r="A78" i="92" s="1"/>
  <c r="A79" i="92" s="1"/>
  <c r="A80" i="92" s="1"/>
  <c r="G70" i="92"/>
  <c r="J70" i="92" s="1"/>
  <c r="G69" i="92"/>
  <c r="J69" i="92" s="1"/>
  <c r="J68" i="92"/>
  <c r="J67" i="92"/>
  <c r="G66" i="92"/>
  <c r="J66" i="92" s="1"/>
  <c r="G65" i="92"/>
  <c r="J65" i="92" s="1"/>
  <c r="A65" i="92"/>
  <c r="A66" i="92" s="1"/>
  <c r="G64" i="92"/>
  <c r="J64" i="92" s="1"/>
  <c r="G63" i="92"/>
  <c r="J63" i="92" s="1"/>
  <c r="G62" i="92"/>
  <c r="J62" i="92" s="1"/>
  <c r="G57" i="92"/>
  <c r="G52" i="92"/>
  <c r="G51" i="92"/>
  <c r="G50" i="92"/>
  <c r="G49" i="92"/>
  <c r="G48" i="92"/>
  <c r="G47" i="92"/>
  <c r="G44" i="92"/>
  <c r="G42" i="92"/>
  <c r="G41" i="92"/>
  <c r="G39" i="92"/>
  <c r="G38" i="92"/>
  <c r="G36" i="92"/>
  <c r="G35" i="92"/>
  <c r="G34" i="92"/>
  <c r="G33" i="92"/>
  <c r="G31" i="92"/>
  <c r="G29" i="92"/>
  <c r="G28" i="92"/>
  <c r="J28" i="92" s="1"/>
  <c r="G27" i="92"/>
  <c r="G26" i="92"/>
  <c r="G25" i="92"/>
  <c r="G23" i="92"/>
  <c r="G22" i="92"/>
  <c r="G21" i="92"/>
  <c r="A21" i="92"/>
  <c r="A22" i="92" s="1"/>
  <c r="A23" i="92" s="1"/>
  <c r="A25" i="92" s="1"/>
  <c r="A26" i="92" s="1"/>
  <c r="A27" i="92" s="1"/>
  <c r="A28" i="92" s="1"/>
  <c r="A29" i="92" s="1"/>
  <c r="A31" i="92" s="1"/>
  <c r="A33" i="92" s="1"/>
  <c r="A34" i="92" s="1"/>
  <c r="A35" i="92" s="1"/>
  <c r="A36" i="92" s="1"/>
  <c r="A38" i="92" s="1"/>
  <c r="A39" i="92" s="1"/>
  <c r="A41" i="92" s="1"/>
  <c r="A42" i="92" s="1"/>
  <c r="A44" i="92" s="1"/>
  <c r="A46" i="92" s="1"/>
  <c r="A47" i="92" s="1"/>
  <c r="A48" i="92" s="1"/>
  <c r="A49" i="92" s="1"/>
  <c r="A50" i="92" s="1"/>
  <c r="A51" i="92" s="1"/>
  <c r="A52" i="92" s="1"/>
  <c r="A55" i="92" s="1"/>
  <c r="A57" i="92" s="1"/>
  <c r="G18" i="92"/>
  <c r="J18" i="92" s="1"/>
  <c r="G17" i="92"/>
  <c r="J17" i="92" s="1"/>
  <c r="G16" i="92"/>
  <c r="J16" i="92" s="1"/>
  <c r="G15" i="92"/>
  <c r="J15" i="92" s="1"/>
  <c r="G14" i="92"/>
  <c r="J14" i="92" s="1"/>
  <c r="G11" i="92"/>
  <c r="G958" i="92" l="1"/>
  <c r="G959" i="92" s="1"/>
  <c r="J958" i="92"/>
  <c r="J959" i="92" s="1"/>
</calcChain>
</file>

<file path=xl/sharedStrings.xml><?xml version="1.0" encoding="utf-8"?>
<sst xmlns="http://schemas.openxmlformats.org/spreadsheetml/2006/main" count="2457" uniqueCount="776">
  <si>
    <t>Lp.</t>
  </si>
  <si>
    <t>PRZEDMIAR ROBÓT NIEWYKONANYCH oraz PRAC NIEZBĘDNYCH DO USUNIĘCIA WAD</t>
  </si>
  <si>
    <t>j.m</t>
  </si>
  <si>
    <t>m2</t>
  </si>
  <si>
    <t xml:space="preserve">Opis robót </t>
  </si>
  <si>
    <t>Przedmiar</t>
  </si>
  <si>
    <t>nr Karty Inwent.</t>
  </si>
  <si>
    <t>ilość</t>
  </si>
  <si>
    <t>Budowa urządzeń teletechnicznych</t>
  </si>
  <si>
    <t>Łączność autostradowa - telekomunikacja</t>
  </si>
  <si>
    <t>- km 415+210, strona lewa</t>
  </si>
  <si>
    <t>Oczyszczenie powierzchni studni z zalegającej ziemi</t>
  </si>
  <si>
    <t>szt.</t>
  </si>
  <si>
    <t>ROBOTY DROGOWE - AUTOSTRADA A2 - na odcinku C od km 411+465,80 do km 431+500</t>
  </si>
  <si>
    <t>Przepusty dla celów ekologicznych i odwodnienia dróg</t>
  </si>
  <si>
    <t>Przepusty i przejścia dla małych zwierząt (PZM)</t>
  </si>
  <si>
    <t>- km 412+800 strona lewa, PZM 1-2</t>
  </si>
  <si>
    <t>Opracowanie projektu dla zakresu niezbędnego do przywrócenia wymaganej funkcji przepustu</t>
  </si>
  <si>
    <t>ryczałt</t>
  </si>
  <si>
    <t>Wykonanie robót dla zakresu niezbędnego do przywrócenia wymaganej funkcji przepustu</t>
  </si>
  <si>
    <t>- km 412+800 strona prawa, PZM 1-3</t>
  </si>
  <si>
    <t>- km 413+135, PZM 2-2</t>
  </si>
  <si>
    <t>- km 413+737, PZM 3-2</t>
  </si>
  <si>
    <t>Odmulenie cieku na minimalnej długości 100 m oraz poniżej obiektu</t>
  </si>
  <si>
    <t>Wyprofilowanie i umocnienie półek</t>
  </si>
  <si>
    <t>Umocnienie cieku na min. dł. 5 mb</t>
  </si>
  <si>
    <t>m</t>
  </si>
  <si>
    <t>Usunięcie/rozplantowanie gruntu</t>
  </si>
  <si>
    <t>m3</t>
  </si>
  <si>
    <t>Zahumusowanie i obsianie trawą</t>
  </si>
  <si>
    <t>- km 415+071, PZM 4</t>
  </si>
  <si>
    <t>Wykonać powłoki antykorozyjne na głowicach i ścianach oporowych obiektu</t>
  </si>
  <si>
    <t>- km 415+406, PZM 5-1</t>
  </si>
  <si>
    <t>- km 415+868, PZM 6-2</t>
  </si>
  <si>
    <t xml:space="preserve">Odmulenie cieku w obrębie przepustu na minimalnej długości 7 m </t>
  </si>
  <si>
    <t>- km 416+414, PZM 7-2</t>
  </si>
  <si>
    <t>- km 420+746, PZM 11-2</t>
  </si>
  <si>
    <t>- km 423+263, PZM 21</t>
  </si>
  <si>
    <t>- km 424+096, PZM 12-4</t>
  </si>
  <si>
    <t>Rozbiórka i ponowne ułożenie obrukowania ścian oporowych na podsypce cem-piaskowej</t>
  </si>
  <si>
    <t xml:space="preserve">Uzupełnienie nasypu korpusu autostrady </t>
  </si>
  <si>
    <t>Zabezpieczenie antykorozyjne  betonu zewnętrznych powierzchni ścian oporowych ( szt. 4 )</t>
  </si>
  <si>
    <t>Izolacja powłokowa bitumiczna części podziemnej nadbudowanych ścian oporowych (szt 4 )</t>
  </si>
  <si>
    <t>- km 425+851, PZM 14-2</t>
  </si>
  <si>
    <t>- km 426+448, PZM 15-3</t>
  </si>
  <si>
    <t>- km 428+477, PZM 17-2</t>
  </si>
  <si>
    <t>Wymiana panela ekranu akustycznego</t>
  </si>
  <si>
    <t>elem.</t>
  </si>
  <si>
    <t>Uzupełnienie brakującego pochwytu poręczy</t>
  </si>
  <si>
    <t>- km 429+169, PZM 18-2</t>
  </si>
  <si>
    <t>Uzupełnić brakującą zalewkę - jezdni północna</t>
  </si>
  <si>
    <t>- km 429+682, PZM 19-2</t>
  </si>
  <si>
    <t>Przepusty dla płazów (PP)</t>
  </si>
  <si>
    <t xml:space="preserve">Wymiana płyty pokrywy studni </t>
  </si>
  <si>
    <t>Roboty przygotowawcze</t>
  </si>
  <si>
    <t>Oświetlenie autostrady</t>
  </si>
  <si>
    <t xml:space="preserve">Opracować ozwiązanie projektowe na dodatkowe oświetlenie w obrębie przejazdu awaryjnego  gwarantujące uzyskanie wymaganych parametrów wraz z niezbędnymi uzgodnieniami </t>
  </si>
  <si>
    <t>Wykonać roboty zgodnie z projektem dodatkowym</t>
  </si>
  <si>
    <t>- 426+900 - 427+300,</t>
  </si>
  <si>
    <t>Usunąć nadmiar gruntu</t>
  </si>
  <si>
    <t>Wyprofilować skarpy</t>
  </si>
  <si>
    <t>Ekrany akustyczne</t>
  </si>
  <si>
    <t>- km 411+465,80 - 412+215, strona prawa, ekran E1P</t>
  </si>
  <si>
    <t>demontaż i ponowny montaż paneli przęseł ekranów (o wys. 6 m) przyległych do głowic pali (jeżeli konieczne)</t>
  </si>
  <si>
    <t>przęsło</t>
  </si>
  <si>
    <t>oczyszczenie i zabezpieczenie antykoroz. betonu - głowice</t>
  </si>
  <si>
    <t>uzupełnienie ubytków betonu - głowice</t>
  </si>
  <si>
    <t xml:space="preserve">wykonać zabezpieczenie antykorozyjne betonu głowic wszystkich pali </t>
  </si>
  <si>
    <t>- km km 412+850 - 413+600, strona prawa, ekran E2P</t>
  </si>
  <si>
    <t>demontaż i ponowny montaż paneli przęsła ekranu o wys. 5 m</t>
  </si>
  <si>
    <t>iniekcja sklejająca rysy/pęknięcia - podwaliny</t>
  </si>
  <si>
    <t>lokalne naprawy zaprawami PCC, zabezpieczenie antykorozyjne betonu - podwaliny</t>
  </si>
  <si>
    <t>wymiana podwaliny ekranu</t>
  </si>
  <si>
    <t>- km km 415+640 - 416+300, strona prawa, ekran E6P</t>
  </si>
  <si>
    <t>- km km 416+330 - 416+950, strona lewa, ekran E7L</t>
  </si>
  <si>
    <t>szpachlowanie i zabezpieczenie antykorozyjne pow. betonu - podwalina</t>
  </si>
  <si>
    <t>uzupełnienie zaprawą naprawczą brakującego zaczynu cementowego na krawędziach podwaliny</t>
  </si>
  <si>
    <t>- km 416+300 - 416+960, strona prawa, ekran E7P</t>
  </si>
  <si>
    <t>demontaż i ponowny montaż paneli przęsła ekranu o wys. 7 m</t>
  </si>
  <si>
    <t>- km 4km 417+030 - 417+050, strona prawa, ekran E8P</t>
  </si>
  <si>
    <t>oczyszczenie i zabezpieczenie antykoroz. betonu - podwaliny</t>
  </si>
  <si>
    <t>- km km 420+850 - 421+380, strona prawa, ekran E13P</t>
  </si>
  <si>
    <t>demontaż i ponowny montaż paneli przęsła ekranu o wys. 4,5 m</t>
  </si>
  <si>
    <t>- km km 422+250  strona lewa, ekran E15L</t>
  </si>
  <si>
    <t>demontaż i ponowny montaż paneli przęsła ekranu o wys. 6 m</t>
  </si>
  <si>
    <t>- km km 422+985 - 423+435,  strona lewa, ekran E16L</t>
  </si>
  <si>
    <t>- km km 424+550,  strona prawa, ekran E17P</t>
  </si>
  <si>
    <t>- km 425+200 - 425+730,  strona lewa, ekran E19L</t>
  </si>
  <si>
    <t>- km 424+645 - 425+260,  strona prawa, ekran E19P</t>
  </si>
  <si>
    <t>- km 426+000 - 426+650,  strona lewa, ekran E20L</t>
  </si>
  <si>
    <t>- km 425+570 - 426+625,  strona prawa, ekran E20P</t>
  </si>
  <si>
    <t>- km 425+570 - 426+625,  strona prawa, ekran E21P</t>
  </si>
  <si>
    <t>- km 426+699 - 426+867,  strona prawa, ekran E22P</t>
  </si>
  <si>
    <t>demontaż i montaż paneli przęsła ekranu o wys. 5 m</t>
  </si>
  <si>
    <t>- km 427+370 - 428+390,  strona prawa, ekran E24P</t>
  </si>
  <si>
    <t>demontaż i ponowny montaż paneli przęsła ekranu o wys. 4 m</t>
  </si>
  <si>
    <t>- km 429+070 - 429+820 strona prawa, ekran E27P</t>
  </si>
  <si>
    <t>D/0024</t>
  </si>
  <si>
    <t>D/0001</t>
  </si>
  <si>
    <t>D/0002</t>
  </si>
  <si>
    <t>D/0003</t>
  </si>
  <si>
    <t>D/0004</t>
  </si>
  <si>
    <t>D/0005</t>
  </si>
  <si>
    <t>D/0006</t>
  </si>
  <si>
    <t>D/0007</t>
  </si>
  <si>
    <t>D/0008</t>
  </si>
  <si>
    <t>D/0009</t>
  </si>
  <si>
    <t>D/0010</t>
  </si>
  <si>
    <t>D/0011</t>
  </si>
  <si>
    <t>D/0012</t>
  </si>
  <si>
    <t>D/0013</t>
  </si>
  <si>
    <t>D/0014</t>
  </si>
  <si>
    <t>D/0015</t>
  </si>
  <si>
    <t>D/0016</t>
  </si>
  <si>
    <t>D/0017</t>
  </si>
  <si>
    <t>D/0021</t>
  </si>
  <si>
    <t>D/0023</t>
  </si>
  <si>
    <t>D/0025</t>
  </si>
  <si>
    <t>D/0026</t>
  </si>
  <si>
    <t>D/0027</t>
  </si>
  <si>
    <t>D/0028</t>
  </si>
  <si>
    <t>D/0029</t>
  </si>
  <si>
    <t>D/0030</t>
  </si>
  <si>
    <t>D/0031</t>
  </si>
  <si>
    <t>D/0032</t>
  </si>
  <si>
    <t>D/0033</t>
  </si>
  <si>
    <t>D/0034</t>
  </si>
  <si>
    <t>D/0035</t>
  </si>
  <si>
    <t>D/0036</t>
  </si>
  <si>
    <t>D/0037</t>
  </si>
  <si>
    <t>D/0038</t>
  </si>
  <si>
    <t>D/0039</t>
  </si>
  <si>
    <t>D/0040</t>
  </si>
  <si>
    <t>D/0041</t>
  </si>
  <si>
    <t>D/0042</t>
  </si>
  <si>
    <t>D/0043</t>
  </si>
  <si>
    <t>D/0044</t>
  </si>
  <si>
    <t>D/0045</t>
  </si>
  <si>
    <t>Urządzenia bezpieczeństwa ruchu</t>
  </si>
  <si>
    <t>Ogrodzenie autostrady</t>
  </si>
  <si>
    <t>- km 411+465,80 - 431+500, strona lewa i prawa</t>
  </si>
  <si>
    <t>D/0046</t>
  </si>
  <si>
    <t>42 500*)</t>
  </si>
  <si>
    <t>przepusty PP1, PP2, PP3, PP6, PZM20</t>
  </si>
  <si>
    <t xml:space="preserve">Wykonać płotki naprowadzające przy PP1, PP2, PP3, PP6, PZM20, </t>
  </si>
  <si>
    <t>- km 411+465,80-412+300, strona lewa</t>
  </si>
  <si>
    <t>D/0047</t>
  </si>
  <si>
    <t>Siatka stalowa - odkopać i poprawić naciąg, zastosować mocowania systemowe</t>
  </si>
  <si>
    <t>Siatka stalowa - budowa wraz z rozbiórką istniejącego ogrodzenia</t>
  </si>
  <si>
    <t>Siatka stalowa - podwyższyć do wys. 250 cm</t>
  </si>
  <si>
    <t>Siatka herpetologiczna - odkopać i poprawić naciąg, zastosować daszek</t>
  </si>
  <si>
    <t>Siatka herpetologiczna - budowa wraz z rozbiórka istniejącego ogrodzenia</t>
  </si>
  <si>
    <t>Słupek ogrodzeniowy - wymiana/budowa</t>
  </si>
  <si>
    <t>- km 411+465,80-412+300, strona prawa</t>
  </si>
  <si>
    <t>D/0048</t>
  </si>
  <si>
    <t>- km 412+300 - 413+100, strona prawa</t>
  </si>
  <si>
    <t>D/0049</t>
  </si>
  <si>
    <t>Furtka - przebudowa (bez wymiany skrzydeł)</t>
  </si>
  <si>
    <t>Słupek ogrodzeniowy - przebudowa</t>
  </si>
  <si>
    <t>- km 412+300 - 413+100, strona lewa</t>
  </si>
  <si>
    <t>D/0050</t>
  </si>
  <si>
    <t>- km 413+080 - 413+950, strona prawa</t>
  </si>
  <si>
    <t>D/0051</t>
  </si>
  <si>
    <t>Siatka herpetologiczna - budowa</t>
  </si>
  <si>
    <t>- km 413+080 - 413+950, strona lewa</t>
  </si>
  <si>
    <t>D/0052</t>
  </si>
  <si>
    <t>Siatka stalowa - wkopać/obsypać ziemią</t>
  </si>
  <si>
    <t>- km 413+900 - 414+700, strona prawa</t>
  </si>
  <si>
    <t>D/0053</t>
  </si>
  <si>
    <t>Furtka - budowa</t>
  </si>
  <si>
    <t>- km 413+900 - 414+700, strona lewa</t>
  </si>
  <si>
    <t>D/0054</t>
  </si>
  <si>
    <t>Furtka - regulacja</t>
  </si>
  <si>
    <t>- km 414+700 - 415+550, strona prawa</t>
  </si>
  <si>
    <t>D/0055</t>
  </si>
  <si>
    <t>- km 414+700 - 415+550, strona lewa</t>
  </si>
  <si>
    <t>D/0056</t>
  </si>
  <si>
    <t>- km 415+500 - 416+350, strona lewa</t>
  </si>
  <si>
    <t>D/0057</t>
  </si>
  <si>
    <t>- km 415+500 - 416+350, strona prawa</t>
  </si>
  <si>
    <t>D/0058</t>
  </si>
  <si>
    <t xml:space="preserve">Siatka herpetologiczna - budowa </t>
  </si>
  <si>
    <t>- km 416+300 - 417+150, strona prawa</t>
  </si>
  <si>
    <t>D/0059</t>
  </si>
  <si>
    <t>- km 416+300 - 417+150, strona lewa</t>
  </si>
  <si>
    <t>D/0060</t>
  </si>
  <si>
    <t>- km 417+100 - 417+950, strona prawa</t>
  </si>
  <si>
    <t>D/0061</t>
  </si>
  <si>
    <t xml:space="preserve">Furtka - regulacja </t>
  </si>
  <si>
    <t>- km 417+100 - 417+950, strona lewa</t>
  </si>
  <si>
    <t>D/0062</t>
  </si>
  <si>
    <t xml:space="preserve">Furtka - budowa </t>
  </si>
  <si>
    <t>- km 417+900 - 418+750, strona prawa</t>
  </si>
  <si>
    <t>D/0063</t>
  </si>
  <si>
    <t>- km 417+900 - 418+750, strona lewa</t>
  </si>
  <si>
    <t>D/0064</t>
  </si>
  <si>
    <t>- km 418+700 - 419+375, strona prawa</t>
  </si>
  <si>
    <t>D/0065</t>
  </si>
  <si>
    <t>- km 418+700 - 419+375, strona lewa</t>
  </si>
  <si>
    <t>D/0066</t>
  </si>
  <si>
    <t>- km 419+375 - 420+425, strona prawa</t>
  </si>
  <si>
    <t>D/0067</t>
  </si>
  <si>
    <t>- km 419+375 - 420+425, strona lewa</t>
  </si>
  <si>
    <t>D/0068</t>
  </si>
  <si>
    <t>Siatka stalowa - uzupełnić szpilki mocujące siatkę do skarpy</t>
  </si>
  <si>
    <t>- km 419+375 - 420+425, "wnętrze" węzła</t>
  </si>
  <si>
    <t>D/0069</t>
  </si>
  <si>
    <t>Furtka - wymiana/budowa</t>
  </si>
  <si>
    <t>- km 420+400 - 421+250, strona lewa</t>
  </si>
  <si>
    <t>D/0070</t>
  </si>
  <si>
    <t>- km 420+400 - 421+250, strona prawa</t>
  </si>
  <si>
    <t>D/0071</t>
  </si>
  <si>
    <t>- km km 421+200 - 422+100, strona lewa</t>
  </si>
  <si>
    <t>D/0072</t>
  </si>
  <si>
    <t>Brama wjazdowa - przebudowa (bez wymiany skrzydeł)</t>
  </si>
  <si>
    <t>- km 421+200 - 422+100, strona prawa</t>
  </si>
  <si>
    <t>D/0073</t>
  </si>
  <si>
    <t>- km 422+100 - 423+000, strona lewa</t>
  </si>
  <si>
    <t>D/0074</t>
  </si>
  <si>
    <t>- km 422+100 - 423+000, strona prawa</t>
  </si>
  <si>
    <t>D/0075</t>
  </si>
  <si>
    <t>- km 423+000 - 423+800, strona prawa</t>
  </si>
  <si>
    <t>D/0076</t>
  </si>
  <si>
    <t>- km 423+000 - 423+800, strona lewa</t>
  </si>
  <si>
    <t>D/0077</t>
  </si>
  <si>
    <t>- km km 423+800 - 424+600, strona lewa</t>
  </si>
  <si>
    <t>D/0078</t>
  </si>
  <si>
    <t>- km 423+800 - 424+600, strona prawa</t>
  </si>
  <si>
    <t>D/0079</t>
  </si>
  <si>
    <t>- km 424+600 - 425+425, strona lewa</t>
  </si>
  <si>
    <t>D/0080</t>
  </si>
  <si>
    <t>Furtki - budowa</t>
  </si>
  <si>
    <t>- km 424+600 - 425+425, strona prawa</t>
  </si>
  <si>
    <t>D/0081</t>
  </si>
  <si>
    <t>Furtki - przebudowa (bez wymiany skrzydła)</t>
  </si>
  <si>
    <t>- km 425+400 - 426+400, strona lewa</t>
  </si>
  <si>
    <t>D/0082</t>
  </si>
  <si>
    <t>- km 425+400 - 426+400, strona prawa</t>
  </si>
  <si>
    <t>D/0083</t>
  </si>
  <si>
    <t>- km 426+400 - 427+600, strona lewa</t>
  </si>
  <si>
    <t>D/0084</t>
  </si>
  <si>
    <t>- km 426+400 - 427+600, strona prawa</t>
  </si>
  <si>
    <t>D/0085</t>
  </si>
  <si>
    <t>Furtki - przebudowa</t>
  </si>
  <si>
    <t>- km 427+600 - 428+450, strona lewa</t>
  </si>
  <si>
    <t>D/0086</t>
  </si>
  <si>
    <t>- km 427+600 - 428+450, strona prawa</t>
  </si>
  <si>
    <t>D/0087</t>
  </si>
  <si>
    <t>- km 428+400 - 429+250, strona lewa</t>
  </si>
  <si>
    <t>D/0088</t>
  </si>
  <si>
    <t>Furtka - przebudowa</t>
  </si>
  <si>
    <t>- km 428+400 - 429+250, strona prawa</t>
  </si>
  <si>
    <t>D/0089</t>
  </si>
  <si>
    <t>- km 429+200 - 430+000, strona lewa</t>
  </si>
  <si>
    <t>D/0090</t>
  </si>
  <si>
    <t>- km 429+200 - 430+000, strona prawa</t>
  </si>
  <si>
    <t>D/0091</t>
  </si>
  <si>
    <t>- km 430+000 - 430+850, strona lewa</t>
  </si>
  <si>
    <t>D/0092</t>
  </si>
  <si>
    <t>- km 430+000 - 430+850, strona prawa</t>
  </si>
  <si>
    <t>D/0093</t>
  </si>
  <si>
    <t>- km 430+800 - 431+500, strona lewa</t>
  </si>
  <si>
    <t>D/0094</t>
  </si>
  <si>
    <t>- km 430+800 - 431+500, strona prawa</t>
  </si>
  <si>
    <t>D/0095</t>
  </si>
  <si>
    <t>Bariery stalowe</t>
  </si>
  <si>
    <t>- km 411+465,80 - 425+630, odc. C1</t>
  </si>
  <si>
    <t>D/0096 - D/0109</t>
  </si>
  <si>
    <t>wymienić uszkodzone elementy bariery typu H1W3</t>
  </si>
  <si>
    <t>wymienić uszkodzone elementy bariery typu H1W3 - zakończenie bariery</t>
  </si>
  <si>
    <t>wymienić uszkodzone elementy bariery typu H1W4</t>
  </si>
  <si>
    <t>wymienić uszkodzone elementy bariery typu H1W4/B</t>
  </si>
  <si>
    <t>wymienić uszkodzone elementy bariery typu H2W6</t>
  </si>
  <si>
    <t>wymienić uszkodzone elementy bariery typu H2W6/B</t>
  </si>
  <si>
    <t>- km 425+630 - 431+500, odc. C2</t>
  </si>
  <si>
    <t>D/0109 - D/0115</t>
  </si>
  <si>
    <t>wymienić uszkodzone elementy bariery typu H1W4 - zakończenie bariery</t>
  </si>
  <si>
    <t>wymienić uszkodzone elementy bariery typu H2W4/B</t>
  </si>
  <si>
    <t>Wykonanie kompletnej palisady drewnianej z narzutem kamiennym w rowie</t>
  </si>
  <si>
    <t>Odbudowa istniejącej palisady drewnianej z uzupełnieniem narzutu kamiennego</t>
  </si>
  <si>
    <t>Budowa kanalizacji deszczowej</t>
  </si>
  <si>
    <t>D/0022</t>
  </si>
  <si>
    <t>rozebranie ścieku betonowego</t>
  </si>
  <si>
    <t>regulacja studzienki</t>
  </si>
  <si>
    <t>nadbudowa / budowa studzienki oraz połaczenie z przykanalikiem (ewentualne)</t>
  </si>
  <si>
    <t>Roboty wykończeniowe</t>
  </si>
  <si>
    <t>Nawierzchnia pasa technologicznego</t>
  </si>
  <si>
    <t>Regulacja/wymiana skrzynki zasuwy wodociągowej</t>
  </si>
  <si>
    <t>- km 422+980, km 430+550</t>
  </si>
  <si>
    <t>- km 417+681</t>
  </si>
  <si>
    <t>Wylot kolektora do odbiornika Dn250mm z wykonaniem umocnienia  wylotu</t>
  </si>
  <si>
    <t xml:space="preserve">Rozbiórka i ponowne ułożenie nawierzchni z płyt ażurowych </t>
  </si>
  <si>
    <t>Regulacja studni telekomunikacyjnej</t>
  </si>
  <si>
    <t>Uzupełnić humusowanie wraz z obsiewem</t>
  </si>
  <si>
    <t>Wykonać podbudowę z kruszywa gr. 20</t>
  </si>
  <si>
    <t>Wykonać nawierzchnię tłuczniową na zjeździe</t>
  </si>
  <si>
    <t>Wyprofilować i  uzupełnić podbudowę z kruszywa (gr. ok.. 10 cm)</t>
  </si>
  <si>
    <t>Wykonać nawierzchnię z płyt ażurowych</t>
  </si>
  <si>
    <t>Wykonać przejazd przez rów (bród)</t>
  </si>
  <si>
    <t>- km 420+250</t>
  </si>
  <si>
    <t>- km 431+250</t>
  </si>
  <si>
    <t>Odwodnienie powierzchniowe autostrady</t>
  </si>
  <si>
    <t>Uzupełnić kruszywo w geokracie</t>
  </si>
  <si>
    <t>Uzupełnić ubytki w skarpach</t>
  </si>
  <si>
    <t>Odmulenie rowu</t>
  </si>
  <si>
    <t>Wykonać naprawę skarpy z uwzgl. prawidłowego wykonania geosyntetyków (wariant "C" umocnienia rowów)</t>
  </si>
  <si>
    <t>Umocnienie rowów betonowymi elemenatmi prefabrykowanymi wraz z umocnieniem matami bentonitowymi</t>
  </si>
  <si>
    <t xml:space="preserve">oczyszczenie zespołu podczyszczającego </t>
  </si>
  <si>
    <t>rozbiórka i ponowne wykonanie ścieku skarpowego</t>
  </si>
  <si>
    <t>Wykonać umocnienie wylotu ścieku skarpowego</t>
  </si>
  <si>
    <t xml:space="preserve">wykonanie umocnienia wylotu ścieku do rowu </t>
  </si>
  <si>
    <t>Ścieki skarpowe</t>
  </si>
  <si>
    <t>Zieleń drogowa</t>
  </si>
  <si>
    <t>Humusowanie</t>
  </si>
  <si>
    <t>Częściowa rozbiórka pobocza i przeciwskarpy rowu</t>
  </si>
  <si>
    <t>Obsiew (bez humusowania)</t>
  </si>
  <si>
    <t>Oczyszczenie zespołu podczyszczającego</t>
  </si>
  <si>
    <t>Odmulenie przepustu</t>
  </si>
  <si>
    <t>odtworzenie skarpy i pobocza</t>
  </si>
  <si>
    <t>Profilowanie skarpy</t>
  </si>
  <si>
    <t>Uporządkowanie terenu po wykonanym ogrodzeniu</t>
  </si>
  <si>
    <t>Usunięcie geomembrany z rowu</t>
  </si>
  <si>
    <t>Uzupełnienie humusowania wraz z obsiewem</t>
  </si>
  <si>
    <t>Uzupełnienie nasypu</t>
  </si>
  <si>
    <t>Wykonać umocnienie z płyt betonowych w obrębie przegrody</t>
  </si>
  <si>
    <t xml:space="preserve">wykonanie prawidłowego zakotwienia geomembrany </t>
  </si>
  <si>
    <t>Wykonanie uszczelnienia rowu</t>
  </si>
  <si>
    <t>kpl</t>
  </si>
  <si>
    <t>Sadzenie drzew, krzewów, pnączy</t>
  </si>
  <si>
    <t>Sadzenie drzew liścistych</t>
  </si>
  <si>
    <t>Sadzenie drzew liścistych wraz z usunięciem drzew martwych/uszkodzonych/wywróconych/przechylonych</t>
  </si>
  <si>
    <t>Sadzenie drzew iglastych</t>
  </si>
  <si>
    <t>Sadzenie krzewów liścistych</t>
  </si>
  <si>
    <t>Sadzenie krzewów liścistych wraz z usunięciem krzewów martwych/uszkodzonych/wywróconych/przechylonych</t>
  </si>
  <si>
    <t>Sadzenie pnącz</t>
  </si>
  <si>
    <t>Sadzenie pnącz wraz z usunięciem pnącz martwych</t>
  </si>
  <si>
    <t>D/0116</t>
  </si>
  <si>
    <t>Wykonać koszenie pasa drogowego (bez pasa rozdziału i poboczy)</t>
  </si>
  <si>
    <t>Wykonać pierwsze koszenie pielęgnacyjne powierzchni, na których wykonano obsiew</t>
  </si>
  <si>
    <t>Roboty inne</t>
  </si>
  <si>
    <t>Usunięcie/zutylizowanie gruzu/odpadów budowalnych</t>
  </si>
  <si>
    <t xml:space="preserve">Rekultywacja terenu, w tym również humusowanie wraz z obsiewem </t>
  </si>
  <si>
    <t xml:space="preserve">Uzupełnić pobocze, w tym również humusowanie wraz z obsiewem </t>
  </si>
  <si>
    <t>ROBOTY DROGOWE - Węzeł i łącznice</t>
  </si>
  <si>
    <t xml:space="preserve">Nawierzchnie </t>
  </si>
  <si>
    <t>Uszczelnienie styku technologicznego - w-wa ścieralna SMA - gr. 4 cm</t>
  </si>
  <si>
    <t>umocnienia wylotu ścieku elementami prefabrykowanymi</t>
  </si>
  <si>
    <t>D/0118</t>
  </si>
  <si>
    <t>naprawa ścieku skarpowego</t>
  </si>
  <si>
    <t>odmulenie przepustu</t>
  </si>
  <si>
    <t>wykonanie rowu wzdłuz łącznicy WW3</t>
  </si>
  <si>
    <t>odmulenie rowu</t>
  </si>
  <si>
    <t>uzupełnić humusowanie i obsiew</t>
  </si>
  <si>
    <t>D/0119</t>
  </si>
  <si>
    <t>Inne roboty</t>
  </si>
  <si>
    <t>D/0120</t>
  </si>
  <si>
    <t>D/0117</t>
  </si>
  <si>
    <t>ROBOTY DROGOWE - Droga powiatowa nr 38 134 Baranów - Budy Stare (1516W)</t>
  </si>
  <si>
    <t>D/0121</t>
  </si>
  <si>
    <t>Uzupełnić humusowanie</t>
  </si>
  <si>
    <t>Uzupełnić obsiew</t>
  </si>
  <si>
    <t>D/0122</t>
  </si>
  <si>
    <t xml:space="preserve">Uszczelnić styk </t>
  </si>
  <si>
    <t>Oczyścić/odmulić rów</t>
  </si>
  <si>
    <t>Oczyścić/odmulić przepusty pod zjazdami</t>
  </si>
  <si>
    <t>ROBOTY DROGOWE - Droga powiatowa nr 38 131 Pułapina Nowa - Kopiska Małe (1513W)</t>
  </si>
  <si>
    <t>D/0123</t>
  </si>
  <si>
    <t>ROBOTY DROGOWE - Droga powiatowa nr 38 354 Skierniewice - Miedniewice (4709W)</t>
  </si>
  <si>
    <t>D/0124</t>
  </si>
  <si>
    <t>wjazd indywidualny w km 0+010,02 L</t>
  </si>
  <si>
    <t>wjazd indywidualny w km 0+010,02 P, 0+044,93 P, 0+066,39 P, 0+090,00 P</t>
  </si>
  <si>
    <t>ROBOTY DROGOWE - Droga powiatowa nr 38 135 Baranów - Kozłowice Stare (1517W)</t>
  </si>
  <si>
    <t>D/0126</t>
  </si>
  <si>
    <t>D/0127</t>
  </si>
  <si>
    <t>Odtworzyć nawierzchnię bitumiczną</t>
  </si>
  <si>
    <t>Uzupełnić pobocze</t>
  </si>
  <si>
    <t>ROBOTY DROGOWE - Droga powiatowa nr 38 139 Miedniewice - Franciszków (4703W)</t>
  </si>
  <si>
    <t>Odwodnienie powierzchniowe</t>
  </si>
  <si>
    <t>D/0128</t>
  </si>
  <si>
    <t>km 0+000 do km 0+150</t>
  </si>
  <si>
    <t>D/0129</t>
  </si>
  <si>
    <t>D/0130</t>
  </si>
  <si>
    <t>wjazdy indywidualne 0+064,21P, 0+151,55P, 0+217,75P</t>
  </si>
  <si>
    <t xml:space="preserve">wjazdy indywidualne 0+745,89P, 0+812,38 </t>
  </si>
  <si>
    <t>ROBOTY DROGOWE - Droga powiatowa nr 38 130 Bronisławów - Wiskitki (4135W)</t>
  </si>
  <si>
    <t>D/0131</t>
  </si>
  <si>
    <t>ROBOTY DROGOWE - Droga powiatowa nr 38 136 Oryszew - Międzyborów (4701W)</t>
  </si>
  <si>
    <t>D/0132</t>
  </si>
  <si>
    <t>D/0133</t>
  </si>
  <si>
    <t>wjazdy indywidualne 0+631,22P</t>
  </si>
  <si>
    <t>wjazdy indywidualne 0+714,59L</t>
  </si>
  <si>
    <t>ROBOTY DROGOWE - Droga powiatowa nr 38 127 Seroki - Gągolina (3832W)</t>
  </si>
  <si>
    <t>D/0134</t>
  </si>
  <si>
    <t>D/0135</t>
  </si>
  <si>
    <t>Poszerzenie nasypu</t>
  </si>
  <si>
    <t>wykonanie pełnej konstrukcji nawwierzchni</t>
  </si>
  <si>
    <t>Rozbiórka i ponowne ułożenie ścieku</t>
  </si>
  <si>
    <t>Umocnienie wylotu ścieku</t>
  </si>
  <si>
    <t>ROBOTY DROGOWE - Droga gminna do m. Nowa Wieś</t>
  </si>
  <si>
    <t>D/0136</t>
  </si>
  <si>
    <t xml:space="preserve">wjazdy indywidualne </t>
  </si>
  <si>
    <t>ROBOTY DROGOWE - Droga gminna Hipolitów - Kolonia Miedniewice</t>
  </si>
  <si>
    <t>D/0137</t>
  </si>
  <si>
    <t>D/0138</t>
  </si>
  <si>
    <t>Zamknięcie powierzchniowe powierzchni frezowań</t>
  </si>
  <si>
    <t>ROBOTY DROGOWE - Droga gminna Guzów - Starowiskitki</t>
  </si>
  <si>
    <t>D/0139</t>
  </si>
  <si>
    <t>D/0140</t>
  </si>
  <si>
    <t xml:space="preserve">Uszczelnienie połaczeń technologicznych nawierzchni </t>
  </si>
  <si>
    <t>Odtworzenie oznakowania poziomego cienkowarstwowego - linia P-4</t>
  </si>
  <si>
    <t>D/0141</t>
  </si>
  <si>
    <t>Nawierzchnie</t>
  </si>
  <si>
    <t>D/0142</t>
  </si>
  <si>
    <t>Uszczelnienie styków</t>
  </si>
  <si>
    <t>Remont cząstkowy z dogęszczeniem podbudowy</t>
  </si>
  <si>
    <t>Nawierzchnia bitumiczna</t>
  </si>
  <si>
    <t>Wykonanie nawierzchni z kruszywa</t>
  </si>
  <si>
    <t>Naprawa nawierzchni z kruszywa (uzupełnienie, wyrównanie, zagęszczenie)</t>
  </si>
  <si>
    <t>Obcięcie krawędzi</t>
  </si>
  <si>
    <t>Usunięcie gruzu</t>
  </si>
  <si>
    <t>Uzupelnienie pobocza kruszywem</t>
  </si>
  <si>
    <t>Wykonać przepust</t>
  </si>
  <si>
    <t>Wykonanie nawierzchni z kruszywa (dz. 618/4)</t>
  </si>
  <si>
    <t>D/0143</t>
  </si>
  <si>
    <t>D/0144</t>
  </si>
  <si>
    <t>Odmulenie rowów</t>
  </si>
  <si>
    <t>Odmulenie przepustów</t>
  </si>
  <si>
    <t>Wykonać przepust pod zjazdem</t>
  </si>
  <si>
    <t>D/0145</t>
  </si>
  <si>
    <t>Wykonać ścianki przepustu</t>
  </si>
  <si>
    <t>Umocnienie rowu w obrębie ścianek przepustu</t>
  </si>
  <si>
    <t>PRZYGOTOWANIE TERENU BUDOWY</t>
  </si>
  <si>
    <t>Przebudowa/likwidacja istniejących przepustów - Przepusty na rowach w pasie autostrady</t>
  </si>
  <si>
    <t>Przepust  PDR 13-1, km 424+591</t>
  </si>
  <si>
    <t>PTB/0001</t>
  </si>
  <si>
    <t>Montaż balustrady na gzymsie</t>
  </si>
  <si>
    <t>Przepust  PDR 21-2, km 431+343</t>
  </si>
  <si>
    <t>Przebudowa urządzeń melioracyjnych</t>
  </si>
  <si>
    <t>- km 419+650 strona lewa, rów PG-56/2-10</t>
  </si>
  <si>
    <t>PTB/0002</t>
  </si>
  <si>
    <t>odmulenie koryta rowu poniżej przepustu PDR 9-4 warstwą ok. 30 cm</t>
  </si>
  <si>
    <t>odmulenie koryta rowu przed wlotem do PDR 9-3 warstwą ok. 30 cm</t>
  </si>
  <si>
    <t>odmulenie przepustu PDR 9-3 warstwą do 30 cm</t>
  </si>
  <si>
    <t>- km 420+250 strona lewa, rów PG-56/2</t>
  </si>
  <si>
    <t>PTB/0003</t>
  </si>
  <si>
    <t>odmulenie koryta rowu warstwą min. 40 cm</t>
  </si>
  <si>
    <t>odmulenie przepustów PDR 10-1 i PDR 10-2 warstwą min. 40 cm</t>
  </si>
  <si>
    <t xml:space="preserve">rozbiórka istniejącego umocnienia z płyt przy wylocie przepustu PDR 10-1 i wykonanie obruku  </t>
  </si>
  <si>
    <t>wykonanie rowu drogowego przy DL 9a zgodnie z projektem z częściowym wykorzystaniem istniejącego już rowu, wykonanie umocnień na włączeniu rowu drogowego do rowu PG-56/2</t>
  </si>
  <si>
    <t>naprawa umocnienia skarpy z płyt ażurowych</t>
  </si>
  <si>
    <t>- km 420+250 strona lewa, zbieracz nr 25</t>
  </si>
  <si>
    <t>PTB/0004</t>
  </si>
  <si>
    <t>oczyszczenie wykotu drenarskiego z namułu, oczyszczenie końcowego odcinka rurociągu</t>
  </si>
  <si>
    <t>- km 420+750 strona lewa, rów PG-56/2-8</t>
  </si>
  <si>
    <t>PTB/0005</t>
  </si>
  <si>
    <t>poprawienie geometrii koryta, przedłużenia rowu drogowego i umocnienie skarp</t>
  </si>
  <si>
    <t>odmulenie koryta rowu PG-56/2-8 warstwą ok. 30 cm na długości 30 m (do PZM 11-2)</t>
  </si>
  <si>
    <t>oczyszczenie wylotu drenarskiego W 20 zbieracza 28</t>
  </si>
  <si>
    <t>umocnienie płytami betonowymi połączenia rowu drogowego przy DL 18 z rowem PG-56/2-8</t>
  </si>
  <si>
    <t>- km km 424+600,   rów W 14-1</t>
  </si>
  <si>
    <t>PTB/0006</t>
  </si>
  <si>
    <t>naprawa lub rozbiórka i ponowne ułożenie umocnienia z geokraty na wlocie i wylocie przepustu okularowego pod drogą technologiczną z uzupełnieniem ilości kruszywa</t>
  </si>
  <si>
    <t>wykonanie umocnienia wlotu rowu drogowego przy DP 26 do rowu W-14/1 płytami betonowymi (ażurowymi) z uzupełnieniem wymytego gruntu w skarpach rowu drogowego</t>
  </si>
  <si>
    <t>- km km 415+050 ciek przy PZM 4</t>
  </si>
  <si>
    <t>PTB/0007</t>
  </si>
  <si>
    <t>rozbiórka i ponowne ułożenie umocnienia z geokraty na wlocie i wylocie przepustu pod drogą technologiczną wraz z uzupełnieniem ilości kamienia zasypowego</t>
  </si>
  <si>
    <t>podniesienie niwelety drogi technologicznej o min. 30 cm (nawierzchnia  z kruszywa)</t>
  </si>
  <si>
    <t xml:space="preserve">Prace związane z ochroną środowiska w tym również nadzór środowiskowy </t>
  </si>
  <si>
    <t>PTB/0008</t>
  </si>
  <si>
    <t>Usunięcie tymczasowego ogrodzenia herpetologicznego (po wykonaniu ogrodzenia docelowego)</t>
  </si>
  <si>
    <t>Inne roboty, zgodnie z wym. 1.2.2.2 PFU</t>
  </si>
  <si>
    <t>PTB/0009</t>
  </si>
  <si>
    <t>usunięcie humusu</t>
  </si>
  <si>
    <t>przesadzenie drzew</t>
  </si>
  <si>
    <t>przesadzenie krzewów</t>
  </si>
  <si>
    <t>rekultywacja terenów</t>
  </si>
  <si>
    <t>wyrównanie terenu</t>
  </si>
  <si>
    <t>ROBOTY MOSTOWE</t>
  </si>
  <si>
    <t>Wiadukt drogowy WD-271</t>
  </si>
  <si>
    <t xml:space="preserve">Wykonać ponowny kompletny pomiar w zakresie ścieku przykrawężnikowego i wpustów wraz z poprawnym operatem </t>
  </si>
  <si>
    <t>M/0001</t>
  </si>
  <si>
    <t>Wykonać prawidłowy pomiar reperów w nawiązaniu do punktu stałego przy obiekcie wraz z opracowaniem raportu z pomiaru</t>
  </si>
  <si>
    <t>Wiadukt drogowy WD-272</t>
  </si>
  <si>
    <t>M/0002</t>
  </si>
  <si>
    <t>Wykonać warstwę koloryzująco-ochronną, zabezpieczającą przed promieniowaniem ultrafioletowym na izolacji kap chodnikowych (34 m2 x 3)</t>
  </si>
  <si>
    <t>Most autostradowy MA-273</t>
  </si>
  <si>
    <t>M/0003</t>
  </si>
  <si>
    <t>Wiadukt drogowy WD-274</t>
  </si>
  <si>
    <t>M/0004</t>
  </si>
  <si>
    <t>Zeszlifować warstwę nawierzchniową, ułożyć ponownie warstwę nawierzchniową oraz warstwę koloryzującą (72m x 3m)</t>
  </si>
  <si>
    <t>Wiadukt drogowy WD-275</t>
  </si>
  <si>
    <t>M/0005</t>
  </si>
  <si>
    <t>Rysy na korpusie przyczółków - do zainiektowania. Szerokośc rys 0,2 mm; przyczółek A - 1 rysa dł. ok. 4,0m, przyczółek C - 1 rysa dł. ok. 2,5m</t>
  </si>
  <si>
    <t>Zeszlifować warstwę nawierzchniową, ułożyć ponownie warstwę nawierzchniową oraz warstwę koloryzującą (46m x 3m)</t>
  </si>
  <si>
    <t>Wiadukt drogowy WD-276 + Pzd</t>
  </si>
  <si>
    <t>M/0006</t>
  </si>
  <si>
    <t>Rysy na korpusie przyczółków - do zainiektowania. Szerokośc rys 0,2 mm; przyczółek C - 8 rys po ok. 4,0m dł., przyczółek B - 1 rysa dł. ok. 2,0m</t>
  </si>
  <si>
    <t>Wiadukt drogowy WD-277A</t>
  </si>
  <si>
    <t>M/0007</t>
  </si>
  <si>
    <t>Uzupełnić i wyprofilować skarpę (1x14x0,1=1,4m3)</t>
  </si>
  <si>
    <t>Wykonać powłokę antykorozyjną betonu (1,3x0,5x2=1,3m2)</t>
  </si>
  <si>
    <t>Most drogowy MD-280 + PZs</t>
  </si>
  <si>
    <t>M/0008</t>
  </si>
  <si>
    <t>Skorygować usytuowanie reperu doziemnego, wykonać prawidłowy pomiar punktu stałego i reperów w nawiązaniu do punktu stałego przy obiekcie wraz z opracowaniem raportu z pomiaru</t>
  </si>
  <si>
    <t>Zamontować osłony dylatacji z odpowiedniej blachy (4 szt. x 2,5 m= 10 m)</t>
  </si>
  <si>
    <t>Wiadukt drogowy WD-281</t>
  </si>
  <si>
    <t>M/0009</t>
  </si>
  <si>
    <t>Oczyścić ściany przyczółka z gruntu. Przyczółek A - 2 x 14,4 = 28,8 m2 (razem z fragmentami skrzydeł)</t>
  </si>
  <si>
    <t>Zamontować osłony dylatacji z odpowiedniej blachy (2 szt. x 2,6 m= 5,2 m, 2 szt. x 4,2 m= 8,4 m )</t>
  </si>
  <si>
    <t>Wiadukt drogowy WD-282</t>
  </si>
  <si>
    <t>M/0010</t>
  </si>
  <si>
    <t>Wiadukt drogowy WD-283</t>
  </si>
  <si>
    <t>M/0011</t>
  </si>
  <si>
    <t>Zamontować pochwyty poręczy na ekranach akustycznych</t>
  </si>
  <si>
    <t>Uzupełnić spoiny/pęknięcia asfaltu twardolanego</t>
  </si>
  <si>
    <t xml:space="preserve">Zamontować osłony dylatacji z odpowiedniej blachy (4 szt. x 2,9 m= 11,6 m, 4 szt. x 1,8 m= 7,2 m ) </t>
  </si>
  <si>
    <t>Uzupełnić elementami granitowymi obróbkę wpustów</t>
  </si>
  <si>
    <t>Wiadukt drogowy WD-284</t>
  </si>
  <si>
    <t>M/0012</t>
  </si>
  <si>
    <t xml:space="preserve">Zamontować osłony dylatacji z odpowiedniej blachy (2 szt. x 2,6 m= 5,2 m, 2 szt. x 4,2 m= 8,4 m ) </t>
  </si>
  <si>
    <t>Usunąć wykwity rdzy na powierzchnii elementów dylatacji modułowych</t>
  </si>
  <si>
    <t>Kładka dla pieszych KP-1</t>
  </si>
  <si>
    <t>M/0013</t>
  </si>
  <si>
    <t>Zabezpieczenie antykorozyjne konstrukcji stalowej ustroju nośnego kładki dla pieszych - przęsło A-B</t>
  </si>
  <si>
    <t xml:space="preserve">Zamontować osłony dylatacji z odpowiedniej blachy (20 szt. x 1 m= 20 m) </t>
  </si>
  <si>
    <t>Most autostradowy MA-285</t>
  </si>
  <si>
    <t>M/0014</t>
  </si>
  <si>
    <t>Wymienić stłuczone elementy ekranu akustycznego przezroczystego</t>
  </si>
  <si>
    <t>Wiadukt drogowy WD-286</t>
  </si>
  <si>
    <t>M/0015</t>
  </si>
  <si>
    <t>Wiadukt  autostradowy WA-287</t>
  </si>
  <si>
    <t>M/0016</t>
  </si>
  <si>
    <t>Uzupełnić punktowe/miejscowe uszkodzenia powłok malarskich konstrukcji stalowej dźwigarów</t>
  </si>
  <si>
    <t>Uzupełnić (wypełnić) odpowiednią mieszanką (betonową lub inną) szczeliny przy dylatacji modułowej w osi D</t>
  </si>
  <si>
    <t>Most autostradowy MA-288+PZd</t>
  </si>
  <si>
    <t>M/0017</t>
  </si>
  <si>
    <t>ZAGOSPODAROWANIE OBIEKTÓW PRZYAUTOSTRADOWYCH</t>
  </si>
  <si>
    <t>MOP II "Baranów" km 426+900 - km 427+300, jezdnia płd</t>
  </si>
  <si>
    <t>Budynek sanitariatu</t>
  </si>
  <si>
    <t>ZOP/0001</t>
  </si>
  <si>
    <t>MOP III "Baranów" km 426+900 - km 427+300, jezdnia płn</t>
  </si>
  <si>
    <t>Kanalizacja deszczowa</t>
  </si>
  <si>
    <t>ZOP/0002</t>
  </si>
  <si>
    <t>Demontaż kraty, zamontowanie klapy zwrotnej na wylocie do odbiornika Dn400</t>
  </si>
  <si>
    <t>ZOP/0003</t>
  </si>
  <si>
    <t>SPO "WISKITKI"</t>
  </si>
  <si>
    <t>ZOP/0004</t>
  </si>
  <si>
    <t>Zasuwa Dn200mm w studni betonowej Dn1200mm</t>
  </si>
  <si>
    <t>Klapa zwrotna na wylocie do rowu Dn200mm</t>
  </si>
  <si>
    <t>Kanalizacja sanitarna</t>
  </si>
  <si>
    <t>ZOP/0005</t>
  </si>
  <si>
    <t>Instalacja wentylacyjna kanału techologicznego</t>
  </si>
  <si>
    <r>
      <t xml:space="preserve">Dostosowanie siatki stalowej do wymagań Decyzji Środowiskowej, poprzez dogęszczenie lub wymianę.   </t>
    </r>
    <r>
      <rPr>
        <i/>
        <sz val="11"/>
        <rFont val="Tahoma"/>
        <family val="2"/>
        <charset val="238"/>
      </rPr>
      <t xml:space="preserve">                    *) Do określenia ostatecznej ilości i wartośći robót należy uwzględnić działania wynikające z poszczególnych Kart Inwentaryzacyjnych.</t>
    </r>
  </si>
  <si>
    <t>wyprofilować i uzupełnić podbudowe z kruszywa</t>
  </si>
  <si>
    <t>Uzupełnienie humusowanie z obsiewem</t>
  </si>
  <si>
    <t>Usunąć rysy i spękania na całej powierzchni nawierzchnioizolacji środkowych kap chodnikowych (pow. kap ok. 240 m2)</t>
  </si>
  <si>
    <t>Doprowadzić pas rozdziału do wymagań projektowych.</t>
  </si>
  <si>
    <t>Uzupełnienie ubytków poręczy w balustradach (strona prawa).</t>
  </si>
  <si>
    <t>Naprawa uszkodzeń ekranów akustycznych  (strona prawa).</t>
  </si>
  <si>
    <t>Uzupełnenie ubytków betonu  w skrzydełkach przepustu (strona lewa).</t>
  </si>
  <si>
    <t>Dokończyc roboty betoniarskie.</t>
  </si>
  <si>
    <t xml:space="preserve">Usunięcie powtarzalnych uszkodzeń elementów konstrukcyjnych w postaci rys i pęknięć, osadów i nielicznych przecieków, uszkodzeń skrzydełek obiektów, wegetacji i zabrudzeń wokół obiektów. Zakres prac odnosi się do wszystkich przepustów i przejść ekologicznych występujących na inwestycji, w tym wymienionych  i nie wymienionych w Inwentaryzacji, a występujących na odc. C Autostrady. </t>
  </si>
  <si>
    <r>
      <t xml:space="preserve">Utrwalenie w terenie punktów granicznych znakiem naziemnym (świadki punktów granicznych) zgodnie z WWiORB D.01.01.01 </t>
    </r>
    <r>
      <rPr>
        <sz val="11"/>
        <color rgb="FFFF0000"/>
        <rFont val="Tahoma"/>
        <family val="2"/>
        <charset val="238"/>
      </rPr>
      <t>wraz z dokumentacją umożliwiającą odtworzenie zniszczonych punktów.</t>
    </r>
  </si>
  <si>
    <r>
      <t xml:space="preserve">Wykonać humusowanie z obsiewem </t>
    </r>
    <r>
      <rPr>
        <sz val="11"/>
        <color rgb="FFFF0000"/>
        <rFont val="Tahoma"/>
        <family val="2"/>
        <charset val="238"/>
      </rPr>
      <t>wraz z co najmniej trzykrotnym skoszeniem traw.</t>
    </r>
  </si>
  <si>
    <t>Zahumusowanie i obsiew skarp wraz z co najmniej trzykrotnym skoszeniem traw.</t>
  </si>
  <si>
    <t>Uzupełnienie ubytków poręczy (strona prawa).</t>
  </si>
  <si>
    <t>Naprawa uszkodzeń jezdni (strona lewa).</t>
  </si>
  <si>
    <t>Naprawa dylatacji bitumicznych (strona lewa).</t>
  </si>
  <si>
    <t>Naprawa uszkodzonych elementów ekranów akustycznych (strona lewa).</t>
  </si>
  <si>
    <r>
      <rPr>
        <sz val="11"/>
        <rFont val="Tahoma"/>
        <family val="2"/>
        <charset val="238"/>
      </rPr>
      <t>Wykonać humusowanie z obsiewem</t>
    </r>
    <r>
      <rPr>
        <sz val="11"/>
        <color rgb="FFFF0000"/>
        <rFont val="Tahoma"/>
        <family val="2"/>
        <charset val="238"/>
      </rPr>
      <t xml:space="preserve"> wraz z co najmniej trzykrotnym skoszeniem traw.</t>
    </r>
  </si>
  <si>
    <t>Doprowadzić do walorów funkcjonalnych zbiorniki odparowujące - Odcinek C Autostrady.</t>
  </si>
  <si>
    <t>Oczyszczenie kompletu separatorów - Odcinek C Autostrady.</t>
  </si>
  <si>
    <t>Dokończenie robót związanych z oswietleniem ciągu głównego w miejscach awarii i uszkodzonych kabli zasilających.</t>
  </si>
  <si>
    <t>Wykonanie dokumentacji powykonawczej dla całego odcinka uwzględniajacego wprowadzone zmiany.</t>
  </si>
  <si>
    <t>Wymiana paneli przeziernych w rejonie obiektów mostowych na panele odporne na działanie osób postronnych (wandalizm).</t>
  </si>
  <si>
    <r>
      <t xml:space="preserve">Siatka herpetologiczna - odkopać i poprawić naciąg, zastosować </t>
    </r>
    <r>
      <rPr>
        <sz val="11"/>
        <color rgb="FFFF0000"/>
        <rFont val="Tahoma"/>
        <family val="2"/>
        <charset val="238"/>
      </rPr>
      <t>przewieszkę w miejsce daszka</t>
    </r>
  </si>
  <si>
    <r>
      <t xml:space="preserve">Bramy wjazdowe - regulacja </t>
    </r>
    <r>
      <rPr>
        <sz val="11"/>
        <color rgb="FFFF0000"/>
        <rFont val="Tahoma"/>
        <family val="2"/>
        <charset val="238"/>
      </rPr>
      <t>z uzupełnieniem rygli mocujących skrzydła bramy do podłoża.</t>
    </r>
  </si>
  <si>
    <r>
      <t>Bramy wjazdowe - przebudowa (bez wymiany skrzydeł)</t>
    </r>
    <r>
      <rPr>
        <sz val="11"/>
        <color rgb="FFFF0000"/>
        <rFont val="Tahoma"/>
        <family val="2"/>
        <charset val="238"/>
      </rPr>
      <t xml:space="preserve"> z uzupełnieniem rygli mocujących skrzydła bramy do podłoża.</t>
    </r>
  </si>
  <si>
    <r>
      <t>Bramy wjazdowe - regulacja z przebudowa słupków</t>
    </r>
    <r>
      <rPr>
        <sz val="11"/>
        <color rgb="FFFF0000"/>
        <rFont val="Tahoma"/>
        <family val="2"/>
        <charset val="238"/>
      </rPr>
      <t xml:space="preserve"> z uzupełnieniem rygli mocujących skrzydła bramy do podłoża.</t>
    </r>
  </si>
  <si>
    <r>
      <t xml:space="preserve">Bramy wjazdowe - przebudowa (bez wymiany skrzydeł) </t>
    </r>
    <r>
      <rPr>
        <sz val="11"/>
        <color rgb="FFFF0000"/>
        <rFont val="Tahoma"/>
        <family val="2"/>
        <charset val="238"/>
      </rPr>
      <t>z uzupełnieniem rygli mocujących skrzydła bramy do podłoża.</t>
    </r>
  </si>
  <si>
    <r>
      <t>Bramy wjazdowe - regulacja</t>
    </r>
    <r>
      <rPr>
        <sz val="11"/>
        <color rgb="FFFF0000"/>
        <rFont val="Tahoma"/>
        <family val="2"/>
        <charset val="238"/>
      </rPr>
      <t xml:space="preserve"> z uzupełnieniem rygli mocujących skrzydła bramy do podłoża.</t>
    </r>
  </si>
  <si>
    <r>
      <t xml:space="preserve">Bramy wjazdowe - budowa </t>
    </r>
    <r>
      <rPr>
        <sz val="11"/>
        <color rgb="FFFF0000"/>
        <rFont val="Tahoma"/>
        <family val="2"/>
        <charset val="238"/>
      </rPr>
      <t>z uzupełnieniem rygli mocujących skrzydła bramy do podłoża.</t>
    </r>
  </si>
  <si>
    <r>
      <t xml:space="preserve">Bramy wjazdowe - wymiana/budowa  </t>
    </r>
    <r>
      <rPr>
        <sz val="11"/>
        <color rgb="FFFF0000"/>
        <rFont val="Tahoma"/>
        <family val="2"/>
        <charset val="238"/>
      </rPr>
      <t>z uzupełnieniem rygli mocujących skrzydła bramy do podłoża.</t>
    </r>
  </si>
  <si>
    <r>
      <t>Brama wjazdowa - przebudowa (bez wymiany skrzydeł)</t>
    </r>
    <r>
      <rPr>
        <sz val="11"/>
        <color rgb="FFFF0000"/>
        <rFont val="Tahoma"/>
        <family val="2"/>
        <charset val="238"/>
      </rPr>
      <t xml:space="preserve"> z uzupełnieniem rygli mocujących skrzydła bramy do podłoża.</t>
    </r>
  </si>
  <si>
    <r>
      <t xml:space="preserve">Brama wjazdowa - przebudowa (bez wymiany skrzydeł) </t>
    </r>
    <r>
      <rPr>
        <sz val="11"/>
        <color rgb="FFFF0000"/>
        <rFont val="Tahoma"/>
        <family val="2"/>
        <charset val="238"/>
      </rPr>
      <t>z uzupełnieniem rygli mocujących skrzydła bramy do podłoża.</t>
    </r>
  </si>
  <si>
    <r>
      <t xml:space="preserve">Słupek ogrodzeniowy - wymiana/budowa </t>
    </r>
    <r>
      <rPr>
        <sz val="11"/>
        <color rgb="FFFF0000"/>
        <rFont val="Tahoma"/>
        <family val="2"/>
        <charset val="238"/>
      </rPr>
      <t>z uzupełnieniem rygli mocujących skrzydła bramy do podłoża.</t>
    </r>
  </si>
  <si>
    <t>Wymiana poduszek zderzeniowych w rejonie wjazdów do MOP Baranów na typ zastosowany na węźle Wiskitki (zastosowany typ występuje wyłącznie na wjazdach)</t>
  </si>
  <si>
    <t>Oznakowanie poziome</t>
  </si>
  <si>
    <t>Wykonanie oznakowania poziomego na obu jezdniach ciągu głównego</t>
  </si>
  <si>
    <r>
      <t xml:space="preserve">uzupełnić nasypy </t>
    </r>
    <r>
      <rPr>
        <sz val="11"/>
        <color rgb="FFFF0000"/>
        <rFont val="Tahoma"/>
        <family val="2"/>
        <charset val="238"/>
      </rPr>
      <t>w tym naprawa nasypu na węźle Wiskitki</t>
    </r>
  </si>
  <si>
    <r>
      <t>Wykonać</t>
    </r>
    <r>
      <rPr>
        <sz val="11"/>
        <color rgb="FFFF0000"/>
        <rFont val="Tahoma"/>
        <family val="2"/>
        <charset val="238"/>
      </rPr>
      <t xml:space="preserve"> trzykrotne</t>
    </r>
    <r>
      <rPr>
        <sz val="11"/>
        <rFont val="Tahoma"/>
        <family val="2"/>
        <charset val="238"/>
      </rPr>
      <t xml:space="preserve"> koszenie pielęgnacyjne powierzchni, na których wykonano obsiew</t>
    </r>
  </si>
  <si>
    <r>
      <t xml:space="preserve">Uzupełnienie humusowania wraz z obsiewem </t>
    </r>
    <r>
      <rPr>
        <sz val="11"/>
        <color rgb="FFFF0000"/>
        <rFont val="Tahoma"/>
        <family val="2"/>
        <charset val="238"/>
      </rPr>
      <t>i co najmniej trzykrotnym koszeniem traw</t>
    </r>
  </si>
  <si>
    <r>
      <t xml:space="preserve">Obsiew (bez humusowania) </t>
    </r>
    <r>
      <rPr>
        <sz val="11"/>
        <color rgb="FFFF0000"/>
        <rFont val="Tahoma"/>
        <family val="2"/>
        <charset val="238"/>
      </rPr>
      <t>i co najmniej trzykrotnym koszeniem traw</t>
    </r>
  </si>
  <si>
    <t>Oświetlenie</t>
  </si>
  <si>
    <t>Naprawa uszkodzonego kabla zasilającego oraz przekręcone latarnie należy doprowadzić do walorów użytkowych</t>
  </si>
  <si>
    <r>
      <t xml:space="preserve">Uzupełnić obsiew </t>
    </r>
    <r>
      <rPr>
        <sz val="11"/>
        <color rgb="FFFF0000"/>
        <rFont val="Tahoma"/>
        <family val="2"/>
        <charset val="238"/>
      </rPr>
      <t>i co najmniej trzykrotnym koszeniem traw</t>
    </r>
  </si>
  <si>
    <t>Uzupełnienie i naprawa oznakowania pionowego i odtworzenie oznakowania poziomego na wszystkich drogach dojazdowych i technologicznych</t>
  </si>
  <si>
    <r>
      <t xml:space="preserve">Remont cząstkowy </t>
    </r>
    <r>
      <rPr>
        <sz val="11"/>
        <color rgb="FFFF0000"/>
        <rFont val="Tahoma"/>
        <family val="2"/>
        <charset val="238"/>
      </rPr>
      <t>warstwy</t>
    </r>
    <r>
      <rPr>
        <sz val="11"/>
        <rFont val="Tahoma"/>
        <family val="2"/>
        <charset val="238"/>
      </rPr>
      <t xml:space="preserve"> ścieralnej</t>
    </r>
  </si>
  <si>
    <r>
      <t>Uzupełnić obsiew</t>
    </r>
    <r>
      <rPr>
        <sz val="11"/>
        <color rgb="FFFF0000"/>
        <rFont val="Tahoma"/>
        <family val="2"/>
        <charset val="238"/>
      </rPr>
      <t xml:space="preserve"> i co najmniej trzykrotnym koszeniem traw</t>
    </r>
  </si>
  <si>
    <t>Naprawić spękania na przyczółku i usunąć punktowe występowanie rdzy na dzwigarach</t>
  </si>
  <si>
    <t>Usunąć punktowe występowanie rdzy na dzwigarach</t>
  </si>
  <si>
    <t xml:space="preserve">Naprawić spękania na przyczółku </t>
  </si>
  <si>
    <t>Wiadukt drogowy WD-278</t>
  </si>
  <si>
    <t>Naprawa dylatacji bitumicznych (widoczne deformacje)</t>
  </si>
  <si>
    <t>Uszkodzenia elementów ochrony środowiska</t>
  </si>
  <si>
    <t>Uzupełnić ubytki poręczy stalowej strona lewa</t>
  </si>
  <si>
    <t>Uzupełnić ubytki poręczy stalowej strona prawa i lewa, naprawa ekranów akustycznych (wymiana uszkodzonych elementów)</t>
  </si>
  <si>
    <r>
      <t xml:space="preserve">Pompa zatapialna do odwodnienia kanału technologicznego z pływakiem i 2m odcinkiem tłocznym Dn32PE oraz przejściem szczelnym przez ścianę tunelu </t>
    </r>
    <r>
      <rPr>
        <sz val="11"/>
        <color rgb="FFFF0000"/>
        <rFont val="Tahoma"/>
        <family val="2"/>
        <charset val="238"/>
      </rPr>
      <t>i z modułem zdalnego monitoringu pracy pompowni</t>
    </r>
  </si>
  <si>
    <t>Uzupełnić ubytki poręczy stalowych oraz naprawa dylatacji bitumicznych (widoczne deformacje)</t>
  </si>
  <si>
    <t>Na wszystkich obiektach mostowych, gdzie wykonano prowizoryczne dostosowanie rzędnych  wpustów do rzędnej dna ścieku, należy wykonać docelową naprawę umożliwiającą wykonanie robót utzrzymaniowych wraz z ewentualnym uzupełnieniem koszy osadnikowych.</t>
  </si>
  <si>
    <t>Naprawić uszkodzenia elementów ekranów akustycznych</t>
  </si>
  <si>
    <t>1a</t>
  </si>
  <si>
    <t>Poniższy zakres robót obejmuje opracowanie projektu dla robót niezbędnych do przywrócenia wymaganej funkcji przepustu, w szczególności:</t>
  </si>
  <si>
    <t>Sprzątnięcie terenu, profilacja terenu wraz z humusowaniem</t>
  </si>
  <si>
    <t>Oczyszczenie przepustu</t>
  </si>
  <si>
    <t>Profilacja/oczyszczenie rowu z humusowaniem skarp</t>
  </si>
  <si>
    <t>mb</t>
  </si>
  <si>
    <t>Wykonanie zabruków/płyt ażurowych w obrębie dna wlotu i wylotu</t>
  </si>
  <si>
    <r>
      <t xml:space="preserve">Zabezpieczenie przejść przed nieuprawnionym korzystaniem przez osoby postronne </t>
    </r>
    <r>
      <rPr>
        <sz val="11"/>
        <color rgb="FFFF0000"/>
        <rFont val="Tahoma"/>
        <family val="2"/>
        <charset val="238"/>
      </rPr>
      <t>- montaż kratownic na wlocie i wylocie 2x1,5m2</t>
    </r>
  </si>
  <si>
    <r>
      <t xml:space="preserve">Opracowanie propozycji zagospodarowania humusu (dopuszczalne również w obrębie pasa drogowego lub poza pasem) wraz z uzyskaniem wszelkich wymaganych uzgodnień oraz zagospodarować humus zgodnie z propozycją. </t>
    </r>
    <r>
      <rPr>
        <sz val="11"/>
        <color rgb="FFFF0000"/>
        <rFont val="Tahoma"/>
        <family val="2"/>
        <charset val="238"/>
      </rPr>
      <t>Opracowanie ma uwzględnić możliwość mechanicznego koszenia skarp i dojazdu do nich.</t>
    </r>
    <r>
      <rPr>
        <sz val="11"/>
        <rFont val="Tahoma"/>
        <family val="2"/>
        <charset val="238"/>
      </rPr>
      <t xml:space="preserve"> </t>
    </r>
    <r>
      <rPr>
        <sz val="11"/>
        <color rgb="FFFF0000"/>
        <rFont val="Tahoma"/>
        <family val="2"/>
        <charset val="238"/>
      </rPr>
      <t>Należy to uwzglednić w poniższych wycenach dla robót:</t>
    </r>
  </si>
  <si>
    <r>
      <t xml:space="preserve">obsiew </t>
    </r>
    <r>
      <rPr>
        <sz val="11"/>
        <color rgb="FFFF0000"/>
        <rFont val="Tahoma"/>
        <family val="2"/>
        <charset val="238"/>
      </rPr>
      <t>z co najmniej trzykrotnym koszeniem traw</t>
    </r>
  </si>
  <si>
    <t>Wykonanie zabruków/płyt ażurowych w obrębie dna wlotu/wylotu</t>
  </si>
  <si>
    <r>
      <t xml:space="preserve">Wykonanie robót zgodnie z projektem dodatkowych konstrukcji wsporczych </t>
    </r>
    <r>
      <rPr>
        <sz val="11"/>
        <color rgb="FFFF0000"/>
        <rFont val="Tahoma"/>
        <family val="2"/>
        <charset val="238"/>
      </rPr>
      <t>- żelbetowych</t>
    </r>
  </si>
  <si>
    <r>
      <t>Doprowadzenie do odbioru powłok antykorozyjnych (pow. 60m2) włącznie z wykonaniem badań "pull-off"/</t>
    </r>
    <r>
      <rPr>
        <sz val="11"/>
        <color rgb="FFFF0000"/>
        <rFont val="Tahoma"/>
        <family val="2"/>
        <charset val="238"/>
      </rPr>
      <t>wykonanie nowych powłok antykorozyjnych</t>
    </r>
  </si>
  <si>
    <t xml:space="preserve">Odmulenie cieku w obrębie pasa drogowego na minimalnej długości 100 m </t>
  </si>
  <si>
    <t xml:space="preserve">Odmulenie cieku w obrębie pasa drogowego na minimalnej długości 50 m </t>
  </si>
  <si>
    <t>Wykonanie obruków wlotu/wylotu</t>
  </si>
  <si>
    <t>Wykonanie 200m rowu odwadniającego tzw. "bez nazwy 3"</t>
  </si>
  <si>
    <t>Oczyszczenie 50m przepustu</t>
  </si>
  <si>
    <t>Wykonanie 200m profilacji rowu z humusowaniem</t>
  </si>
  <si>
    <t>Naprawa miejscowa lub wymiana uszkodzonych desek gzymsowych</t>
  </si>
  <si>
    <t>- km 431+170, PP13 '- km 431+220, PP14 '- km 431+270, PP15</t>
  </si>
  <si>
    <t>D/0018 D/0019 D/0020</t>
  </si>
  <si>
    <t>Kontrola drożności istniejących przykanalików wpustów ulicznych.</t>
  </si>
  <si>
    <t xml:space="preserve">zdemontować korodujący element (3 szt. paneli ekranów akustycznych), usunąć rdzę, wykonać odnowę zabezpieczenia antykorozyjnego ramy panela i zamontować ponownie </t>
  </si>
  <si>
    <t>Rozebranie i odtworzenie drogi z płyt ażurowych z uwzglednieniem sytuacyjnego usytuowania stożków obiektu WD279, wraz z opracowaniem projektu wykonawczego.</t>
  </si>
  <si>
    <t>Wykonanie zjazdu wraz z przepustem fi400pod zjazdem (15m długosci) wraz z opracowaniem projektu wykonawczego.</t>
  </si>
  <si>
    <t>Rozebranie i odtworzenie prefabrykowanego przepustu fi 400 przy schodach ewakuacyjnych wraz z z prefabrykowanymi przyczółkami.</t>
  </si>
  <si>
    <t xml:space="preserve">Zapewnienie wymaganego trojkąta widoczności na wjeździe na MOP Baranów płd. Opracowanie projektu i wdrożenie projektu celem likwidacji kolizji 20m ekranów akustycznych z polem trójkata widoczności. </t>
  </si>
  <si>
    <t xml:space="preserve">Zapewnienie wymaganego trojkąta widoczności na wjeździe na MOP Baranów płn. Opracowanie projektu i wdrożenie projektu celem likwidacji kolizji 20m ekranów akustycznych z polem trójkata widoczności. </t>
  </si>
  <si>
    <t>Poniższy zakres robót obejmuje opracowanie projektu dla robót niezbędnych do przywrócenia wymaganej funkcji drogi i jej elementów, w szczególności:</t>
  </si>
  <si>
    <t>Przebudowa 36 m2 wjazdu</t>
  </si>
  <si>
    <t>Przebudowa 15mb przepustu fi400</t>
  </si>
  <si>
    <t>Profilacja rowu z humusowaniem</t>
  </si>
  <si>
    <t>Przebudowa 4 wjazdów</t>
  </si>
  <si>
    <t>Przebudowa 4 przepustów a 15m  fi400</t>
  </si>
  <si>
    <t>Profilacja z humusowaniem rowu przydrożnego</t>
  </si>
  <si>
    <t>Przebudowa 3 wjazdów</t>
  </si>
  <si>
    <t>Przebudowa 3 przepustów a 15m  fi400</t>
  </si>
  <si>
    <t>Przebudowa wjazdu</t>
  </si>
  <si>
    <t>Przebudowa przepustu dł 15m  fi400</t>
  </si>
  <si>
    <t>Poniższy zakres robót obejmuje opracowanie projektu dla robót niezbędnych do przywrócenia wymaganej funkcji drogi i jej elementów (zjazdu w km 638,38 P), w szczególności:</t>
  </si>
  <si>
    <t>Przebudowa 50 m2 wjazdu</t>
  </si>
  <si>
    <t>ROBOTY DROGOWE - Drogi Dojazdowe i Wjazdy</t>
  </si>
  <si>
    <t>Poniższy zakres robót obejmuje opracowanie projektu i jego wdrożenie dla robót niezbędnych do przywrócenia wymaganej funkcji drogi i jej elementów (Przepust PZM 19-2). Możliwe rozwiazania to wykonanie przepompowni z systemem zasilania lub profilacja rowu melioracyjnego z przebudową przepustu PDR 19-1 wraz z rozbiórką i odtworzeniem elementów drogi DL23</t>
  </si>
  <si>
    <r>
      <t xml:space="preserve">Opracować projekt uwzględniający wykonanie zjazdu z WP w km 0+030,74; wykonać roboty zgodnie z projektem zamiennym - </t>
    </r>
    <r>
      <rPr>
        <sz val="11"/>
        <color rgb="FFFF0000"/>
        <rFont val="Tahoma"/>
        <family val="2"/>
        <charset val="238"/>
      </rPr>
      <t>Powierzchnia zjazdu 60m2</t>
    </r>
  </si>
  <si>
    <r>
      <t xml:space="preserve">Zjazd rozebrać, zrekultywować teren (DL 20, km 0+166,92, </t>
    </r>
    <r>
      <rPr>
        <sz val="11"/>
        <color rgb="FFFF0000"/>
        <rFont val="Tahoma"/>
        <family val="2"/>
        <charset val="238"/>
      </rPr>
      <t>pow. 60m2</t>
    </r>
    <r>
      <rPr>
        <sz val="11"/>
        <rFont val="Tahoma"/>
        <family val="2"/>
        <charset val="238"/>
      </rPr>
      <t>)</t>
    </r>
  </si>
  <si>
    <r>
      <t xml:space="preserve">droga </t>
    </r>
    <r>
      <rPr>
        <u/>
        <sz val="11"/>
        <color rgb="FFFF0000"/>
        <rFont val="Tahoma"/>
        <family val="2"/>
        <charset val="238"/>
      </rPr>
      <t>DP</t>
    </r>
    <r>
      <rPr>
        <u/>
        <sz val="11"/>
        <rFont val="Tahoma"/>
        <family val="2"/>
        <charset val="238"/>
      </rPr>
      <t xml:space="preserve"> 9</t>
    </r>
  </si>
  <si>
    <t>Przebudowa 2 wjazdów</t>
  </si>
  <si>
    <t>Przebudowa 2 przepustów a 15m  fi400</t>
  </si>
  <si>
    <t>pkt</t>
  </si>
  <si>
    <t>Ustalić i usunąć przyczyny wycieku iniektu z osłon kabli zewnętrzych. Wdrożenie planu naprawczego  kabli Extradosed w zakresie od wykonania ekspertyzy i usuniecia przyczyn wycieku do wykonania projektu i wymiany kabli na nowe</t>
  </si>
  <si>
    <r>
      <t xml:space="preserve">Określić przyczyny zacieków na przyczółkach A i D oraz dokonać wymaganych napraw </t>
    </r>
    <r>
      <rPr>
        <sz val="11"/>
        <color rgb="FFFF0000"/>
        <rFont val="Tahoma"/>
        <family val="2"/>
        <charset val="238"/>
      </rPr>
      <t>wraz z renowacją/usunięciem skutków zacieków na 256m2 powierzchni przyczółków. Przyczyny zgodnie z M/0016 oraz prawdopodobnie  od spekan kap chodnikowych (poz 677)</t>
    </r>
  </si>
  <si>
    <t>Kratki wentylacyjne, odpryski farby - wymiana lub renowacja kratek</t>
  </si>
  <si>
    <t>Korytarz technologiczny, pęknięcia ścian . Naprawa ścian na powierzchi 70m2 (długośc spękań 20m)</t>
  </si>
  <si>
    <t>cena jednostkowa</t>
  </si>
  <si>
    <t>wartość</t>
  </si>
  <si>
    <t>nie wyceniono - brak przedmiaru</t>
  </si>
  <si>
    <t>Wykonanie/przebudowa obustronna rowu wzdłuz drogi głównej  na długości 500m</t>
  </si>
  <si>
    <t>nie wyceniono - czy te roboty nie pokrywają się w całości lub w części z robotami wyszczegónionymi niżej</t>
  </si>
  <si>
    <t>UWAGI</t>
  </si>
  <si>
    <t>nie wyceniono - proszę o cenę wykonania tego elementu wiaduktu z kosztorysu ofertowego Wykonawcy</t>
  </si>
  <si>
    <t>Razem wartość robót netto</t>
  </si>
  <si>
    <t>Koszt dokumentów Wykonawcy netto,  w tym opracowanie rozwiązań projekowych wskazanych w odpowiednich pozycjach kosztorysu, jako % od kosztów robót</t>
  </si>
  <si>
    <t>X</t>
  </si>
  <si>
    <t>Naprawić spękania przy dylatacji 0,3x2m</t>
  </si>
  <si>
    <t>Unieść zapadniętą kostkę brukową 3x1m</t>
  </si>
  <si>
    <t>Wymienić mocno skorodowane blachy przykrywające dylatację 2x3m</t>
  </si>
  <si>
    <t>Uzupełnić rozszczelnienie na dylatacji 0,5m</t>
  </si>
  <si>
    <t>Uzupełnić gumowe osłony na łożyska 5 szt.</t>
  </si>
  <si>
    <t>Poprawić zapadniętą kostkę brukową 2 x (3m x 1m)</t>
  </si>
  <si>
    <t>Uzupełnić ubytki poręczy stalowej</t>
  </si>
  <si>
    <t>Unieść zapadniętą kostkę brukową na obiekcie  2x (3m x 1m)</t>
  </si>
  <si>
    <t>Uzupełnić brakującą kostkę na tzw. „czapie” obrukowanego nasypu  0,5m x 0,5m</t>
  </si>
  <si>
    <t>Naprawa rozszczelnienia się nawierzchni na obiekcie 6,6m, zalać szczelną masą bitumiczną</t>
  </si>
  <si>
    <t>Frezowanie nawierzchni SMA na obiekcie na dwóch jezdniach pomiędzy dylatacjami na głębokość do 3 cm (7,40x14,6)x2 szt. oraz po 3 m z każdej strony na zewnątrz dylatacji na głębokość do 3 cm (3x14,6)x4szt.</t>
  </si>
  <si>
    <t>Wykonanie warstwy ścieralnej SMA grubość ok 4,5 cm na sfrezowanej jezdni – dopasowanie się do istniejącej niwelety drogi (7,40x14,6)x2 szt. + (3x14,6)x4 szt.</t>
  </si>
  <si>
    <t>Wprowadzenie czasowej organizacji ruchu</t>
  </si>
  <si>
    <t>Frezowanie nawierzchni SMA na obiekcie na dwóch jezdniach pomiędzy dylatacjami na głębokość do 3 cm (9,80x14,6)x2 szt. oraz po 3 m z każdej strony na zewnątrz dylatacji na głębokość do 3 cm (3x14,6)x4szt.</t>
  </si>
  <si>
    <t>Wykonanie warstwy ścieralnej SMA grubość ok 4,5 cm na sfrezowanej jezdni – dopasowanie się do istniejącej niwelety drogi (9,80x14,6)x2 szt. + (3x14,6)x4 szt.</t>
  </si>
  <si>
    <t>km 412+323,37 Wiadukt drogowy WD-271</t>
  </si>
  <si>
    <t>km 414+280,67 Wiadukt drogowy WD-272</t>
  </si>
  <si>
    <t>km 414+590,31 Most autostradowy MA-273+Pzs</t>
  </si>
  <si>
    <t>km 415+602,23 Wiadukt drogowy WD-274</t>
  </si>
  <si>
    <t>km 416+986,87 Wiadukt drogowy WD-275</t>
  </si>
  <si>
    <t>km 417+681,35 Most drogowy MA-276 + Pzd</t>
  </si>
  <si>
    <t>km 418+585,71 Most drogowy MA-276A</t>
  </si>
  <si>
    <t>km 418+625,00 Most drogowy MA-276B</t>
  </si>
  <si>
    <t>km 418+858,86 Wiadukt drogowy WD-277</t>
  </si>
  <si>
    <t>km 419+529,49 Wiadukt drogowy WD-277A</t>
  </si>
  <si>
    <t>km 420+279,73 Wiadukt drogowy WD-279</t>
  </si>
  <si>
    <t>km 421+981,35 Most autostradowy MA-280 + PZs</t>
  </si>
  <si>
    <t>km 421+980,00 Most drogowy MD-280A+PZs</t>
  </si>
  <si>
    <t>km 422+574,08 Wiadukt drogowy WD-281</t>
  </si>
  <si>
    <t>km 424+635,42 Wiadukt drogowy WD-282</t>
  </si>
  <si>
    <t>km 425+553,87 Most autostradowy MA-283+Pzs</t>
  </si>
  <si>
    <t>km 426+652,31 Wiadukt drogowy WD-284</t>
  </si>
  <si>
    <t>km 427+200,00 Kładka dla pieszych KP-1</t>
  </si>
  <si>
    <t>km 427+690,68 Most autostradowy MA-285</t>
  </si>
  <si>
    <t>km 428+841,31 Wiadukt drogowy WD-286</t>
  </si>
  <si>
    <t>km 429+773,77 Wiadukt  autostradowy WA-287</t>
  </si>
  <si>
    <t>km 430+488,00 Most autostradowy MA-288+PZd</t>
  </si>
  <si>
    <t xml:space="preserve"> - km 428+477 przejście dla Zwierząt Małych PZM 17-2</t>
  </si>
  <si>
    <t xml:space="preserve"> - km 429+169 przejście dla Zwierząt Małych PZM 18-2</t>
  </si>
  <si>
    <t>Uszczelnienie styku technologicznego - w-wa ścieralna SMA - gr. 4 cm - Rozszczelniony styk technologiczny na połączeniu łącznicy WW3 jezdnia południowa (prawa) z nawierzchnią na autostradzie (jezdnia płn.)</t>
  </si>
  <si>
    <t>RAZEM NETTO</t>
  </si>
  <si>
    <t>VAT</t>
  </si>
  <si>
    <t>RAZEM BRUTTO</t>
  </si>
  <si>
    <t>km 419+500 - 419+800    (Węzeł Wiskitki) strona prawa</t>
  </si>
  <si>
    <t>Prace naprawcze obiektów mostowych na autostradzie A2 Stryków – Konotopa na odcinku C od km 411+465,8 do km 431+500, zarządzanej przez Generalną Dyrekcję Dróg Krajowych i Autostrad Oddział w Warszawie.</t>
  </si>
  <si>
    <t>………………………………………………………………………</t>
  </si>
  <si>
    <t>Wykonać warstwę koloryzująco-ochronną, zabezpieczającą przed promieniowaniem ultrafioletowym na izolacji kap chodnikowych - nawierzchni epoksydowo poliuretanowej (34 m2 x 3)</t>
  </si>
  <si>
    <t>Zeszlifować warstwę nawierzchniową, ułożyć ponownie warstwę nawierzchniową oraz warstwę koloryzująco-ochronną (72m x 3m), zabezpieczającą przed promieniowaniem ultrafioletowym na izolacji kap chodnikowych - nawierzchni epoksydowo poliuretanowej</t>
  </si>
  <si>
    <t>Zeszlifować warstwę nawierzchniową, ułożyć ponownie warstwę nawierzchniową oraz warstwę koloryzująco-ochronną (46m x 3m), zabezpieczającą przed promieniowaniem ultrafioletowym na izolacji kap chodnikowych - nawierzchni epoksydowo poliuretanowej</t>
  </si>
  <si>
    <t xml:space="preserve">Zabezpieczyć skorodowane pochwyty stalowe 80 cm przy łożyskach (dla np. drabin) 4 kpl. </t>
  </si>
  <si>
    <t>Znaczne różnice w kolorystyce i odbarwienia izolacjo-nawierzchni na kapach chodnikowych - izolacjo-nawierzchnia do wymiany - nawierzchnia epoksydowo poliuretanowej - 2x(1,5x13)m</t>
  </si>
  <si>
    <t>Zabezpieczyć skorodowane pochwyty stalowe 80 cm przy łożyskach (dla np. drabin) 4kpl.</t>
  </si>
  <si>
    <t>Naprawić liczne spękania powierzchni betonowej - gzymsu obiektu 10 x 1,8m</t>
  </si>
  <si>
    <t>Naprawić spękanie kapy chodnikowej - nawierzchni epoksydowo poliuretanowej pod obiektem  4m</t>
  </si>
  <si>
    <t>Zabezpieczyć skorodowane pochwyty stalowe przy łożyskach (dla np. drabin) 4kpl.</t>
  </si>
  <si>
    <t>Uzupełnić brak końcówki poręczy stalowej 1 szt.</t>
  </si>
  <si>
    <t>Znaczne różnice w kolorystyce i odbarwienia izolacjo-nawierzchni - nawierzchni epoksydowo poliuretanowej na kapach chodnikowych oraz częściowa degradacja kap chodnikowych do wymiany - 2x(1,5x40,4)m</t>
  </si>
  <si>
    <t>Znaczne różnice w kolorystyce i odbarwienia izolacjo-nawierzchni - nawierzchni epoksydowo poliuretanowej na kapach chodnikowych do wymiany – 3m x 92m</t>
  </si>
  <si>
    <t>Uzupełnić rozszczelnienie nawierzchni na dojeździe do obiektu  6,2m</t>
  </si>
  <si>
    <t>Korozja blach naddylatacyjnych – wymiana  -  2 szt. Po ok 2,6m  oraz 2 szt. po ok. 4,2m każda</t>
  </si>
  <si>
    <t>Uzupełnić elementami granitowymi - ściekowymi płytami granitowymi obróbkę wpustów</t>
  </si>
  <si>
    <t>Usunąć rysy i spękania na całej powierzchni nawierzchnioizolacji środkowych kap chodnikowych (pow. kap ok. 240 m2) - nawierzchnia epoksydowo poliuretanowej - do wymiany</t>
  </si>
  <si>
    <t>Uzupełnić brakującą poręcz stalową</t>
  </si>
  <si>
    <t>Uzupełnić brakujący uchwyt stalowy poręczy 1 szt.</t>
  </si>
  <si>
    <t>Wykonać pomiar reperów w nawiązaniu do punktu stałego przy obiekcie wraz z opracowaniem raportu z pomiaru</t>
  </si>
  <si>
    <t>Skorygować usytuowanie reperu doziemnego, wykonać pomiar punktu stałego i reperów w nawiązaniu do punktu stałego przy obiekcie wraz z opracowaniem raportu z pomiaru</t>
  </si>
  <si>
    <t>Naprawić spękania na przyczółku na powierzchni betonowej</t>
  </si>
  <si>
    <t>Wymienić pęknięty krawężnik 1szt. - krawężnik kamienny mostowy 180x200 mm</t>
  </si>
  <si>
    <t>SSTWiORB</t>
  </si>
  <si>
    <t>M.20.01.07</t>
  </si>
  <si>
    <t>D.05.03.12</t>
  </si>
  <si>
    <t>M.18.02.01</t>
  </si>
  <si>
    <t xml:space="preserve">D.05.03.12 M.18.02.01   </t>
  </si>
  <si>
    <t>D.08.02.02</t>
  </si>
  <si>
    <t>M.18.01.02</t>
  </si>
  <si>
    <t>M.18.01.01 M.18.02.01</t>
  </si>
  <si>
    <t>M.17.02.01</t>
  </si>
  <si>
    <t>D.05.03.11</t>
  </si>
  <si>
    <t>D.05.03.13  rew.1</t>
  </si>
  <si>
    <t>Znaczne różnice w kolorystyce i odbarwienia izolacjo-nawierzchnia do wymiany – 3m x 54m</t>
  </si>
  <si>
    <t>D.06.01.01.A REWIZJA 2</t>
  </si>
  <si>
    <t xml:space="preserve">M.15.03.08 Rev02 U.01.06.01. </t>
  </si>
  <si>
    <t>Naprawić spękania nawierzchni z asfaltu lanego przy dylatacji</t>
  </si>
  <si>
    <t>Uzupełnić spoiny/pęknięcia asfaltu lanego</t>
  </si>
  <si>
    <t>M.19.01.05 Rev01</t>
  </si>
  <si>
    <t>M.14.01.02 M.14.02.01</t>
  </si>
  <si>
    <t>M.19.01.01</t>
  </si>
  <si>
    <t>U.01.06.01. M.19.01.05 Rev01</t>
  </si>
  <si>
    <t xml:space="preserve"> M.19.01.05 Rev01</t>
  </si>
  <si>
    <t>M.16.01.08</t>
  </si>
  <si>
    <t>Naprawić spękania na przyczółku i usunąć punktowe występowanie rdzy na dźwigarach na powierzchni betonowej.</t>
  </si>
  <si>
    <t>Usunąć punktowe występowanie rdzy na dźwigarach na powierzchni betonowej.</t>
  </si>
  <si>
    <t>Rysy na korpusie przyczółków - do zainiektowania. Szerokość rys 0,2 mm; przyczółek A - 1 rysa dł. ok. 4,0m, przyczółek C - 1 rysa dł. ok. 4m</t>
  </si>
  <si>
    <t>Rysy na korpusie przyczółków powierzchni betonowej - do zainiektowania. Szerokość rys 0,2 mm; przyczółek C - 8 rys po ok. 4,0m dł., przyczółek B - 1 rysa dł. ok. 2,0m</t>
  </si>
  <si>
    <t>Naprawa spękania nawierzchni z asfaltu lanego na obiekcie 2m</t>
  </si>
  <si>
    <t>Liczne rdzawe plamy i przebarwienia na izolacjo-nawierzchni na kapach chodnikowych - izolacjo-nawierzchnia do wymiany - nawierzchnia epoksydowo poliuretanowej 2,9m x 95m</t>
  </si>
  <si>
    <t>Usunąć wykwity rdzy na powierzchni elementów dylatacji modułowych</t>
  </si>
  <si>
    <t>Znaczne różnice w kolorystyce i odbarwienia izolacjo-nawierzchni - nawierzchni epoksydowo poliuretanowej na kapach chodnikowych do wymiany – 3m x 96m</t>
  </si>
  <si>
    <t>j.m.</t>
  </si>
  <si>
    <t>KOSZTORYS OFERTOWY</t>
  </si>
  <si>
    <t>Podpis Wykonawcy / Pełnomocnika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</si>
</sst>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z_ł_-;\-* #,##0.00\ _z_ł_-;_-* &quot;-&quot;??\ _z_ł_-;_-@_-"/>
    <numFmt numFmtId="164" formatCode="yyyy/mm/dd;@"/>
    <numFmt numFmtId="165" formatCode="_-* #,##0.00\ _z_ł_-;\-* #,##0.00\ _z_ł_-;_-* \-??\ _z_ł_-;_-@_-"/>
    <numFmt numFmtId="166" formatCode="_(&quot;$&quot;* #,##0.00_);_(&quot;$&quot;* \(#,##0.00\);_(&quot;$&quot;* &quot;-&quot;??_);_(@_)"/>
    <numFmt numFmtId="167" formatCode="_(\$* #,##0.00_);_(\$* \(#,##0.00\);_(\$* \-??_);_(@_)"/>
    <numFmt numFmtId="168" formatCode="0.0%"/>
  </numFmts>
  <fonts count="65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Tahom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</font>
    <font>
      <sz val="11"/>
      <color indexed="20"/>
      <name val="Calibri"/>
      <family val="2"/>
      <charset val="238"/>
    </font>
    <font>
      <b/>
      <sz val="11"/>
      <color indexed="10"/>
      <name val="Calibri"/>
      <family val="2"/>
    </font>
    <font>
      <b/>
      <sz val="11"/>
      <color indexed="10"/>
      <name val="Calibri"/>
      <family val="2"/>
      <charset val="238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</font>
    <font>
      <sz val="11"/>
      <color indexed="17"/>
      <name val="Calibri"/>
      <family val="2"/>
      <charset val="238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238"/>
    </font>
    <font>
      <sz val="11"/>
      <color indexed="62"/>
      <name val="Calibri"/>
      <family val="2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</font>
    <font>
      <sz val="11"/>
      <color indexed="10"/>
      <name val="Calibri"/>
      <family val="2"/>
      <charset val="238"/>
    </font>
    <font>
      <sz val="11"/>
      <color indexed="19"/>
      <name val="Calibri"/>
      <family val="2"/>
    </font>
    <font>
      <sz val="11"/>
      <color indexed="19"/>
      <name val="Calibri"/>
      <family val="2"/>
      <charset val="238"/>
    </font>
    <font>
      <sz val="11"/>
      <color indexed="8"/>
      <name val="Czcionka tekstu podstawowego"/>
      <family val="2"/>
    </font>
    <font>
      <sz val="11"/>
      <color indexed="8"/>
      <name val="Czcionka tekstu podstawowego"/>
      <family val="2"/>
      <charset val="238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38"/>
    </font>
    <font>
      <b/>
      <sz val="18"/>
      <color indexed="62"/>
      <name val="Cambria"/>
      <family val="2"/>
    </font>
    <font>
      <b/>
      <sz val="18"/>
      <color indexed="62"/>
      <name val="Cambria"/>
      <family val="2"/>
      <charset val="238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6"/>
      <name val="Tahoma"/>
      <family val="2"/>
      <charset val="238"/>
    </font>
    <font>
      <b/>
      <sz val="11"/>
      <name val="Tahoma"/>
      <family val="2"/>
      <charset val="238"/>
    </font>
    <font>
      <b/>
      <sz val="9"/>
      <name val="Tahoma"/>
      <family val="2"/>
      <charset val="238"/>
    </font>
    <font>
      <sz val="11"/>
      <name val="Tahoma"/>
      <family val="2"/>
      <charset val="238"/>
    </font>
    <font>
      <sz val="8"/>
      <color rgb="FFFF0000"/>
      <name val="Tahoma"/>
      <family val="2"/>
      <charset val="238"/>
    </font>
    <font>
      <u/>
      <sz val="11"/>
      <name val="Tahoma"/>
      <family val="2"/>
      <charset val="238"/>
    </font>
    <font>
      <sz val="11"/>
      <color rgb="FFFF0000"/>
      <name val="Tahoma"/>
      <family val="2"/>
      <charset val="238"/>
    </font>
    <font>
      <u/>
      <sz val="11"/>
      <color rgb="FFFF0000"/>
      <name val="Tahoma"/>
      <family val="2"/>
      <charset val="238"/>
    </font>
    <font>
      <i/>
      <sz val="11"/>
      <name val="Tahoma"/>
      <family val="2"/>
      <charset val="238"/>
    </font>
    <font>
      <b/>
      <sz val="11"/>
      <color rgb="FFFF0000"/>
      <name val="Tahoma"/>
      <family val="2"/>
      <charset val="238"/>
    </font>
    <font>
      <sz val="11"/>
      <color rgb="FFC00000"/>
      <name val="Tahoma"/>
      <family val="2"/>
      <charset val="238"/>
    </font>
    <font>
      <sz val="10"/>
      <name val="Arial"/>
      <family val="2"/>
      <charset val="238"/>
    </font>
    <font>
      <b/>
      <sz val="10"/>
      <color rgb="FFFF0000"/>
      <name val="Tahoma"/>
      <family val="2"/>
      <charset val="238"/>
    </font>
    <font>
      <sz val="12"/>
      <name val="Tahoma"/>
      <family val="2"/>
      <charset val="238"/>
    </font>
    <font>
      <b/>
      <sz val="12"/>
      <name val="Tahoma"/>
      <family val="2"/>
      <charset val="238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b/>
      <sz val="14"/>
      <name val="Verdana"/>
      <family val="2"/>
      <charset val="238"/>
    </font>
    <font>
      <sz val="14"/>
      <name val="Verdana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4"/>
        <bgColor indexed="42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6"/>
      </patternFill>
    </fill>
    <fill>
      <patternFill patternType="solid">
        <fgColor indexed="26"/>
        <bgColor indexed="43"/>
      </patternFill>
    </fill>
    <fill>
      <patternFill patternType="solid">
        <fgColor indexed="47"/>
      </patternFill>
    </fill>
    <fill>
      <patternFill patternType="solid">
        <fgColor indexed="31"/>
        <bgColor indexed="27"/>
      </patternFill>
    </fill>
    <fill>
      <patternFill patternType="solid">
        <fgColor indexed="27"/>
      </patternFill>
    </fill>
    <fill>
      <patternFill patternType="solid">
        <fgColor indexed="42"/>
        <bgColor indexed="4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5"/>
      </patternFill>
    </fill>
    <fill>
      <patternFill patternType="solid">
        <fgColor indexed="45"/>
        <bgColor indexed="46"/>
      </patternFill>
    </fill>
    <fill>
      <patternFill patternType="solid">
        <fgColor indexed="53"/>
      </patternFill>
    </fill>
    <fill>
      <patternFill patternType="solid">
        <fgColor indexed="25"/>
        <bgColor indexed="23"/>
      </patternFill>
    </fill>
    <fill>
      <patternFill patternType="solid">
        <fgColor indexed="51"/>
      </patternFill>
    </fill>
    <fill>
      <patternFill patternType="solid">
        <fgColor indexed="50"/>
        <bgColor indexed="19"/>
      </patternFill>
    </fill>
    <fill>
      <patternFill patternType="solid">
        <fgColor indexed="56"/>
      </patternFill>
    </fill>
    <fill>
      <patternFill patternType="solid">
        <fgColor indexed="56"/>
        <bgColor indexed="62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9"/>
      </patternFill>
    </fill>
    <fill>
      <patternFill patternType="solid">
        <fgColor indexed="9"/>
        <bgColor indexed="26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4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244">
    <xf numFmtId="0" fontId="0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0" applyBorder="0" applyAlignment="0" applyProtection="0"/>
    <xf numFmtId="0" fontId="3" fillId="0" borderId="0"/>
    <xf numFmtId="0" fontId="6" fillId="0" borderId="0"/>
    <xf numFmtId="0" fontId="2" fillId="0" borderId="0"/>
    <xf numFmtId="0" fontId="3" fillId="0" borderId="0"/>
    <xf numFmtId="0" fontId="6" fillId="0" borderId="0"/>
    <xf numFmtId="0" fontId="8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9" fillId="20" borderId="0" applyNumberFormat="0" applyBorder="0" applyAlignment="0" applyProtection="0"/>
    <xf numFmtId="0" fontId="10" fillId="21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9" fillId="24" borderId="0" applyNumberFormat="0" applyBorder="0" applyAlignment="0" applyProtection="0"/>
    <xf numFmtId="0" fontId="10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0" applyNumberFormat="0" applyBorder="0" applyAlignment="0" applyProtection="0"/>
    <xf numFmtId="0" fontId="11" fillId="28" borderId="0" applyNumberFormat="0" applyBorder="0" applyAlignment="0" applyProtection="0"/>
    <xf numFmtId="0" fontId="12" fillId="29" borderId="0" applyNumberFormat="0" applyBorder="0" applyAlignment="0" applyProtection="0"/>
    <xf numFmtId="0" fontId="13" fillId="30" borderId="4" applyNumberFormat="0" applyAlignment="0" applyProtection="0"/>
    <xf numFmtId="0" fontId="14" fillId="31" borderId="4" applyNumberFormat="0" applyAlignment="0" applyProtection="0"/>
    <xf numFmtId="0" fontId="15" fillId="32" borderId="5" applyNumberFormat="0" applyAlignment="0" applyProtection="0"/>
    <xf numFmtId="0" fontId="16" fillId="33" borderId="5" applyNumberFormat="0" applyAlignment="0" applyProtection="0"/>
    <xf numFmtId="43" fontId="17" fillId="0" borderId="0" applyFont="0" applyFill="0" applyBorder="0" applyProtection="0">
      <alignment horizontal="right"/>
    </xf>
    <xf numFmtId="165" fontId="3" fillId="0" borderId="0" applyFill="0" applyBorder="0" applyProtection="0">
      <alignment horizontal="right"/>
    </xf>
    <xf numFmtId="0" fontId="18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0" borderId="0" applyNumberFormat="0" applyBorder="0" applyAlignment="0" applyProtection="0"/>
    <xf numFmtId="0" fontId="22" fillId="11" borderId="0" applyNumberFormat="0" applyBorder="0" applyAlignment="0" applyProtection="0"/>
    <xf numFmtId="0" fontId="23" fillId="0" borderId="6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12" borderId="4" applyNumberFormat="0" applyAlignment="0" applyProtection="0"/>
    <xf numFmtId="0" fontId="30" fillId="13" borderId="4" applyNumberFormat="0" applyAlignment="0" applyProtection="0"/>
    <xf numFmtId="0" fontId="31" fillId="0" borderId="11" applyNumberFormat="0" applyFill="0" applyAlignment="0" applyProtection="0"/>
    <xf numFmtId="0" fontId="32" fillId="0" borderId="11" applyNumberFormat="0" applyFill="0" applyAlignment="0" applyProtection="0"/>
    <xf numFmtId="0" fontId="33" fillId="12" borderId="0" applyNumberFormat="0" applyBorder="0" applyAlignment="0" applyProtection="0"/>
    <xf numFmtId="0" fontId="34" fillId="13" borderId="0" applyNumberFormat="0" applyBorder="0" applyAlignment="0" applyProtection="0"/>
    <xf numFmtId="0" fontId="35" fillId="0" borderId="0"/>
    <xf numFmtId="0" fontId="36" fillId="0" borderId="0"/>
    <xf numFmtId="0" fontId="18" fillId="0" borderId="0"/>
    <xf numFmtId="0" fontId="17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8" fillId="0" borderId="0"/>
    <xf numFmtId="0" fontId="36" fillId="0" borderId="0"/>
    <xf numFmtId="0" fontId="17" fillId="0" borderId="0"/>
    <xf numFmtId="0" fontId="18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3" fillId="6" borderId="12" applyNumberFormat="0" applyFont="0" applyAlignment="0" applyProtection="0"/>
    <xf numFmtId="0" fontId="3" fillId="6" borderId="12" applyNumberFormat="0" applyFont="0" applyAlignment="0" applyProtection="0"/>
    <xf numFmtId="0" fontId="3" fillId="7" borderId="12" applyNumberFormat="0" applyAlignment="0" applyProtection="0"/>
    <xf numFmtId="0" fontId="3" fillId="7" borderId="12" applyNumberFormat="0" applyAlignment="0" applyProtection="0"/>
    <xf numFmtId="0" fontId="37" fillId="30" borderId="13" applyNumberFormat="0" applyAlignment="0" applyProtection="0"/>
    <xf numFmtId="0" fontId="38" fillId="31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4" applyNumberFormat="0" applyFill="0" applyAlignment="0" applyProtection="0"/>
    <xf numFmtId="0" fontId="42" fillId="0" borderId="14" applyNumberFormat="0" applyFill="0" applyAlignment="0" applyProtection="0"/>
    <xf numFmtId="166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ill="0" applyBorder="0" applyAlignment="0" applyProtection="0"/>
    <xf numFmtId="167" fontId="3" fillId="0" borderId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9" fontId="56" fillId="0" borderId="0" applyFont="0" applyFill="0" applyBorder="0" applyAlignment="0" applyProtection="0"/>
  </cellStyleXfs>
  <cellXfs count="567">
    <xf numFmtId="0" fontId="0" fillId="0" borderId="0" xfId="0"/>
    <xf numFmtId="0" fontId="4" fillId="0" borderId="0" xfId="0" applyFont="1" applyFill="1" applyAlignment="1">
      <alignment vertical="center"/>
    </xf>
    <xf numFmtId="0" fontId="46" fillId="0" borderId="20" xfId="2809" applyNumberFormat="1" applyFont="1" applyFill="1" applyBorder="1" applyAlignment="1" applyProtection="1">
      <alignment vertical="center"/>
    </xf>
    <xf numFmtId="0" fontId="46" fillId="0" borderId="19" xfId="2809" applyNumberFormat="1" applyFont="1" applyFill="1" applyBorder="1" applyAlignment="1" applyProtection="1">
      <alignment vertical="center"/>
    </xf>
    <xf numFmtId="0" fontId="4" fillId="0" borderId="0" xfId="2809" applyFont="1" applyFill="1" applyAlignment="1">
      <alignment vertical="center"/>
    </xf>
    <xf numFmtId="164" fontId="44" fillId="0" borderId="0" xfId="2809" applyNumberFormat="1" applyFont="1" applyFill="1" applyAlignment="1">
      <alignment horizontal="right" vertical="center"/>
    </xf>
    <xf numFmtId="164" fontId="44" fillId="0" borderId="0" xfId="2809" applyNumberFormat="1" applyFont="1" applyFill="1" applyBorder="1" applyAlignment="1">
      <alignment horizontal="right" vertical="center"/>
    </xf>
    <xf numFmtId="0" fontId="43" fillId="0" borderId="0" xfId="2809" applyFont="1" applyFill="1" applyAlignment="1">
      <alignment vertical="center"/>
    </xf>
    <xf numFmtId="0" fontId="46" fillId="0" borderId="2" xfId="2809" applyNumberFormat="1" applyFont="1" applyFill="1" applyBorder="1" applyAlignment="1" applyProtection="1">
      <alignment vertical="center"/>
    </xf>
    <xf numFmtId="3" fontId="48" fillId="0" borderId="28" xfId="2809" applyNumberFormat="1" applyFont="1" applyFill="1" applyBorder="1" applyAlignment="1" applyProtection="1">
      <alignment horizontal="center" vertical="center"/>
    </xf>
    <xf numFmtId="0" fontId="46" fillId="0" borderId="32" xfId="2809" applyNumberFormat="1" applyFont="1" applyFill="1" applyBorder="1" applyAlignment="1" applyProtection="1">
      <alignment vertical="center"/>
    </xf>
    <xf numFmtId="0" fontId="49" fillId="0" borderId="0" xfId="2809" applyFont="1" applyFill="1" applyAlignment="1">
      <alignment vertical="center"/>
    </xf>
    <xf numFmtId="0" fontId="46" fillId="0" borderId="2" xfId="0" applyNumberFormat="1" applyFont="1" applyFill="1" applyBorder="1" applyAlignment="1" applyProtection="1">
      <alignment vertical="center"/>
    </xf>
    <xf numFmtId="0" fontId="46" fillId="0" borderId="20" xfId="0" applyNumberFormat="1" applyFont="1" applyFill="1" applyBorder="1" applyAlignment="1" applyProtection="1">
      <alignment vertical="center"/>
    </xf>
    <xf numFmtId="0" fontId="46" fillId="0" borderId="19" xfId="0" applyNumberFormat="1" applyFont="1" applyFill="1" applyBorder="1" applyAlignment="1" applyProtection="1">
      <alignment vertical="center"/>
    </xf>
    <xf numFmtId="0" fontId="4" fillId="0" borderId="0" xfId="0" applyFont="1" applyAlignment="1">
      <alignment vertical="center"/>
    </xf>
    <xf numFmtId="0" fontId="46" fillId="0" borderId="17" xfId="2809" applyNumberFormat="1" applyFont="1" applyFill="1" applyBorder="1" applyAlignment="1" applyProtection="1">
      <alignment vertical="center"/>
    </xf>
    <xf numFmtId="0" fontId="46" fillId="0" borderId="38" xfId="2809" applyNumberFormat="1" applyFont="1" applyFill="1" applyBorder="1" applyAlignment="1" applyProtection="1">
      <alignment vertical="center"/>
    </xf>
    <xf numFmtId="0" fontId="46" fillId="0" borderId="17" xfId="0" applyNumberFormat="1" applyFont="1" applyFill="1" applyBorder="1" applyAlignment="1" applyProtection="1">
      <alignment vertical="center"/>
    </xf>
    <xf numFmtId="0" fontId="46" fillId="0" borderId="17" xfId="0" applyNumberFormat="1" applyFont="1" applyFill="1" applyBorder="1" applyAlignment="1">
      <alignment vertical="center" wrapText="1"/>
    </xf>
    <xf numFmtId="0" fontId="46" fillId="0" borderId="38" xfId="0" applyNumberFormat="1" applyFont="1" applyFill="1" applyBorder="1" applyAlignment="1">
      <alignment vertical="center" wrapText="1"/>
    </xf>
    <xf numFmtId="0" fontId="46" fillId="0" borderId="17" xfId="0" applyNumberFormat="1" applyFont="1" applyFill="1" applyBorder="1" applyAlignment="1">
      <alignment horizontal="left" vertical="center" wrapText="1"/>
    </xf>
    <xf numFmtId="0" fontId="50" fillId="0" borderId="23" xfId="0" quotePrefix="1" applyNumberFormat="1" applyFont="1" applyFill="1" applyBorder="1" applyAlignment="1">
      <alignment horizontal="left" vertical="center" wrapText="1"/>
    </xf>
    <xf numFmtId="0" fontId="43" fillId="0" borderId="0" xfId="2809" applyFont="1" applyFill="1" applyAlignment="1">
      <alignment horizontal="center" vertical="center"/>
    </xf>
    <xf numFmtId="0" fontId="4" fillId="0" borderId="0" xfId="2809" applyFont="1" applyFill="1" applyAlignment="1">
      <alignment horizontal="left" vertical="center"/>
    </xf>
    <xf numFmtId="0" fontId="4" fillId="0" borderId="0" xfId="2809" applyFont="1" applyFill="1" applyBorder="1" applyAlignment="1">
      <alignment horizontal="left" vertical="center"/>
    </xf>
    <xf numFmtId="0" fontId="4" fillId="0" borderId="0" xfId="2809" applyFont="1" applyFill="1" applyAlignment="1">
      <alignment horizontal="center" vertical="center"/>
    </xf>
    <xf numFmtId="0" fontId="44" fillId="0" borderId="0" xfId="2809" applyFont="1" applyFill="1" applyAlignment="1">
      <alignment horizontal="center" vertical="center"/>
    </xf>
    <xf numFmtId="0" fontId="46" fillId="34" borderId="1" xfId="1" applyFont="1" applyFill="1" applyBorder="1" applyAlignment="1">
      <alignment horizontal="center" vertical="center" wrapText="1"/>
    </xf>
    <xf numFmtId="0" fontId="46" fillId="36" borderId="17" xfId="0" applyNumberFormat="1" applyFont="1" applyFill="1" applyBorder="1" applyAlignment="1" applyProtection="1">
      <alignment horizontal="center" vertical="center"/>
    </xf>
    <xf numFmtId="0" fontId="46" fillId="0" borderId="17" xfId="0" applyNumberFormat="1" applyFont="1" applyFill="1" applyBorder="1" applyAlignment="1" applyProtection="1">
      <alignment horizontal="center" vertical="center"/>
    </xf>
    <xf numFmtId="0" fontId="48" fillId="0" borderId="22" xfId="0" applyNumberFormat="1" applyFont="1" applyFill="1" applyBorder="1" applyAlignment="1">
      <alignment horizontal="left" vertical="center" wrapText="1"/>
    </xf>
    <xf numFmtId="0" fontId="46" fillId="0" borderId="23" xfId="0" applyNumberFormat="1" applyFont="1" applyFill="1" applyBorder="1" applyAlignment="1">
      <alignment vertical="center" wrapText="1"/>
    </xf>
    <xf numFmtId="0" fontId="48" fillId="0" borderId="17" xfId="0" applyNumberFormat="1" applyFont="1" applyFill="1" applyBorder="1" applyAlignment="1" applyProtection="1">
      <alignment horizontal="center" vertical="center"/>
    </xf>
    <xf numFmtId="0" fontId="48" fillId="0" borderId="22" xfId="0" applyNumberFormat="1" applyFont="1" applyFill="1" applyBorder="1" applyAlignment="1">
      <alignment horizontal="center" vertical="center" wrapText="1"/>
    </xf>
    <xf numFmtId="0" fontId="48" fillId="0" borderId="25" xfId="0" applyNumberFormat="1" applyFont="1" applyFill="1" applyBorder="1" applyAlignment="1" applyProtection="1">
      <alignment horizontal="center" vertical="center"/>
    </xf>
    <xf numFmtId="0" fontId="48" fillId="0" borderId="24" xfId="0" applyFont="1" applyFill="1" applyBorder="1" applyAlignment="1">
      <alignment horizontal="center" vertical="center" wrapText="1"/>
    </xf>
    <xf numFmtId="0" fontId="48" fillId="0" borderId="27" xfId="0" applyFont="1" applyFill="1" applyBorder="1" applyAlignment="1">
      <alignment horizontal="center" vertical="center" wrapText="1"/>
    </xf>
    <xf numFmtId="0" fontId="48" fillId="0" borderId="17" xfId="2809" applyNumberFormat="1" applyFont="1" applyFill="1" applyBorder="1" applyAlignment="1" applyProtection="1">
      <alignment horizontal="center" vertical="center"/>
    </xf>
    <xf numFmtId="0" fontId="48" fillId="0" borderId="16" xfId="2809" applyNumberFormat="1" applyFont="1" applyFill="1" applyBorder="1" applyAlignment="1">
      <alignment horizontal="left" vertical="center" wrapText="1"/>
    </xf>
    <xf numFmtId="0" fontId="50" fillId="0" borderId="17" xfId="2809" quotePrefix="1" applyNumberFormat="1" applyFont="1" applyFill="1" applyBorder="1" applyAlignment="1">
      <alignment horizontal="left" vertical="center" wrapText="1"/>
    </xf>
    <xf numFmtId="0" fontId="50" fillId="0" borderId="23" xfId="2809" quotePrefix="1" applyNumberFormat="1" applyFont="1" applyFill="1" applyBorder="1" applyAlignment="1">
      <alignment horizontal="left" vertical="center" wrapText="1"/>
    </xf>
    <xf numFmtId="0" fontId="48" fillId="0" borderId="22" xfId="2809" applyNumberFormat="1" applyFont="1" applyFill="1" applyBorder="1" applyAlignment="1">
      <alignment horizontal="center" vertical="center" wrapText="1"/>
    </xf>
    <xf numFmtId="0" fontId="48" fillId="0" borderId="25" xfId="2809" applyNumberFormat="1" applyFont="1" applyFill="1" applyBorder="1" applyAlignment="1" applyProtection="1">
      <alignment horizontal="center" vertical="center"/>
    </xf>
    <xf numFmtId="0" fontId="48" fillId="0" borderId="25" xfId="2809" applyFont="1" applyFill="1" applyBorder="1" applyAlignment="1">
      <alignment vertical="center" wrapText="1"/>
    </xf>
    <xf numFmtId="0" fontId="48" fillId="0" borderId="31" xfId="2809" applyFont="1" applyFill="1" applyBorder="1" applyAlignment="1">
      <alignment vertical="center" wrapText="1"/>
    </xf>
    <xf numFmtId="0" fontId="48" fillId="0" borderId="24" xfId="2809" applyNumberFormat="1" applyFont="1" applyFill="1" applyBorder="1" applyAlignment="1">
      <alignment horizontal="center" vertical="center" wrapText="1"/>
    </xf>
    <xf numFmtId="0" fontId="48" fillId="0" borderId="24" xfId="2809" applyFont="1" applyFill="1" applyBorder="1" applyAlignment="1">
      <alignment horizontal="center" vertical="center" wrapText="1"/>
    </xf>
    <xf numFmtId="0" fontId="48" fillId="0" borderId="27" xfId="2809" applyNumberFormat="1" applyFont="1" applyFill="1" applyBorder="1" applyAlignment="1" applyProtection="1">
      <alignment horizontal="center" vertical="center"/>
    </xf>
    <xf numFmtId="0" fontId="48" fillId="0" borderId="34" xfId="2809" applyNumberFormat="1" applyFont="1" applyFill="1" applyBorder="1" applyAlignment="1" applyProtection="1">
      <alignment horizontal="center" vertical="center"/>
    </xf>
    <xf numFmtId="0" fontId="48" fillId="0" borderId="24" xfId="2809" applyNumberFormat="1" applyFont="1" applyFill="1" applyBorder="1" applyAlignment="1" applyProtection="1">
      <alignment horizontal="center" vertical="center"/>
    </xf>
    <xf numFmtId="0" fontId="48" fillId="0" borderId="28" xfId="2809" applyNumberFormat="1" applyFont="1" applyFill="1" applyBorder="1" applyAlignment="1" applyProtection="1">
      <alignment horizontal="center" vertical="center"/>
    </xf>
    <xf numFmtId="0" fontId="48" fillId="0" borderId="27" xfId="2809" applyFont="1" applyFill="1" applyBorder="1" applyAlignment="1">
      <alignment horizontal="center" vertical="center" wrapText="1"/>
    </xf>
    <xf numFmtId="0" fontId="48" fillId="0" borderId="27" xfId="2809" applyNumberFormat="1" applyFont="1" applyFill="1" applyBorder="1" applyAlignment="1">
      <alignment horizontal="center" vertical="center" wrapText="1"/>
    </xf>
    <xf numFmtId="0" fontId="48" fillId="0" borderId="1" xfId="2809" applyNumberFormat="1" applyFont="1" applyFill="1" applyBorder="1" applyAlignment="1" applyProtection="1">
      <alignment horizontal="center" vertical="center"/>
    </xf>
    <xf numFmtId="0" fontId="48" fillId="0" borderId="2" xfId="2809" applyFont="1" applyFill="1" applyBorder="1" applyAlignment="1">
      <alignment vertical="center" wrapText="1"/>
    </xf>
    <xf numFmtId="0" fontId="48" fillId="0" borderId="32" xfId="2809" applyFont="1" applyFill="1" applyBorder="1" applyAlignment="1">
      <alignment vertical="center" wrapText="1"/>
    </xf>
    <xf numFmtId="3" fontId="48" fillId="0" borderId="1" xfId="2809" applyNumberFormat="1" applyFont="1" applyFill="1" applyBorder="1" applyAlignment="1">
      <alignment horizontal="center" vertical="center" wrapText="1"/>
    </xf>
    <xf numFmtId="0" fontId="48" fillId="0" borderId="16" xfId="2809" applyNumberFormat="1" applyFont="1" applyFill="1" applyBorder="1" applyAlignment="1" applyProtection="1">
      <alignment horizontal="center" vertical="center"/>
    </xf>
    <xf numFmtId="3" fontId="48" fillId="0" borderId="22" xfId="2809" applyNumberFormat="1" applyFont="1" applyFill="1" applyBorder="1" applyAlignment="1">
      <alignment horizontal="center" vertical="center" wrapText="1"/>
    </xf>
    <xf numFmtId="3" fontId="48" fillId="0" borderId="24" xfId="2809" applyNumberFormat="1" applyFont="1" applyFill="1" applyBorder="1" applyAlignment="1">
      <alignment horizontal="center" vertical="center" wrapText="1"/>
    </xf>
    <xf numFmtId="0" fontId="48" fillId="0" borderId="28" xfId="2809" applyFont="1" applyFill="1" applyBorder="1" applyAlignment="1">
      <alignment vertical="center" wrapText="1"/>
    </xf>
    <xf numFmtId="0" fontId="48" fillId="0" borderId="37" xfId="2809" applyFont="1" applyFill="1" applyBorder="1" applyAlignment="1">
      <alignment vertical="center" wrapText="1"/>
    </xf>
    <xf numFmtId="3" fontId="48" fillId="0" borderId="27" xfId="2809" applyNumberFormat="1" applyFont="1" applyFill="1" applyBorder="1" applyAlignment="1">
      <alignment horizontal="center" vertical="center" wrapText="1"/>
    </xf>
    <xf numFmtId="0" fontId="46" fillId="36" borderId="17" xfId="2809" applyNumberFormat="1" applyFont="1" applyFill="1" applyBorder="1" applyAlignment="1" applyProtection="1">
      <alignment horizontal="center" vertical="center"/>
    </xf>
    <xf numFmtId="0" fontId="46" fillId="36" borderId="2" xfId="2809" applyNumberFormat="1" applyFont="1" applyFill="1" applyBorder="1" applyAlignment="1">
      <alignment vertical="center" wrapText="1"/>
    </xf>
    <xf numFmtId="0" fontId="46" fillId="36" borderId="32" xfId="2809" applyNumberFormat="1" applyFont="1" applyFill="1" applyBorder="1" applyAlignment="1">
      <alignment vertical="center" wrapText="1"/>
    </xf>
    <xf numFmtId="0" fontId="46" fillId="36" borderId="33" xfId="2809" applyNumberFormat="1" applyFont="1" applyFill="1" applyBorder="1" applyAlignment="1">
      <alignment vertical="center" wrapText="1"/>
    </xf>
    <xf numFmtId="0" fontId="48" fillId="0" borderId="2" xfId="2809" applyNumberFormat="1" applyFont="1" applyFill="1" applyBorder="1" applyAlignment="1" applyProtection="1">
      <alignment horizontal="center" vertical="center"/>
    </xf>
    <xf numFmtId="0" fontId="48" fillId="0" borderId="1" xfId="2809" applyNumberFormat="1" applyFont="1" applyFill="1" applyBorder="1" applyAlignment="1">
      <alignment horizontal="left" vertical="center" wrapText="1"/>
    </xf>
    <xf numFmtId="0" fontId="46" fillId="0" borderId="2" xfId="2809" applyNumberFormat="1" applyFont="1" applyFill="1" applyBorder="1" applyAlignment="1">
      <alignment horizontal="left" vertical="center" wrapText="1"/>
    </xf>
    <xf numFmtId="0" fontId="46" fillId="0" borderId="21" xfId="2809" applyNumberFormat="1" applyFont="1" applyFill="1" applyBorder="1" applyAlignment="1">
      <alignment horizontal="left" vertical="center" wrapText="1"/>
    </xf>
    <xf numFmtId="0" fontId="48" fillId="0" borderId="36" xfId="2809" applyFont="1" applyFill="1" applyBorder="1" applyAlignment="1">
      <alignment horizontal="center" vertical="center" wrapText="1"/>
    </xf>
    <xf numFmtId="0" fontId="48" fillId="0" borderId="36" xfId="2809" applyNumberFormat="1" applyFont="1" applyFill="1" applyBorder="1" applyAlignment="1">
      <alignment horizontal="center" vertical="center" wrapText="1"/>
    </xf>
    <xf numFmtId="0" fontId="46" fillId="0" borderId="33" xfId="2809" applyNumberFormat="1" applyFont="1" applyFill="1" applyBorder="1" applyAlignment="1">
      <alignment horizontal="left" vertical="center" wrapText="1"/>
    </xf>
    <xf numFmtId="0" fontId="50" fillId="0" borderId="34" xfId="2809" quotePrefix="1" applyNumberFormat="1" applyFont="1" applyFill="1" applyBorder="1" applyAlignment="1">
      <alignment horizontal="left" vertical="center" wrapText="1"/>
    </xf>
    <xf numFmtId="0" fontId="50" fillId="0" borderId="35" xfId="2809" quotePrefix="1" applyNumberFormat="1" applyFont="1" applyFill="1" applyBorder="1" applyAlignment="1">
      <alignment horizontal="left" vertical="center" wrapText="1"/>
    </xf>
    <xf numFmtId="0" fontId="48" fillId="0" borderId="22" xfId="2809" applyNumberFormat="1" applyFont="1" applyFill="1" applyBorder="1" applyAlignment="1">
      <alignment horizontal="left" vertical="center" wrapText="1"/>
    </xf>
    <xf numFmtId="0" fontId="48" fillId="0" borderId="19" xfId="2809" applyNumberFormat="1" applyFont="1" applyFill="1" applyBorder="1" applyAlignment="1" applyProtection="1">
      <alignment horizontal="center" vertical="center"/>
    </xf>
    <xf numFmtId="0" fontId="48" fillId="0" borderId="1" xfId="0" applyNumberFormat="1" applyFont="1" applyFill="1" applyBorder="1" applyAlignment="1">
      <alignment vertical="center" wrapText="1"/>
    </xf>
    <xf numFmtId="0" fontId="48" fillId="0" borderId="42" xfId="2809" applyNumberFormat="1" applyFont="1" applyFill="1" applyBorder="1" applyAlignment="1" applyProtection="1">
      <alignment horizontal="center" vertical="center"/>
    </xf>
    <xf numFmtId="0" fontId="48" fillId="0" borderId="41" xfId="2809" applyNumberFormat="1" applyFont="1" applyFill="1" applyBorder="1" applyAlignment="1">
      <alignment horizontal="center" vertical="center" wrapText="1"/>
    </xf>
    <xf numFmtId="0" fontId="46" fillId="0" borderId="2" xfId="0" applyNumberFormat="1" applyFont="1" applyFill="1" applyBorder="1" applyAlignment="1">
      <alignment horizontal="left" vertical="center" wrapText="1"/>
    </xf>
    <xf numFmtId="0" fontId="46" fillId="0" borderId="21" xfId="0" applyNumberFormat="1" applyFont="1" applyFill="1" applyBorder="1" applyAlignment="1">
      <alignment horizontal="left" vertical="center" wrapText="1"/>
    </xf>
    <xf numFmtId="0" fontId="48" fillId="0" borderId="16" xfId="0" applyNumberFormat="1" applyFont="1" applyFill="1" applyBorder="1" applyAlignment="1">
      <alignment horizontal="left" vertical="center" wrapText="1"/>
    </xf>
    <xf numFmtId="0" fontId="51" fillId="0" borderId="17" xfId="2809" applyNumberFormat="1" applyFont="1" applyFill="1" applyBorder="1" applyAlignment="1" applyProtection="1">
      <alignment horizontal="center" vertical="center"/>
    </xf>
    <xf numFmtId="0" fontId="52" fillId="0" borderId="23" xfId="2809" quotePrefix="1" applyNumberFormat="1" applyFont="1" applyFill="1" applyBorder="1" applyAlignment="1">
      <alignment horizontal="left" vertical="center" wrapText="1"/>
    </xf>
    <xf numFmtId="0" fontId="51" fillId="0" borderId="22" xfId="2809" applyNumberFormat="1" applyFont="1" applyFill="1" applyBorder="1" applyAlignment="1">
      <alignment horizontal="center" vertical="center" wrapText="1"/>
    </xf>
    <xf numFmtId="0" fontId="51" fillId="0" borderId="34" xfId="2809" applyNumberFormat="1" applyFont="1" applyFill="1" applyBorder="1" applyAlignment="1" applyProtection="1">
      <alignment horizontal="center" vertical="center"/>
    </xf>
    <xf numFmtId="0" fontId="48" fillId="0" borderId="29" xfId="2809" applyFont="1" applyFill="1" applyBorder="1" applyAlignment="1">
      <alignment vertical="center" wrapText="1"/>
    </xf>
    <xf numFmtId="0" fontId="48" fillId="0" borderId="26" xfId="2809" applyFont="1" applyFill="1" applyBorder="1" applyAlignment="1">
      <alignment vertical="center" wrapText="1"/>
    </xf>
    <xf numFmtId="0" fontId="48" fillId="0" borderId="2" xfId="0" applyNumberFormat="1" applyFont="1" applyFill="1" applyBorder="1" applyAlignment="1" applyProtection="1">
      <alignment horizontal="center" vertical="center"/>
    </xf>
    <xf numFmtId="0" fontId="46" fillId="0" borderId="33" xfId="0" applyNumberFormat="1" applyFont="1" applyFill="1" applyBorder="1" applyAlignment="1">
      <alignment horizontal="left" vertical="center" wrapText="1"/>
    </xf>
    <xf numFmtId="0" fontId="48" fillId="0" borderId="1" xfId="0" applyNumberFormat="1" applyFont="1" applyFill="1" applyBorder="1" applyAlignment="1">
      <alignment horizontal="left" vertical="center" wrapText="1"/>
    </xf>
    <xf numFmtId="0" fontId="46" fillId="0" borderId="26" xfId="0" applyNumberFormat="1" applyFont="1" applyFill="1" applyBorder="1" applyAlignment="1">
      <alignment horizontal="left" vertical="center" wrapText="1"/>
    </xf>
    <xf numFmtId="0" fontId="48" fillId="0" borderId="16" xfId="0" applyNumberFormat="1" applyFont="1" applyFill="1" applyBorder="1" applyAlignment="1">
      <alignment vertical="center" wrapText="1"/>
    </xf>
    <xf numFmtId="0" fontId="48" fillId="0" borderId="22" xfId="2809" applyFont="1" applyFill="1" applyBorder="1" applyAlignment="1">
      <alignment horizontal="center" vertical="center" wrapText="1"/>
    </xf>
    <xf numFmtId="0" fontId="50" fillId="0" borderId="17" xfId="0" quotePrefix="1" applyNumberFormat="1" applyFont="1" applyFill="1" applyBorder="1" applyAlignment="1">
      <alignment horizontal="left" vertical="center" wrapText="1"/>
    </xf>
    <xf numFmtId="0" fontId="50" fillId="0" borderId="25" xfId="0" applyNumberFormat="1" applyFont="1" applyFill="1" applyBorder="1" applyAlignment="1">
      <alignment vertical="center" wrapText="1"/>
    </xf>
    <xf numFmtId="0" fontId="46" fillId="0" borderId="31" xfId="0" applyNumberFormat="1" applyFont="1" applyFill="1" applyBorder="1" applyAlignment="1">
      <alignment vertical="center" wrapText="1"/>
    </xf>
    <xf numFmtId="0" fontId="48" fillId="0" borderId="24" xfId="0" applyNumberFormat="1" applyFont="1" applyFill="1" applyBorder="1" applyAlignment="1">
      <alignment horizontal="left" vertical="center" wrapText="1"/>
    </xf>
    <xf numFmtId="0" fontId="48" fillId="0" borderId="28" xfId="0" applyNumberFormat="1" applyFont="1" applyFill="1" applyBorder="1" applyAlignment="1" applyProtection="1">
      <alignment horizontal="center" vertical="center"/>
    </xf>
    <xf numFmtId="0" fontId="48" fillId="0" borderId="28" xfId="0" applyNumberFormat="1" applyFont="1" applyFill="1" applyBorder="1" applyAlignment="1">
      <alignment vertical="center" wrapText="1"/>
    </xf>
    <xf numFmtId="0" fontId="46" fillId="0" borderId="37" xfId="0" applyNumberFormat="1" applyFont="1" applyFill="1" applyBorder="1" applyAlignment="1">
      <alignment vertical="center" wrapText="1"/>
    </xf>
    <xf numFmtId="0" fontId="48" fillId="0" borderId="25" xfId="0" applyFont="1" applyFill="1" applyBorder="1" applyAlignment="1">
      <alignment vertical="center" wrapText="1"/>
    </xf>
    <xf numFmtId="0" fontId="48" fillId="0" borderId="31" xfId="0" applyFont="1" applyFill="1" applyBorder="1" applyAlignment="1">
      <alignment vertical="center" wrapText="1"/>
    </xf>
    <xf numFmtId="0" fontId="48" fillId="0" borderId="27" xfId="0" applyNumberFormat="1" applyFont="1" applyFill="1" applyBorder="1" applyAlignment="1" applyProtection="1">
      <alignment horizontal="center" vertical="center"/>
    </xf>
    <xf numFmtId="0" fontId="48" fillId="0" borderId="28" xfId="0" applyFont="1" applyFill="1" applyBorder="1" applyAlignment="1">
      <alignment vertical="center" wrapText="1"/>
    </xf>
    <xf numFmtId="0" fontId="48" fillId="0" borderId="37" xfId="0" applyFont="1" applyFill="1" applyBorder="1" applyAlignment="1">
      <alignment vertical="center" wrapText="1"/>
    </xf>
    <xf numFmtId="0" fontId="48" fillId="0" borderId="34" xfId="0" applyNumberFormat="1" applyFont="1" applyFill="1" applyBorder="1" applyAlignment="1" applyProtection="1">
      <alignment horizontal="center" vertical="center"/>
    </xf>
    <xf numFmtId="0" fontId="48" fillId="0" borderId="39" xfId="0" applyFont="1" applyFill="1" applyBorder="1" applyAlignment="1">
      <alignment vertical="center" wrapText="1"/>
    </xf>
    <xf numFmtId="0" fontId="48" fillId="0" borderId="40" xfId="0" applyFont="1" applyFill="1" applyBorder="1" applyAlignment="1">
      <alignment vertical="center" wrapText="1"/>
    </xf>
    <xf numFmtId="0" fontId="48" fillId="0" borderId="41" xfId="0" applyNumberFormat="1" applyFont="1" applyFill="1" applyBorder="1" applyAlignment="1">
      <alignment horizontal="center" vertical="center" wrapText="1"/>
    </xf>
    <xf numFmtId="0" fontId="48" fillId="0" borderId="26" xfId="0" applyFont="1" applyFill="1" applyBorder="1" applyAlignment="1">
      <alignment vertical="center" wrapText="1"/>
    </xf>
    <xf numFmtId="0" fontId="48" fillId="0" borderId="29" xfId="0" applyFont="1" applyFill="1" applyBorder="1" applyAlignment="1">
      <alignment vertical="center" wrapText="1"/>
    </xf>
    <xf numFmtId="0" fontId="48" fillId="0" borderId="1" xfId="0" applyNumberFormat="1" applyFont="1" applyFill="1" applyBorder="1" applyAlignment="1" applyProtection="1">
      <alignment horizontal="center" vertical="center"/>
    </xf>
    <xf numFmtId="0" fontId="48" fillId="0" borderId="38" xfId="0" applyFont="1" applyFill="1" applyBorder="1" applyAlignment="1">
      <alignment vertical="center" wrapText="1"/>
    </xf>
    <xf numFmtId="0" fontId="48" fillId="0" borderId="22" xfId="0" applyFont="1" applyFill="1" applyBorder="1" applyAlignment="1">
      <alignment horizontal="center" vertical="center" wrapText="1"/>
    </xf>
    <xf numFmtId="0" fontId="46" fillId="0" borderId="2" xfId="0" applyNumberFormat="1" applyFont="1" applyFill="1" applyBorder="1" applyAlignment="1">
      <alignment vertical="center" wrapText="1"/>
    </xf>
    <xf numFmtId="0" fontId="46" fillId="0" borderId="32" xfId="0" applyNumberFormat="1" applyFont="1" applyFill="1" applyBorder="1" applyAlignment="1">
      <alignment vertical="center" wrapText="1"/>
    </xf>
    <xf numFmtId="0" fontId="46" fillId="0" borderId="33" xfId="0" applyNumberFormat="1" applyFont="1" applyFill="1" applyBorder="1" applyAlignment="1">
      <alignment vertical="center" wrapText="1"/>
    </xf>
    <xf numFmtId="0" fontId="48" fillId="0" borderId="32" xfId="0" applyFont="1" applyFill="1" applyBorder="1" applyAlignment="1">
      <alignment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48" fillId="0" borderId="24" xfId="0" applyNumberFormat="1" applyFont="1" applyFill="1" applyBorder="1" applyAlignment="1" applyProtection="1">
      <alignment horizontal="center" vertical="center"/>
    </xf>
    <xf numFmtId="0" fontId="46" fillId="0" borderId="2" xfId="3" applyFont="1" applyFill="1" applyBorder="1" applyAlignment="1">
      <alignment vertical="center" wrapText="1"/>
    </xf>
    <xf numFmtId="0" fontId="48" fillId="0" borderId="33" xfId="0" applyFont="1" applyFill="1" applyBorder="1" applyAlignment="1">
      <alignment horizontal="left" vertical="center" wrapText="1"/>
    </xf>
    <xf numFmtId="3" fontId="48" fillId="0" borderId="36" xfId="0" applyNumberFormat="1" applyFont="1" applyFill="1" applyBorder="1" applyAlignment="1">
      <alignment horizontal="center" vertical="center" wrapText="1"/>
    </xf>
    <xf numFmtId="0" fontId="48" fillId="0" borderId="36" xfId="0" applyNumberFormat="1" applyFont="1" applyFill="1" applyBorder="1" applyAlignment="1">
      <alignment horizontal="center" vertical="center" wrapText="1"/>
    </xf>
    <xf numFmtId="3" fontId="48" fillId="0" borderId="22" xfId="0" applyNumberFormat="1" applyFont="1" applyFill="1" applyBorder="1" applyAlignment="1">
      <alignment horizontal="center" vertical="center" wrapText="1"/>
    </xf>
    <xf numFmtId="0" fontId="50" fillId="0" borderId="17" xfId="0" applyNumberFormat="1" applyFont="1" applyFill="1" applyBorder="1" applyAlignment="1" applyProtection="1">
      <alignment vertical="center"/>
    </xf>
    <xf numFmtId="0" fontId="46" fillId="0" borderId="38" xfId="0" applyNumberFormat="1" applyFont="1" applyFill="1" applyBorder="1" applyAlignment="1" applyProtection="1">
      <alignment vertical="center"/>
    </xf>
    <xf numFmtId="0" fontId="46" fillId="0" borderId="32" xfId="0" applyNumberFormat="1" applyFont="1" applyFill="1" applyBorder="1" applyAlignment="1" applyProtection="1">
      <alignment vertical="center"/>
    </xf>
    <xf numFmtId="0" fontId="48" fillId="0" borderId="19" xfId="0" applyNumberFormat="1" applyFont="1" applyFill="1" applyBorder="1" applyAlignment="1" applyProtection="1">
      <alignment horizontal="center" vertical="center"/>
    </xf>
    <xf numFmtId="0" fontId="48" fillId="0" borderId="16" xfId="2809" applyFont="1" applyFill="1" applyBorder="1" applyAlignment="1">
      <alignment horizontal="center" vertical="center" wrapText="1"/>
    </xf>
    <xf numFmtId="0" fontId="48" fillId="0" borderId="21" xfId="0" applyNumberFormat="1" applyFont="1" applyFill="1" applyBorder="1" applyAlignment="1">
      <alignment horizontal="center" vertical="center" wrapText="1"/>
    </xf>
    <xf numFmtId="0" fontId="50" fillId="0" borderId="25" xfId="0" applyFont="1" applyFill="1" applyBorder="1" applyAlignment="1">
      <alignment horizontal="left" vertical="center" wrapText="1"/>
    </xf>
    <xf numFmtId="3" fontId="48" fillId="0" borderId="24" xfId="0" applyNumberFormat="1" applyFont="1" applyFill="1" applyBorder="1" applyAlignment="1">
      <alignment horizontal="center" vertical="center" wrapText="1"/>
    </xf>
    <xf numFmtId="3" fontId="48" fillId="0" borderId="27" xfId="0" applyNumberFormat="1" applyFont="1" applyFill="1" applyBorder="1" applyAlignment="1">
      <alignment horizontal="center" vertical="center" wrapText="1"/>
    </xf>
    <xf numFmtId="0" fontId="46" fillId="0" borderId="1" xfId="0" applyNumberFormat="1" applyFont="1" applyFill="1" applyBorder="1" applyAlignment="1" applyProtection="1">
      <alignment horizontal="center" vertical="center"/>
    </xf>
    <xf numFmtId="0" fontId="46" fillId="0" borderId="2" xfId="0" applyNumberFormat="1" applyFont="1" applyFill="1" applyBorder="1" applyAlignment="1" applyProtection="1">
      <alignment horizontal="center" vertical="center"/>
    </xf>
    <xf numFmtId="0" fontId="48" fillId="0" borderId="19" xfId="0" applyFont="1" applyFill="1" applyBorder="1" applyAlignment="1">
      <alignment vertical="center" wrapText="1"/>
    </xf>
    <xf numFmtId="0" fontId="48" fillId="0" borderId="20" xfId="0" applyFont="1" applyFill="1" applyBorder="1" applyAlignment="1">
      <alignment vertical="center" wrapText="1"/>
    </xf>
    <xf numFmtId="0" fontId="48" fillId="0" borderId="16" xfId="0" applyFont="1" applyFill="1" applyBorder="1" applyAlignment="1">
      <alignment horizontal="center" vertical="center" wrapText="1"/>
    </xf>
    <xf numFmtId="0" fontId="46" fillId="0" borderId="42" xfId="2809" applyNumberFormat="1" applyFont="1" applyFill="1" applyBorder="1" applyAlignment="1" applyProtection="1">
      <alignment vertical="center"/>
    </xf>
    <xf numFmtId="0" fontId="46" fillId="0" borderId="0" xfId="2809" applyNumberFormat="1" applyFont="1" applyFill="1" applyBorder="1" applyAlignment="1" applyProtection="1">
      <alignment vertical="center"/>
    </xf>
    <xf numFmtId="0" fontId="48" fillId="0" borderId="30" xfId="2809" applyNumberFormat="1" applyFont="1" applyFill="1" applyBorder="1" applyAlignment="1">
      <alignment horizontal="left" vertical="center" wrapText="1"/>
    </xf>
    <xf numFmtId="0" fontId="48" fillId="0" borderId="41" xfId="2809" applyFont="1" applyFill="1" applyBorder="1" applyAlignment="1">
      <alignment horizontal="center" vertical="center" wrapText="1"/>
    </xf>
    <xf numFmtId="0" fontId="48" fillId="0" borderId="30" xfId="2809" applyFont="1" applyFill="1" applyBorder="1" applyAlignment="1">
      <alignment horizontal="center" vertical="center" wrapText="1"/>
    </xf>
    <xf numFmtId="0" fontId="46" fillId="0" borderId="18" xfId="0" applyNumberFormat="1" applyFont="1" applyFill="1" applyBorder="1" applyAlignment="1">
      <alignment vertical="center" wrapText="1"/>
    </xf>
    <xf numFmtId="0" fontId="46" fillId="0" borderId="3" xfId="0" applyNumberFormat="1" applyFont="1" applyFill="1" applyBorder="1" applyAlignment="1" applyProtection="1">
      <alignment horizontal="center" vertical="center"/>
    </xf>
    <xf numFmtId="0" fontId="46" fillId="0" borderId="3" xfId="0" applyNumberFormat="1" applyFont="1" applyFill="1" applyBorder="1" applyAlignment="1">
      <alignment vertical="center" wrapText="1"/>
    </xf>
    <xf numFmtId="0" fontId="46" fillId="0" borderId="44" xfId="0" applyNumberFormat="1" applyFont="1" applyFill="1" applyBorder="1" applyAlignment="1">
      <alignment vertical="center" wrapText="1"/>
    </xf>
    <xf numFmtId="0" fontId="46" fillId="0" borderId="3" xfId="0" applyNumberFormat="1" applyFont="1" applyFill="1" applyBorder="1" applyAlignment="1" applyProtection="1">
      <alignment vertical="center"/>
    </xf>
    <xf numFmtId="0" fontId="48" fillId="0" borderId="15" xfId="0" applyNumberFormat="1" applyFont="1" applyFill="1" applyBorder="1" applyAlignment="1">
      <alignment horizontal="left" vertical="center" wrapText="1"/>
    </xf>
    <xf numFmtId="0" fontId="51" fillId="0" borderId="39" xfId="2809" applyFont="1" applyFill="1" applyBorder="1" applyAlignment="1">
      <alignment horizontal="left" vertical="center" wrapText="1"/>
    </xf>
    <xf numFmtId="0" fontId="51" fillId="0" borderId="40" xfId="2809" applyFont="1" applyFill="1" applyBorder="1" applyAlignment="1">
      <alignment horizontal="left" vertical="center" wrapText="1"/>
    </xf>
    <xf numFmtId="0" fontId="48" fillId="0" borderId="42" xfId="2809" quotePrefix="1" applyFont="1" applyFill="1" applyBorder="1" applyAlignment="1">
      <alignment horizontal="left" vertical="center" wrapText="1"/>
    </xf>
    <xf numFmtId="0" fontId="48" fillId="0" borderId="3" xfId="2809" applyNumberFormat="1" applyFont="1" applyFill="1" applyBorder="1" applyAlignment="1" applyProtection="1">
      <alignment horizontal="center" vertical="center"/>
    </xf>
    <xf numFmtId="0" fontId="50" fillId="0" borderId="44" xfId="2809" quotePrefix="1" applyNumberFormat="1" applyFont="1" applyFill="1" applyBorder="1" applyAlignment="1">
      <alignment horizontal="left" vertical="center" wrapText="1"/>
    </xf>
    <xf numFmtId="0" fontId="50" fillId="0" borderId="3" xfId="2809" quotePrefix="1" applyNumberFormat="1" applyFont="1" applyFill="1" applyBorder="1" applyAlignment="1">
      <alignment horizontal="left" vertical="center" wrapText="1"/>
    </xf>
    <xf numFmtId="0" fontId="48" fillId="0" borderId="18" xfId="2809" applyNumberFormat="1" applyFont="1" applyFill="1" applyBorder="1" applyAlignment="1">
      <alignment horizontal="center" vertical="center" wrapText="1"/>
    </xf>
    <xf numFmtId="0" fontId="48" fillId="0" borderId="43" xfId="2809" applyNumberFormat="1" applyFont="1" applyFill="1" applyBorder="1" applyAlignment="1">
      <alignment horizontal="center" vertical="center" wrapText="1"/>
    </xf>
    <xf numFmtId="0" fontId="51" fillId="0" borderId="0" xfId="2809" applyFont="1" applyFill="1" applyBorder="1" applyAlignment="1">
      <alignment horizontal="left" vertical="center" wrapText="1"/>
    </xf>
    <xf numFmtId="0" fontId="48" fillId="0" borderId="26" xfId="2809" applyNumberFormat="1" applyFont="1" applyFill="1" applyBorder="1" applyAlignment="1">
      <alignment horizontal="center" vertical="center" wrapText="1"/>
    </xf>
    <xf numFmtId="0" fontId="46" fillId="0" borderId="3" xfId="2809" applyNumberFormat="1" applyFont="1" applyFill="1" applyBorder="1" applyAlignment="1" applyProtection="1">
      <alignment vertical="center"/>
    </xf>
    <xf numFmtId="0" fontId="48" fillId="0" borderId="33" xfId="0" applyNumberFormat="1" applyFont="1" applyFill="1" applyBorder="1" applyAlignment="1">
      <alignment horizontal="center" vertical="center" wrapText="1"/>
    </xf>
    <xf numFmtId="0" fontId="48" fillId="0" borderId="39" xfId="0" applyNumberFormat="1" applyFont="1" applyFill="1" applyBorder="1" applyAlignment="1" applyProtection="1">
      <alignment horizontal="center" vertical="center"/>
    </xf>
    <xf numFmtId="0" fontId="48" fillId="0" borderId="41" xfId="0" applyFont="1" applyFill="1" applyBorder="1" applyAlignment="1">
      <alignment horizontal="center" vertical="center" wrapText="1"/>
    </xf>
    <xf numFmtId="0" fontId="54" fillId="0" borderId="2" xfId="0" applyFont="1" applyFill="1" applyBorder="1" applyAlignment="1">
      <alignment horizontal="left" vertical="center" wrapText="1"/>
    </xf>
    <xf numFmtId="0" fontId="51" fillId="0" borderId="39" xfId="0" applyNumberFormat="1" applyFont="1" applyFill="1" applyBorder="1" applyAlignment="1" applyProtection="1">
      <alignment horizontal="center" vertical="center"/>
    </xf>
    <xf numFmtId="0" fontId="51" fillId="0" borderId="39" xfId="0" applyFont="1" applyFill="1" applyBorder="1" applyAlignment="1">
      <alignment horizontal="left" vertical="center" wrapText="1"/>
    </xf>
    <xf numFmtId="0" fontId="51" fillId="0" borderId="28" xfId="0" applyNumberFormat="1" applyFont="1" applyFill="1" applyBorder="1" applyAlignment="1" applyProtection="1">
      <alignment horizontal="center" vertical="center"/>
    </xf>
    <xf numFmtId="0" fontId="54" fillId="0" borderId="17" xfId="0" applyNumberFormat="1" applyFont="1" applyFill="1" applyBorder="1" applyAlignment="1">
      <alignment horizontal="left" vertical="center" wrapText="1"/>
    </xf>
    <xf numFmtId="0" fontId="51" fillId="0" borderId="25" xfId="0" applyNumberFormat="1" applyFont="1" applyFill="1" applyBorder="1" applyAlignment="1" applyProtection="1">
      <alignment horizontal="center" vertical="center"/>
    </xf>
    <xf numFmtId="0" fontId="51" fillId="0" borderId="42" xfId="0" applyNumberFormat="1" applyFont="1" applyFill="1" applyBorder="1" applyAlignment="1" applyProtection="1">
      <alignment horizontal="center" vertical="center"/>
    </xf>
    <xf numFmtId="0" fontId="51" fillId="0" borderId="42" xfId="0" applyFont="1" applyFill="1" applyBorder="1" applyAlignment="1">
      <alignment horizontal="left" vertical="center" wrapText="1"/>
    </xf>
    <xf numFmtId="0" fontId="51" fillId="0" borderId="17" xfId="0" applyNumberFormat="1" applyFont="1" applyFill="1" applyBorder="1" applyAlignment="1" applyProtection="1">
      <alignment horizontal="center" vertical="center"/>
    </xf>
    <xf numFmtId="0" fontId="52" fillId="0" borderId="23" xfId="0" quotePrefix="1" applyNumberFormat="1" applyFont="1" applyFill="1" applyBorder="1" applyAlignment="1">
      <alignment horizontal="left" vertical="center" wrapText="1"/>
    </xf>
    <xf numFmtId="0" fontId="51" fillId="0" borderId="17" xfId="0" applyNumberFormat="1" applyFont="1" applyFill="1" applyBorder="1" applyAlignment="1">
      <alignment horizontal="left" vertical="center" wrapText="1"/>
    </xf>
    <xf numFmtId="0" fontId="51" fillId="0" borderId="2" xfId="2809" applyNumberFormat="1" applyFont="1" applyFill="1" applyBorder="1" applyAlignment="1" applyProtection="1">
      <alignment horizontal="center" vertical="center"/>
    </xf>
    <xf numFmtId="0" fontId="51" fillId="0" borderId="24" xfId="0" applyFont="1" applyFill="1" applyBorder="1" applyAlignment="1">
      <alignment horizontal="center" vertical="center" wrapText="1"/>
    </xf>
    <xf numFmtId="0" fontId="51" fillId="0" borderId="24" xfId="0" applyNumberFormat="1" applyFont="1" applyFill="1" applyBorder="1" applyAlignment="1">
      <alignment horizontal="center" vertical="center" wrapText="1"/>
    </xf>
    <xf numFmtId="0" fontId="51" fillId="0" borderId="40" xfId="0" applyFont="1" applyFill="1" applyBorder="1" applyAlignment="1">
      <alignment horizontal="left" vertical="center" wrapText="1"/>
    </xf>
    <xf numFmtId="0" fontId="51" fillId="0" borderId="41" xfId="0" applyFont="1" applyFill="1" applyBorder="1" applyAlignment="1">
      <alignment horizontal="center" vertical="center" wrapText="1"/>
    </xf>
    <xf numFmtId="0" fontId="51" fillId="0" borderId="41" xfId="0" applyNumberFormat="1" applyFont="1" applyFill="1" applyBorder="1" applyAlignment="1">
      <alignment horizontal="center" vertical="center" wrapText="1"/>
    </xf>
    <xf numFmtId="0" fontId="51" fillId="0" borderId="27" xfId="0" applyFont="1" applyFill="1" applyBorder="1" applyAlignment="1">
      <alignment horizontal="center" vertical="center" wrapText="1"/>
    </xf>
    <xf numFmtId="0" fontId="51" fillId="0" borderId="27" xfId="0" applyNumberFormat="1" applyFont="1" applyFill="1" applyBorder="1" applyAlignment="1">
      <alignment horizontal="center" vertical="center" wrapText="1"/>
    </xf>
    <xf numFmtId="0" fontId="51" fillId="0" borderId="24" xfId="2809" applyFont="1" applyFill="1" applyBorder="1" applyAlignment="1">
      <alignment horizontal="center" vertical="center" wrapText="1"/>
    </xf>
    <xf numFmtId="0" fontId="51" fillId="0" borderId="24" xfId="2809" applyNumberFormat="1" applyFont="1" applyFill="1" applyBorder="1" applyAlignment="1">
      <alignment horizontal="center" vertical="center" wrapText="1"/>
    </xf>
    <xf numFmtId="0" fontId="51" fillId="0" borderId="42" xfId="2809" applyNumberFormat="1" applyFont="1" applyFill="1" applyBorder="1" applyAlignment="1" applyProtection="1">
      <alignment horizontal="center" vertical="center"/>
    </xf>
    <xf numFmtId="0" fontId="51" fillId="0" borderId="27" xfId="2809" applyFont="1" applyFill="1" applyBorder="1" applyAlignment="1">
      <alignment horizontal="center" vertical="center" wrapText="1"/>
    </xf>
    <xf numFmtId="0" fontId="51" fillId="0" borderId="27" xfId="2809" applyNumberFormat="1" applyFont="1" applyFill="1" applyBorder="1" applyAlignment="1">
      <alignment horizontal="center" vertical="center" wrapText="1"/>
    </xf>
    <xf numFmtId="0" fontId="48" fillId="35" borderId="25" xfId="2809" applyNumberFormat="1" applyFont="1" applyFill="1" applyBorder="1" applyAlignment="1" applyProtection="1">
      <alignment horizontal="center" vertical="center"/>
    </xf>
    <xf numFmtId="0" fontId="48" fillId="35" borderId="17" xfId="2809" applyNumberFormat="1" applyFont="1" applyFill="1" applyBorder="1" applyAlignment="1" applyProtection="1">
      <alignment horizontal="center" vertical="center"/>
    </xf>
    <xf numFmtId="0" fontId="50" fillId="35" borderId="17" xfId="2809" quotePrefix="1" applyNumberFormat="1" applyFont="1" applyFill="1" applyBorder="1" applyAlignment="1">
      <alignment horizontal="left" vertical="center" wrapText="1"/>
    </xf>
    <xf numFmtId="0" fontId="50" fillId="35" borderId="23" xfId="2809" quotePrefix="1" applyNumberFormat="1" applyFont="1" applyFill="1" applyBorder="1" applyAlignment="1">
      <alignment horizontal="left" vertical="center" wrapText="1"/>
    </xf>
    <xf numFmtId="0" fontId="48" fillId="35" borderId="22" xfId="2809" applyNumberFormat="1" applyFont="1" applyFill="1" applyBorder="1" applyAlignment="1">
      <alignment horizontal="center" vertical="center" wrapText="1"/>
    </xf>
    <xf numFmtId="0" fontId="48" fillId="35" borderId="24" xfId="2809" applyFont="1" applyFill="1" applyBorder="1" applyAlignment="1">
      <alignment horizontal="center" vertical="center" wrapText="1"/>
    </xf>
    <xf numFmtId="0" fontId="48" fillId="35" borderId="24" xfId="2809" applyNumberFormat="1" applyFont="1" applyFill="1" applyBorder="1" applyAlignment="1">
      <alignment horizontal="center" vertical="center" wrapText="1"/>
    </xf>
    <xf numFmtId="0" fontId="48" fillId="35" borderId="27" xfId="2809" applyFont="1" applyFill="1" applyBorder="1" applyAlignment="1">
      <alignment horizontal="center" vertical="center" wrapText="1"/>
    </xf>
    <xf numFmtId="0" fontId="48" fillId="35" borderId="27" xfId="2809" applyNumberFormat="1" applyFont="1" applyFill="1" applyBorder="1" applyAlignment="1">
      <alignment horizontal="center" vertical="center" wrapText="1"/>
    </xf>
    <xf numFmtId="0" fontId="48" fillId="35" borderId="27" xfId="2809" applyNumberFormat="1" applyFont="1" applyFill="1" applyBorder="1" applyAlignment="1" applyProtection="1">
      <alignment horizontal="center" vertical="center"/>
    </xf>
    <xf numFmtId="0" fontId="48" fillId="35" borderId="27" xfId="0" applyNumberFormat="1" applyFont="1" applyFill="1" applyBorder="1" applyAlignment="1" applyProtection="1">
      <alignment horizontal="center" vertical="center"/>
    </xf>
    <xf numFmtId="0" fontId="51" fillId="0" borderId="41" xfId="2809" applyFont="1" applyFill="1" applyBorder="1" applyAlignment="1">
      <alignment horizontal="center" vertical="center" wrapText="1"/>
    </xf>
    <xf numFmtId="0" fontId="51" fillId="0" borderId="41" xfId="2809" applyNumberFormat="1" applyFont="1" applyFill="1" applyBorder="1" applyAlignment="1">
      <alignment horizontal="center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37" xfId="0" applyFont="1" applyFill="1" applyBorder="1" applyAlignment="1">
      <alignment horizontal="left" vertical="center" wrapText="1"/>
    </xf>
    <xf numFmtId="0" fontId="50" fillId="0" borderId="38" xfId="0" applyNumberFormat="1" applyFont="1" applyFill="1" applyBorder="1" applyAlignment="1" applyProtection="1">
      <alignment vertical="center"/>
    </xf>
    <xf numFmtId="0" fontId="48" fillId="0" borderId="41" xfId="0" applyNumberFormat="1" applyFont="1" applyFill="1" applyBorder="1" applyAlignment="1" applyProtection="1">
      <alignment horizontal="center" vertical="center"/>
    </xf>
    <xf numFmtId="0" fontId="48" fillId="0" borderId="30" xfId="0" applyNumberFormat="1" applyFont="1" applyFill="1" applyBorder="1" applyAlignment="1" applyProtection="1">
      <alignment horizontal="center" vertical="center"/>
    </xf>
    <xf numFmtId="0" fontId="48" fillId="0" borderId="36" xfId="0" applyNumberFormat="1" applyFont="1" applyFill="1" applyBorder="1" applyAlignment="1" applyProtection="1">
      <alignment horizontal="center" vertical="center"/>
    </xf>
    <xf numFmtId="0" fontId="48" fillId="0" borderId="16" xfId="0" applyNumberFormat="1" applyFont="1" applyFill="1" applyBorder="1" applyAlignment="1" applyProtection="1">
      <alignment horizontal="center" vertical="center"/>
    </xf>
    <xf numFmtId="0" fontId="48" fillId="35" borderId="17" xfId="0" applyNumberFormat="1" applyFont="1" applyFill="1" applyBorder="1" applyAlignment="1" applyProtection="1">
      <alignment horizontal="center" vertical="center"/>
    </xf>
    <xf numFmtId="0" fontId="46" fillId="0" borderId="34" xfId="0" applyNumberFormat="1" applyFont="1" applyFill="1" applyBorder="1" applyAlignment="1" applyProtection="1">
      <alignment horizontal="center" vertical="center"/>
    </xf>
    <xf numFmtId="0" fontId="48" fillId="0" borderId="15" xfId="0" applyNumberFormat="1" applyFont="1" applyFill="1" applyBorder="1" applyAlignment="1" applyProtection="1">
      <alignment horizontal="center" vertical="center"/>
    </xf>
    <xf numFmtId="0" fontId="51" fillId="0" borderId="19" xfId="0" applyFont="1" applyFill="1" applyBorder="1" applyAlignment="1">
      <alignment horizontal="left" vertical="center" wrapText="1"/>
    </xf>
    <xf numFmtId="0" fontId="51" fillId="37" borderId="27" xfId="0" applyFont="1" applyFill="1" applyBorder="1" applyAlignment="1">
      <alignment horizontal="center" vertical="center" wrapText="1"/>
    </xf>
    <xf numFmtId="0" fontId="51" fillId="37" borderId="27" xfId="0" applyNumberFormat="1" applyFont="1" applyFill="1" applyBorder="1" applyAlignment="1">
      <alignment horizontal="center" vertical="center" wrapText="1"/>
    </xf>
    <xf numFmtId="0" fontId="48" fillId="35" borderId="25" xfId="0" applyNumberFormat="1" applyFont="1" applyFill="1" applyBorder="1" applyAlignment="1" applyProtection="1">
      <alignment horizontal="center" vertical="center"/>
    </xf>
    <xf numFmtId="0" fontId="51" fillId="0" borderId="19" xfId="0" applyNumberFormat="1" applyFont="1" applyFill="1" applyBorder="1" applyAlignment="1" applyProtection="1">
      <alignment horizontal="center" vertical="center"/>
    </xf>
    <xf numFmtId="0" fontId="48" fillId="0" borderId="21" xfId="0" applyFont="1" applyFill="1" applyBorder="1" applyAlignment="1">
      <alignment horizontal="left" vertical="center" wrapText="1"/>
    </xf>
    <xf numFmtId="0" fontId="51" fillId="0" borderId="30" xfId="0" applyNumberFormat="1" applyFont="1" applyFill="1" applyBorder="1" applyAlignment="1">
      <alignment horizontal="center" vertical="center" wrapText="1"/>
    </xf>
    <xf numFmtId="0" fontId="48" fillId="37" borderId="25" xfId="0" applyFont="1" applyFill="1" applyBorder="1" applyAlignment="1">
      <alignment horizontal="left" vertical="center" wrapText="1"/>
    </xf>
    <xf numFmtId="0" fontId="51" fillId="0" borderId="0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22" xfId="0" applyNumberFormat="1" applyFont="1" applyFill="1" applyBorder="1" applyAlignment="1">
      <alignment horizontal="center" vertical="center" wrapText="1"/>
    </xf>
    <xf numFmtId="0" fontId="55" fillId="0" borderId="27" xfId="0" applyFont="1" applyFill="1" applyBorder="1" applyAlignment="1">
      <alignment horizontal="center" vertical="center" wrapText="1"/>
    </xf>
    <xf numFmtId="0" fontId="55" fillId="0" borderId="27" xfId="0" applyNumberFormat="1" applyFont="1" applyFill="1" applyBorder="1" applyAlignment="1">
      <alignment horizontal="center" vertical="center" wrapText="1"/>
    </xf>
    <xf numFmtId="0" fontId="48" fillId="38" borderId="22" xfId="0" applyNumberFormat="1" applyFont="1" applyFill="1" applyBorder="1" applyAlignment="1">
      <alignment horizontal="center" vertical="center" wrapText="1"/>
    </xf>
    <xf numFmtId="0" fontId="48" fillId="38" borderId="27" xfId="0" applyFont="1" applyFill="1" applyBorder="1" applyAlignment="1">
      <alignment horizontal="center" vertical="center" wrapText="1"/>
    </xf>
    <xf numFmtId="0" fontId="48" fillId="38" borderId="27" xfId="0" applyNumberFormat="1" applyFont="1" applyFill="1" applyBorder="1" applyAlignment="1">
      <alignment horizontal="center" vertical="center" wrapText="1"/>
    </xf>
    <xf numFmtId="0" fontId="48" fillId="38" borderId="42" xfId="0" applyFont="1" applyFill="1" applyBorder="1" applyAlignment="1">
      <alignment horizontal="center" vertical="center" wrapText="1"/>
    </xf>
    <xf numFmtId="0" fontId="48" fillId="38" borderId="42" xfId="0" applyNumberFormat="1" applyFont="1" applyFill="1" applyBorder="1" applyAlignment="1">
      <alignment horizontal="center" vertical="center" wrapText="1"/>
    </xf>
    <xf numFmtId="0" fontId="48" fillId="38" borderId="24" xfId="0" applyFont="1" applyFill="1" applyBorder="1" applyAlignment="1">
      <alignment horizontal="center" vertical="center" wrapText="1"/>
    </xf>
    <xf numFmtId="0" fontId="48" fillId="38" borderId="24" xfId="0" applyNumberFormat="1" applyFont="1" applyFill="1" applyBorder="1" applyAlignment="1">
      <alignment horizontal="center" vertical="center" wrapText="1"/>
    </xf>
    <xf numFmtId="0" fontId="48" fillId="38" borderId="16" xfId="0" applyFont="1" applyFill="1" applyBorder="1" applyAlignment="1">
      <alignment horizontal="center" vertical="center" wrapText="1"/>
    </xf>
    <xf numFmtId="0" fontId="48" fillId="38" borderId="16" xfId="0" applyNumberFormat="1" applyFont="1" applyFill="1" applyBorder="1" applyAlignment="1">
      <alignment horizontal="center" vertical="center" wrapText="1"/>
    </xf>
    <xf numFmtId="0" fontId="48" fillId="35" borderId="2" xfId="0" applyNumberFormat="1" applyFont="1" applyFill="1" applyBorder="1" applyAlignment="1" applyProtection="1">
      <alignment horizontal="center" vertical="center"/>
    </xf>
    <xf numFmtId="0" fontId="48" fillId="35" borderId="1" xfId="0" applyFont="1" applyFill="1" applyBorder="1" applyAlignment="1">
      <alignment horizontal="center" vertical="center" wrapText="1"/>
    </xf>
    <xf numFmtId="0" fontId="48" fillId="35" borderId="1" xfId="0" applyNumberFormat="1" applyFont="1" applyFill="1" applyBorder="1" applyAlignment="1">
      <alignment horizontal="center" vertical="center" wrapText="1"/>
    </xf>
    <xf numFmtId="0" fontId="48" fillId="38" borderId="41" xfId="0" applyFont="1" applyFill="1" applyBorder="1" applyAlignment="1">
      <alignment horizontal="center" vertical="center" wrapText="1"/>
    </xf>
    <xf numFmtId="0" fontId="48" fillId="38" borderId="41" xfId="0" applyNumberFormat="1" applyFont="1" applyFill="1" applyBorder="1" applyAlignment="1">
      <alignment horizontal="center" vertical="center" wrapText="1"/>
    </xf>
    <xf numFmtId="0" fontId="48" fillId="38" borderId="30" xfId="2809" applyFont="1" applyFill="1" applyBorder="1" applyAlignment="1">
      <alignment horizontal="center" vertical="center" wrapText="1"/>
    </xf>
    <xf numFmtId="0" fontId="48" fillId="38" borderId="43" xfId="2809" applyNumberFormat="1" applyFont="1" applyFill="1" applyBorder="1" applyAlignment="1">
      <alignment horizontal="center" vertical="center" wrapText="1"/>
    </xf>
    <xf numFmtId="0" fontId="48" fillId="38" borderId="27" xfId="2809" applyFont="1" applyFill="1" applyBorder="1" applyAlignment="1">
      <alignment horizontal="center" vertical="center" wrapText="1"/>
    </xf>
    <xf numFmtId="0" fontId="48" fillId="38" borderId="29" xfId="2809" applyNumberFormat="1" applyFont="1" applyFill="1" applyBorder="1" applyAlignment="1">
      <alignment horizontal="center" vertical="center" wrapText="1"/>
    </xf>
    <xf numFmtId="0" fontId="48" fillId="38" borderId="1" xfId="2809" applyFont="1" applyFill="1" applyBorder="1" applyAlignment="1">
      <alignment horizontal="center" vertical="center" wrapText="1"/>
    </xf>
    <xf numFmtId="0" fontId="48" fillId="38" borderId="33" xfId="2809" applyNumberFormat="1" applyFont="1" applyFill="1" applyBorder="1" applyAlignment="1">
      <alignment horizontal="center" vertical="center" wrapText="1"/>
    </xf>
    <xf numFmtId="0" fontId="48" fillId="38" borderId="27" xfId="2809" applyNumberFormat="1" applyFont="1" applyFill="1" applyBorder="1" applyAlignment="1">
      <alignment horizontal="center" vertical="center" wrapText="1"/>
    </xf>
    <xf numFmtId="0" fontId="48" fillId="38" borderId="41" xfId="2809" applyFont="1" applyFill="1" applyBorder="1" applyAlignment="1">
      <alignment horizontal="center" vertical="center" wrapText="1"/>
    </xf>
    <xf numFmtId="0" fontId="48" fillId="38" borderId="41" xfId="2809" applyNumberFormat="1" applyFont="1" applyFill="1" applyBorder="1" applyAlignment="1">
      <alignment horizontal="center" vertical="center" wrapText="1"/>
    </xf>
    <xf numFmtId="0" fontId="46" fillId="38" borderId="42" xfId="2809" applyNumberFormat="1" applyFont="1" applyFill="1" applyBorder="1" applyAlignment="1" applyProtection="1">
      <alignment vertical="center"/>
    </xf>
    <xf numFmtId="0" fontId="48" fillId="38" borderId="30" xfId="2809" applyNumberFormat="1" applyFont="1" applyFill="1" applyBorder="1" applyAlignment="1">
      <alignment horizontal="left" vertical="center" wrapText="1"/>
    </xf>
    <xf numFmtId="0" fontId="48" fillId="38" borderId="2" xfId="2809" applyFont="1" applyFill="1" applyBorder="1" applyAlignment="1">
      <alignment horizontal="center" vertical="center" wrapText="1"/>
    </xf>
    <xf numFmtId="0" fontId="48" fillId="38" borderId="1" xfId="2809" applyNumberFormat="1" applyFont="1" applyFill="1" applyBorder="1" applyAlignment="1">
      <alignment horizontal="center" vertical="center" wrapText="1"/>
    </xf>
    <xf numFmtId="4" fontId="46" fillId="34" borderId="1" xfId="2809" applyNumberFormat="1" applyFont="1" applyFill="1" applyBorder="1" applyAlignment="1">
      <alignment horizontal="center" vertical="center" wrapText="1"/>
    </xf>
    <xf numFmtId="4" fontId="43" fillId="0" borderId="0" xfId="2809" applyNumberFormat="1" applyFont="1" applyFill="1" applyAlignment="1">
      <alignment horizontal="right" vertical="center"/>
    </xf>
    <xf numFmtId="4" fontId="46" fillId="34" borderId="1" xfId="2809" applyNumberFormat="1" applyFont="1" applyFill="1" applyBorder="1" applyAlignment="1">
      <alignment horizontal="right" vertical="center"/>
    </xf>
    <xf numFmtId="4" fontId="48" fillId="38" borderId="33" xfId="2809" applyNumberFormat="1" applyFont="1" applyFill="1" applyBorder="1" applyAlignment="1">
      <alignment horizontal="right" vertical="center" wrapText="1"/>
    </xf>
    <xf numFmtId="4" fontId="48" fillId="0" borderId="15" xfId="0" applyNumberFormat="1" applyFont="1" applyFill="1" applyBorder="1" applyAlignment="1">
      <alignment horizontal="right" vertical="center" wrapText="1"/>
    </xf>
    <xf numFmtId="4" fontId="51" fillId="0" borderId="30" xfId="0" applyNumberFormat="1" applyFont="1" applyFill="1" applyBorder="1" applyAlignment="1">
      <alignment horizontal="right" vertical="center" wrapText="1"/>
    </xf>
    <xf numFmtId="4" fontId="48" fillId="0" borderId="16" xfId="2809" applyNumberFormat="1" applyFont="1" applyFill="1" applyBorder="1" applyAlignment="1">
      <alignment horizontal="right" vertical="center" wrapText="1"/>
    </xf>
    <xf numFmtId="4" fontId="48" fillId="0" borderId="30" xfId="2809" applyNumberFormat="1" applyFont="1" applyFill="1" applyBorder="1" applyAlignment="1">
      <alignment horizontal="right" vertical="center" wrapText="1"/>
    </xf>
    <xf numFmtId="4" fontId="46" fillId="36" borderId="32" xfId="2809" applyNumberFormat="1" applyFont="1" applyFill="1" applyBorder="1" applyAlignment="1">
      <alignment horizontal="right" vertical="center" wrapText="1"/>
    </xf>
    <xf numFmtId="4" fontId="48" fillId="0" borderId="1" xfId="2809" applyNumberFormat="1" applyFont="1" applyFill="1" applyBorder="1" applyAlignment="1">
      <alignment horizontal="right" vertical="center" wrapText="1"/>
    </xf>
    <xf numFmtId="4" fontId="48" fillId="38" borderId="30" xfId="2809" applyNumberFormat="1" applyFont="1" applyFill="1" applyBorder="1" applyAlignment="1">
      <alignment horizontal="right" vertical="center" wrapText="1"/>
    </xf>
    <xf numFmtId="4" fontId="48" fillId="0" borderId="43" xfId="2809" applyNumberFormat="1" applyFont="1" applyFill="1" applyBorder="1" applyAlignment="1">
      <alignment horizontal="right" vertical="center" wrapText="1"/>
    </xf>
    <xf numFmtId="4" fontId="48" fillId="38" borderId="43" xfId="2809" applyNumberFormat="1" applyFont="1" applyFill="1" applyBorder="1" applyAlignment="1">
      <alignment horizontal="right" vertical="center" wrapText="1"/>
    </xf>
    <xf numFmtId="4" fontId="48" fillId="0" borderId="18" xfId="2809" applyNumberFormat="1" applyFont="1" applyFill="1" applyBorder="1" applyAlignment="1">
      <alignment horizontal="right" vertical="center" wrapText="1"/>
    </xf>
    <xf numFmtId="4" fontId="48" fillId="0" borderId="16" xfId="0" applyNumberFormat="1" applyFont="1" applyFill="1" applyBorder="1" applyAlignment="1">
      <alignment horizontal="right" vertical="center" wrapText="1"/>
    </xf>
    <xf numFmtId="4" fontId="48" fillId="38" borderId="16" xfId="0" applyNumberFormat="1" applyFont="1" applyFill="1" applyBorder="1" applyAlignment="1">
      <alignment horizontal="right" vertical="center" wrapText="1"/>
    </xf>
    <xf numFmtId="4" fontId="46" fillId="0" borderId="32" xfId="0" applyNumberFormat="1" applyFont="1" applyFill="1" applyBorder="1" applyAlignment="1">
      <alignment horizontal="right" vertical="center" wrapText="1"/>
    </xf>
    <xf numFmtId="4" fontId="48" fillId="0" borderId="1" xfId="0" applyNumberFormat="1" applyFont="1" applyFill="1" applyBorder="1" applyAlignment="1">
      <alignment horizontal="right" vertical="center" wrapText="1"/>
    </xf>
    <xf numFmtId="4" fontId="51" fillId="0" borderId="24" xfId="0" applyNumberFormat="1" applyFont="1" applyFill="1" applyBorder="1" applyAlignment="1">
      <alignment horizontal="right" vertical="center" wrapText="1"/>
    </xf>
    <xf numFmtId="4" fontId="51" fillId="0" borderId="27" xfId="0" applyNumberFormat="1" applyFont="1" applyFill="1" applyBorder="1" applyAlignment="1">
      <alignment horizontal="right" vertical="center" wrapText="1"/>
    </xf>
    <xf numFmtId="4" fontId="48" fillId="38" borderId="42" xfId="0" applyNumberFormat="1" applyFont="1" applyFill="1" applyBorder="1" applyAlignment="1">
      <alignment horizontal="right" vertical="center" wrapText="1"/>
    </xf>
    <xf numFmtId="4" fontId="4" fillId="0" borderId="0" xfId="2809" applyNumberFormat="1" applyFont="1" applyFill="1" applyAlignment="1">
      <alignment horizontal="right" vertical="center"/>
    </xf>
    <xf numFmtId="0" fontId="46" fillId="36" borderId="2" xfId="0" applyNumberFormat="1" applyFont="1" applyFill="1" applyBorder="1" applyAlignment="1" applyProtection="1">
      <alignment vertical="center"/>
    </xf>
    <xf numFmtId="0" fontId="46" fillId="36" borderId="32" xfId="0" applyNumberFormat="1" applyFont="1" applyFill="1" applyBorder="1" applyAlignment="1" applyProtection="1">
      <alignment vertical="center"/>
    </xf>
    <xf numFmtId="0" fontId="46" fillId="36" borderId="33" xfId="0" applyNumberFormat="1" applyFont="1" applyFill="1" applyBorder="1" applyAlignment="1" applyProtection="1">
      <alignment vertical="center"/>
    </xf>
    <xf numFmtId="0" fontId="45" fillId="0" borderId="0" xfId="2809" applyFont="1" applyFill="1" applyAlignment="1">
      <alignment vertical="center"/>
    </xf>
    <xf numFmtId="0" fontId="47" fillId="0" borderId="0" xfId="2809" applyFont="1" applyFill="1" applyAlignment="1">
      <alignment vertical="center"/>
    </xf>
    <xf numFmtId="4" fontId="45" fillId="0" borderId="0" xfId="2809" applyNumberFormat="1" applyFont="1" applyFill="1" applyAlignment="1">
      <alignment horizontal="right" vertical="center"/>
    </xf>
    <xf numFmtId="4" fontId="47" fillId="0" borderId="0" xfId="2809" applyNumberFormat="1" applyFont="1" applyFill="1" applyAlignment="1">
      <alignment horizontal="right" vertical="center"/>
    </xf>
    <xf numFmtId="4" fontId="46" fillId="36" borderId="32" xfId="0" applyNumberFormat="1" applyFont="1" applyFill="1" applyBorder="1" applyAlignment="1" applyProtection="1">
      <alignment horizontal="right" vertical="center"/>
    </xf>
    <xf numFmtId="4" fontId="48" fillId="38" borderId="1" xfId="2809" applyNumberFormat="1" applyFont="1" applyFill="1" applyBorder="1" applyAlignment="1">
      <alignment horizontal="right" vertical="center" wrapText="1"/>
    </xf>
    <xf numFmtId="4" fontId="48" fillId="0" borderId="22" xfId="0" applyNumberFormat="1" applyFont="1" applyFill="1" applyBorder="1" applyAlignment="1">
      <alignment horizontal="right" vertical="center" wrapText="1"/>
    </xf>
    <xf numFmtId="4" fontId="48" fillId="0" borderId="24" xfId="0" applyNumberFormat="1" applyFont="1" applyFill="1" applyBorder="1" applyAlignment="1">
      <alignment horizontal="right" vertical="center" wrapText="1"/>
    </xf>
    <xf numFmtId="4" fontId="51" fillId="0" borderId="41" xfId="0" applyNumberFormat="1" applyFont="1" applyFill="1" applyBorder="1" applyAlignment="1">
      <alignment horizontal="right" vertical="center" wrapText="1"/>
    </xf>
    <xf numFmtId="4" fontId="48" fillId="0" borderId="22" xfId="2809" applyNumberFormat="1" applyFont="1" applyFill="1" applyBorder="1" applyAlignment="1">
      <alignment horizontal="right" vertical="center" wrapText="1"/>
    </xf>
    <xf numFmtId="4" fontId="48" fillId="0" borderId="24" xfId="2809" applyNumberFormat="1" applyFont="1" applyFill="1" applyBorder="1" applyAlignment="1">
      <alignment horizontal="right" vertical="center" wrapText="1"/>
    </xf>
    <xf numFmtId="4" fontId="51" fillId="0" borderId="24" xfId="2809" applyNumberFormat="1" applyFont="1" applyFill="1" applyBorder="1" applyAlignment="1">
      <alignment horizontal="right" vertical="center" wrapText="1"/>
    </xf>
    <xf numFmtId="4" fontId="48" fillId="0" borderId="27" xfId="2809" applyNumberFormat="1" applyFont="1" applyFill="1" applyBorder="1" applyAlignment="1">
      <alignment horizontal="right" vertical="center" wrapText="1"/>
    </xf>
    <xf numFmtId="4" fontId="51" fillId="0" borderId="27" xfId="2809" applyNumberFormat="1" applyFont="1" applyFill="1" applyBorder="1" applyAlignment="1">
      <alignment horizontal="right" vertical="center" wrapText="1"/>
    </xf>
    <xf numFmtId="4" fontId="48" fillId="0" borderId="36" xfId="2809" applyNumberFormat="1" applyFont="1" applyFill="1" applyBorder="1" applyAlignment="1">
      <alignment horizontal="right" vertical="center" wrapText="1"/>
    </xf>
    <xf numFmtId="4" fontId="48" fillId="0" borderId="41" xfId="2809" applyNumberFormat="1" applyFont="1" applyFill="1" applyBorder="1" applyAlignment="1">
      <alignment horizontal="right" vertical="center" wrapText="1"/>
    </xf>
    <xf numFmtId="4" fontId="48" fillId="38" borderId="41" xfId="2809" applyNumberFormat="1" applyFont="1" applyFill="1" applyBorder="1" applyAlignment="1">
      <alignment horizontal="right" vertical="center" wrapText="1"/>
    </xf>
    <xf numFmtId="4" fontId="48" fillId="38" borderId="27" xfId="2809" applyNumberFormat="1" applyFont="1" applyFill="1" applyBorder="1" applyAlignment="1">
      <alignment horizontal="right" vertical="center" wrapText="1"/>
    </xf>
    <xf numFmtId="4" fontId="48" fillId="35" borderId="22" xfId="2809" applyNumberFormat="1" applyFont="1" applyFill="1" applyBorder="1" applyAlignment="1">
      <alignment horizontal="right" vertical="center" wrapText="1"/>
    </xf>
    <xf numFmtId="4" fontId="48" fillId="35" borderId="24" xfId="2809" applyNumberFormat="1" applyFont="1" applyFill="1" applyBorder="1" applyAlignment="1">
      <alignment horizontal="right" vertical="center" wrapText="1"/>
    </xf>
    <xf numFmtId="4" fontId="48" fillId="35" borderId="27" xfId="2809" applyNumberFormat="1" applyFont="1" applyFill="1" applyBorder="1" applyAlignment="1">
      <alignment horizontal="right" vertical="center" wrapText="1"/>
    </xf>
    <xf numFmtId="4" fontId="48" fillId="38" borderId="29" xfId="2809" applyNumberFormat="1" applyFont="1" applyFill="1" applyBorder="1" applyAlignment="1">
      <alignment horizontal="right" vertical="center" wrapText="1"/>
    </xf>
    <xf numFmtId="4" fontId="51" fillId="0" borderId="22" xfId="2809" applyNumberFormat="1" applyFont="1" applyFill="1" applyBorder="1" applyAlignment="1">
      <alignment horizontal="right" vertical="center" wrapText="1"/>
    </xf>
    <xf numFmtId="4" fontId="48" fillId="0" borderId="27" xfId="0" applyNumberFormat="1" applyFont="1" applyFill="1" applyBorder="1" applyAlignment="1">
      <alignment horizontal="right" vertical="center" wrapText="1"/>
    </xf>
    <xf numFmtId="4" fontId="48" fillId="0" borderId="41" xfId="0" applyNumberFormat="1" applyFont="1" applyFill="1" applyBorder="1" applyAlignment="1">
      <alignment horizontal="right" vertical="center" wrapText="1"/>
    </xf>
    <xf numFmtId="4" fontId="48" fillId="38" borderId="41" xfId="0" applyNumberFormat="1" applyFont="1" applyFill="1" applyBorder="1" applyAlignment="1">
      <alignment horizontal="right" vertical="center" wrapText="1"/>
    </xf>
    <xf numFmtId="4" fontId="48" fillId="38" borderId="27" xfId="0" applyNumberFormat="1" applyFont="1" applyFill="1" applyBorder="1" applyAlignment="1">
      <alignment horizontal="right" vertical="center" wrapText="1"/>
    </xf>
    <xf numFmtId="4" fontId="48" fillId="0" borderId="36" xfId="0" applyNumberFormat="1" applyFont="1" applyFill="1" applyBorder="1" applyAlignment="1">
      <alignment horizontal="right" vertical="center" wrapText="1"/>
    </xf>
    <xf numFmtId="4" fontId="51" fillId="0" borderId="41" xfId="2809" applyNumberFormat="1" applyFont="1" applyFill="1" applyBorder="1" applyAlignment="1">
      <alignment horizontal="right" vertical="center" wrapText="1"/>
    </xf>
    <xf numFmtId="4" fontId="48" fillId="35" borderId="1" xfId="0" applyNumberFormat="1" applyFont="1" applyFill="1" applyBorder="1" applyAlignment="1">
      <alignment horizontal="right" vertical="center" wrapText="1"/>
    </xf>
    <xf numFmtId="4" fontId="51" fillId="37" borderId="27" xfId="0" applyNumberFormat="1" applyFont="1" applyFill="1" applyBorder="1" applyAlignment="1">
      <alignment horizontal="right" vertical="center" wrapText="1"/>
    </xf>
    <xf numFmtId="4" fontId="48" fillId="38" borderId="24" xfId="0" applyNumberFormat="1" applyFont="1" applyFill="1" applyBorder="1" applyAlignment="1">
      <alignment horizontal="right" vertical="center" wrapText="1"/>
    </xf>
    <xf numFmtId="4" fontId="48" fillId="38" borderId="22" xfId="0" applyNumberFormat="1" applyFont="1" applyFill="1" applyBorder="1" applyAlignment="1">
      <alignment horizontal="right" vertical="center" wrapText="1"/>
    </xf>
    <xf numFmtId="4" fontId="55" fillId="0" borderId="22" xfId="0" applyNumberFormat="1" applyFont="1" applyFill="1" applyBorder="1" applyAlignment="1">
      <alignment horizontal="right" vertical="center" wrapText="1"/>
    </xf>
    <xf numFmtId="4" fontId="55" fillId="0" borderId="27" xfId="0" applyNumberFormat="1" applyFont="1" applyFill="1" applyBorder="1" applyAlignment="1">
      <alignment horizontal="right" vertical="center" wrapText="1"/>
    </xf>
    <xf numFmtId="0" fontId="51" fillId="0" borderId="25" xfId="0" applyFont="1" applyFill="1" applyBorder="1" applyAlignment="1">
      <alignment horizontal="left" vertical="center" wrapText="1"/>
    </xf>
    <xf numFmtId="0" fontId="51" fillId="0" borderId="26" xfId="0" applyFont="1" applyFill="1" applyBorder="1" applyAlignment="1">
      <alignment horizontal="left" vertical="center" wrapText="1"/>
    </xf>
    <xf numFmtId="0" fontId="48" fillId="0" borderId="15" xfId="2809" applyNumberFormat="1" applyFont="1" applyFill="1" applyBorder="1" applyAlignment="1">
      <alignment horizontal="center" vertical="center" wrapText="1"/>
    </xf>
    <xf numFmtId="0" fontId="48" fillId="0" borderId="30" xfId="2809" applyNumberFormat="1" applyFont="1" applyFill="1" applyBorder="1" applyAlignment="1">
      <alignment horizontal="center" vertical="center" wrapText="1"/>
    </xf>
    <xf numFmtId="0" fontId="48" fillId="0" borderId="16" xfId="2809" applyNumberFormat="1" applyFont="1" applyFill="1" applyBorder="1" applyAlignment="1">
      <alignment horizontal="center" vertical="center" wrapText="1"/>
    </xf>
    <xf numFmtId="0" fontId="48" fillId="0" borderId="25" xfId="2809" applyFont="1" applyFill="1" applyBorder="1" applyAlignment="1">
      <alignment horizontal="left" vertical="center" wrapText="1"/>
    </xf>
    <xf numFmtId="0" fontId="48" fillId="0" borderId="26" xfId="2809" applyFont="1" applyFill="1" applyBorder="1" applyAlignment="1">
      <alignment horizontal="left" vertical="center" wrapText="1"/>
    </xf>
    <xf numFmtId="0" fontId="48" fillId="0" borderId="43" xfId="2809" applyFont="1" applyFill="1" applyBorder="1" applyAlignment="1">
      <alignment horizontal="left" vertical="center" wrapText="1"/>
    </xf>
    <xf numFmtId="0" fontId="51" fillId="0" borderId="42" xfId="2809" applyFont="1" applyFill="1" applyBorder="1" applyAlignment="1">
      <alignment horizontal="left" vertical="center" wrapText="1"/>
    </xf>
    <xf numFmtId="0" fontId="48" fillId="0" borderId="39" xfId="2809" applyFont="1" applyFill="1" applyBorder="1" applyAlignment="1">
      <alignment horizontal="left" vertical="center" wrapText="1"/>
    </xf>
    <xf numFmtId="0" fontId="48" fillId="0" borderId="40" xfId="2809" applyFont="1" applyFill="1" applyBorder="1" applyAlignment="1">
      <alignment horizontal="left" vertical="center" wrapText="1"/>
    </xf>
    <xf numFmtId="0" fontId="51" fillId="0" borderId="25" xfId="2809" applyFont="1" applyFill="1" applyBorder="1" applyAlignment="1">
      <alignment horizontal="left" vertical="center" wrapText="1"/>
    </xf>
    <xf numFmtId="0" fontId="51" fillId="0" borderId="26" xfId="2809" applyFont="1" applyFill="1" applyBorder="1" applyAlignment="1">
      <alignment horizontal="left" vertical="center" wrapText="1"/>
    </xf>
    <xf numFmtId="0" fontId="48" fillId="0" borderId="28" xfId="0" applyFont="1" applyFill="1" applyBorder="1" applyAlignment="1">
      <alignment horizontal="left" vertical="center" wrapText="1"/>
    </xf>
    <xf numFmtId="0" fontId="48" fillId="0" borderId="29" xfId="0" applyFont="1" applyFill="1" applyBorder="1" applyAlignment="1">
      <alignment horizontal="left" vertical="center" wrapText="1"/>
    </xf>
    <xf numFmtId="0" fontId="48" fillId="0" borderId="15" xfId="0" applyNumberFormat="1" applyFont="1" applyFill="1" applyBorder="1" applyAlignment="1">
      <alignment horizontal="center" vertical="center" wrapText="1"/>
    </xf>
    <xf numFmtId="0" fontId="48" fillId="0" borderId="16" xfId="0" applyNumberFormat="1" applyFont="1" applyFill="1" applyBorder="1" applyAlignment="1">
      <alignment horizontal="center" vertical="center" wrapText="1"/>
    </xf>
    <xf numFmtId="0" fontId="48" fillId="0" borderId="30" xfId="0" applyNumberFormat="1" applyFont="1" applyFill="1" applyBorder="1" applyAlignment="1">
      <alignment horizontal="center" vertical="center" wrapText="1"/>
    </xf>
    <xf numFmtId="0" fontId="48" fillId="0" borderId="25" xfId="0" applyFont="1" applyFill="1" applyBorder="1" applyAlignment="1">
      <alignment horizontal="left" vertical="center" wrapText="1"/>
    </xf>
    <xf numFmtId="0" fontId="48" fillId="0" borderId="26" xfId="0" applyFont="1" applyFill="1" applyBorder="1" applyAlignment="1">
      <alignment horizontal="left" vertical="center" wrapText="1"/>
    </xf>
    <xf numFmtId="0" fontId="48" fillId="0" borderId="0" xfId="0" applyFont="1" applyFill="1" applyBorder="1" applyAlignment="1">
      <alignment horizontal="left" vertical="center" wrapText="1"/>
    </xf>
    <xf numFmtId="0" fontId="48" fillId="0" borderId="39" xfId="0" applyFont="1" applyFill="1" applyBorder="1" applyAlignment="1">
      <alignment horizontal="left" vertical="center" wrapText="1"/>
    </xf>
    <xf numFmtId="0" fontId="48" fillId="0" borderId="40" xfId="0" applyFont="1" applyFill="1" applyBorder="1" applyAlignment="1">
      <alignment horizontal="left" vertical="center" wrapText="1"/>
    </xf>
    <xf numFmtId="0" fontId="51" fillId="0" borderId="28" xfId="0" applyFont="1" applyFill="1" applyBorder="1" applyAlignment="1">
      <alignment horizontal="left" vertical="center" wrapText="1"/>
    </xf>
    <xf numFmtId="0" fontId="48" fillId="0" borderId="24" xfId="0" applyNumberFormat="1" applyFont="1" applyFill="1" applyBorder="1" applyAlignment="1">
      <alignment horizontal="center" vertical="center" wrapText="1"/>
    </xf>
    <xf numFmtId="0" fontId="48" fillId="0" borderId="27" xfId="0" applyNumberFormat="1" applyFont="1" applyFill="1" applyBorder="1" applyAlignment="1">
      <alignment horizontal="center" vertical="center" wrapText="1"/>
    </xf>
    <xf numFmtId="0" fontId="48" fillId="0" borderId="1" xfId="0" applyNumberFormat="1" applyFont="1" applyFill="1" applyBorder="1" applyAlignment="1">
      <alignment horizontal="center" vertical="center" wrapText="1"/>
    </xf>
    <xf numFmtId="0" fontId="48" fillId="0" borderId="25" xfId="0" applyNumberFormat="1" applyFont="1" applyFill="1" applyBorder="1" applyAlignment="1">
      <alignment horizontal="left" vertical="center" wrapText="1"/>
    </xf>
    <xf numFmtId="0" fontId="48" fillId="0" borderId="43" xfId="0" applyNumberFormat="1" applyFont="1" applyFill="1" applyBorder="1" applyAlignment="1">
      <alignment horizontal="center" vertical="center" wrapText="1"/>
    </xf>
    <xf numFmtId="0" fontId="46" fillId="34" borderId="1" xfId="2809" applyFont="1" applyFill="1" applyBorder="1" applyAlignment="1">
      <alignment horizontal="center" vertical="center" wrapText="1"/>
    </xf>
    <xf numFmtId="0" fontId="48" fillId="0" borderId="1" xfId="2809" applyNumberFormat="1" applyFont="1" applyFill="1" applyBorder="1" applyAlignment="1">
      <alignment horizontal="center" vertical="center" wrapText="1"/>
    </xf>
    <xf numFmtId="0" fontId="48" fillId="0" borderId="17" xfId="0" applyFont="1" applyFill="1" applyBorder="1" applyAlignment="1">
      <alignment horizontal="left" vertical="center" wrapText="1"/>
    </xf>
    <xf numFmtId="0" fontId="48" fillId="0" borderId="23" xfId="0" applyFont="1" applyFill="1" applyBorder="1" applyAlignment="1">
      <alignment horizontal="left" vertical="center" wrapText="1"/>
    </xf>
    <xf numFmtId="0" fontId="48" fillId="0" borderId="34" xfId="0" applyFont="1" applyFill="1" applyBorder="1" applyAlignment="1">
      <alignment horizontal="left" vertical="center" wrapText="1"/>
    </xf>
    <xf numFmtId="0" fontId="48" fillId="0" borderId="35" xfId="0" applyFont="1" applyFill="1" applyBorder="1" applyAlignment="1">
      <alignment horizontal="left" vertical="center" wrapText="1"/>
    </xf>
    <xf numFmtId="0" fontId="48" fillId="0" borderId="25" xfId="2809" applyFont="1" applyFill="1" applyBorder="1" applyAlignment="1">
      <alignment horizontal="center" vertical="center" wrapText="1"/>
    </xf>
    <xf numFmtId="0" fontId="48" fillId="38" borderId="25" xfId="2809" applyFont="1" applyFill="1" applyBorder="1" applyAlignment="1">
      <alignment horizontal="center" vertical="center" wrapText="1"/>
    </xf>
    <xf numFmtId="0" fontId="48" fillId="38" borderId="24" xfId="2809" applyNumberFormat="1" applyFont="1" applyFill="1" applyBorder="1" applyAlignment="1">
      <alignment horizontal="center" vertical="center" wrapText="1"/>
    </xf>
    <xf numFmtId="4" fontId="48" fillId="38" borderId="24" xfId="2809" applyNumberFormat="1" applyFont="1" applyFill="1" applyBorder="1" applyAlignment="1">
      <alignment horizontal="right" vertical="center" wrapText="1"/>
    </xf>
    <xf numFmtId="4" fontId="57" fillId="0" borderId="0" xfId="2809" applyNumberFormat="1" applyFont="1" applyFill="1" applyAlignment="1">
      <alignment horizontal="left" vertical="center"/>
    </xf>
    <xf numFmtId="4" fontId="57" fillId="34" borderId="1" xfId="2809" applyNumberFormat="1" applyFont="1" applyFill="1" applyBorder="1" applyAlignment="1">
      <alignment horizontal="left" vertical="center"/>
    </xf>
    <xf numFmtId="4" fontId="57" fillId="36" borderId="32" xfId="0" applyNumberFormat="1" applyFont="1" applyFill="1" applyBorder="1" applyAlignment="1" applyProtection="1">
      <alignment horizontal="left" vertical="center"/>
    </xf>
    <xf numFmtId="4" fontId="57" fillId="0" borderId="15" xfId="0" applyNumberFormat="1" applyFont="1" applyFill="1" applyBorder="1" applyAlignment="1">
      <alignment horizontal="left" vertical="center" wrapText="1"/>
    </xf>
    <xf numFmtId="4" fontId="57" fillId="38" borderId="1" xfId="2809" applyNumberFormat="1" applyFont="1" applyFill="1" applyBorder="1" applyAlignment="1">
      <alignment horizontal="left" vertical="center" wrapText="1"/>
    </xf>
    <xf numFmtId="4" fontId="57" fillId="0" borderId="22" xfId="0" applyNumberFormat="1" applyFont="1" applyFill="1" applyBorder="1" applyAlignment="1">
      <alignment horizontal="left" vertical="center" wrapText="1"/>
    </xf>
    <xf numFmtId="4" fontId="57" fillId="0" borderId="24" xfId="0" applyNumberFormat="1" applyFont="1" applyFill="1" applyBorder="1" applyAlignment="1">
      <alignment horizontal="left" vertical="center" wrapText="1"/>
    </xf>
    <xf numFmtId="4" fontId="57" fillId="0" borderId="41" xfId="0" applyNumberFormat="1" applyFont="1" applyFill="1" applyBorder="1" applyAlignment="1">
      <alignment horizontal="left" vertical="center" wrapText="1"/>
    </xf>
    <xf numFmtId="4" fontId="57" fillId="0" borderId="27" xfId="0" applyNumberFormat="1" applyFont="1" applyFill="1" applyBorder="1" applyAlignment="1">
      <alignment horizontal="left" vertical="center" wrapText="1"/>
    </xf>
    <xf numFmtId="4" fontId="57" fillId="0" borderId="16" xfId="2809" applyNumberFormat="1" applyFont="1" applyFill="1" applyBorder="1" applyAlignment="1">
      <alignment horizontal="left" vertical="center" wrapText="1"/>
    </xf>
    <xf numFmtId="4" fontId="57" fillId="0" borderId="22" xfId="2809" applyNumberFormat="1" applyFont="1" applyFill="1" applyBorder="1" applyAlignment="1">
      <alignment horizontal="left" vertical="center" wrapText="1"/>
    </xf>
    <xf numFmtId="4" fontId="57" fillId="0" borderId="24" xfId="2809" applyNumberFormat="1" applyFont="1" applyFill="1" applyBorder="1" applyAlignment="1">
      <alignment horizontal="left" vertical="center" wrapText="1"/>
    </xf>
    <xf numFmtId="4" fontId="57" fillId="0" borderId="27" xfId="2809" applyNumberFormat="1" applyFont="1" applyFill="1" applyBorder="1" applyAlignment="1">
      <alignment horizontal="left" vertical="center" wrapText="1"/>
    </xf>
    <xf numFmtId="4" fontId="57" fillId="0" borderId="1" xfId="2809" applyNumberFormat="1" applyFont="1" applyFill="1" applyBorder="1" applyAlignment="1">
      <alignment horizontal="left" vertical="center" wrapText="1"/>
    </xf>
    <xf numFmtId="4" fontId="57" fillId="36" borderId="32" xfId="2809" applyNumberFormat="1" applyFont="1" applyFill="1" applyBorder="1" applyAlignment="1">
      <alignment horizontal="left" vertical="center" wrapText="1"/>
    </xf>
    <xf numFmtId="4" fontId="57" fillId="0" borderId="36" xfId="2809" applyNumberFormat="1" applyFont="1" applyFill="1" applyBorder="1" applyAlignment="1">
      <alignment horizontal="left" vertical="center" wrapText="1"/>
    </xf>
    <xf numFmtId="4" fontId="57" fillId="0" borderId="41" xfId="2809" applyNumberFormat="1" applyFont="1" applyFill="1" applyBorder="1" applyAlignment="1">
      <alignment horizontal="left" vertical="center" wrapText="1"/>
    </xf>
    <xf numFmtId="4" fontId="57" fillId="35" borderId="22" xfId="2809" applyNumberFormat="1" applyFont="1" applyFill="1" applyBorder="1" applyAlignment="1">
      <alignment horizontal="left" vertical="center" wrapText="1"/>
    </xf>
    <xf numFmtId="4" fontId="57" fillId="35" borderId="24" xfId="2809" applyNumberFormat="1" applyFont="1" applyFill="1" applyBorder="1" applyAlignment="1">
      <alignment horizontal="left" vertical="center" wrapText="1"/>
    </xf>
    <xf numFmtId="4" fontId="57" fillId="35" borderId="27" xfId="2809" applyNumberFormat="1" applyFont="1" applyFill="1" applyBorder="1" applyAlignment="1">
      <alignment horizontal="left" vertical="center" wrapText="1"/>
    </xf>
    <xf numFmtId="4" fontId="57" fillId="0" borderId="30" xfId="2809" applyNumberFormat="1" applyFont="1" applyFill="1" applyBorder="1" applyAlignment="1">
      <alignment horizontal="left" vertical="center" wrapText="1"/>
    </xf>
    <xf numFmtId="4" fontId="57" fillId="0" borderId="18" xfId="2809" applyNumberFormat="1" applyFont="1" applyFill="1" applyBorder="1" applyAlignment="1">
      <alignment horizontal="left" vertical="center" wrapText="1"/>
    </xf>
    <xf numFmtId="4" fontId="57" fillId="0" borderId="43" xfId="2809" applyNumberFormat="1" applyFont="1" applyFill="1" applyBorder="1" applyAlignment="1">
      <alignment horizontal="left" vertical="center" wrapText="1"/>
    </xf>
    <xf numFmtId="4" fontId="57" fillId="38" borderId="29" xfId="2809" applyNumberFormat="1" applyFont="1" applyFill="1" applyBorder="1" applyAlignment="1">
      <alignment horizontal="left" vertical="center" wrapText="1"/>
    </xf>
    <xf numFmtId="4" fontId="57" fillId="0" borderId="16" xfId="0" applyNumberFormat="1" applyFont="1" applyFill="1" applyBorder="1" applyAlignment="1">
      <alignment horizontal="left" vertical="center" wrapText="1"/>
    </xf>
    <xf numFmtId="4" fontId="57" fillId="0" borderId="1" xfId="0" applyNumberFormat="1" applyFont="1" applyFill="1" applyBorder="1" applyAlignment="1">
      <alignment horizontal="left" vertical="center" wrapText="1"/>
    </xf>
    <xf numFmtId="4" fontId="57" fillId="38" borderId="27" xfId="0" applyNumberFormat="1" applyFont="1" applyFill="1" applyBorder="1" applyAlignment="1">
      <alignment horizontal="left" vertical="center" wrapText="1"/>
    </xf>
    <xf numFmtId="4" fontId="57" fillId="0" borderId="32" xfId="0" applyNumberFormat="1" applyFont="1" applyFill="1" applyBorder="1" applyAlignment="1">
      <alignment horizontal="left" vertical="center" wrapText="1"/>
    </xf>
    <xf numFmtId="4" fontId="57" fillId="0" borderId="36" xfId="0" applyNumberFormat="1" applyFont="1" applyFill="1" applyBorder="1" applyAlignment="1">
      <alignment horizontal="left" vertical="center" wrapText="1"/>
    </xf>
    <xf numFmtId="4" fontId="57" fillId="35" borderId="1" xfId="0" applyNumberFormat="1" applyFont="1" applyFill="1" applyBorder="1" applyAlignment="1">
      <alignment horizontal="left" vertical="center" wrapText="1"/>
    </xf>
    <xf numFmtId="4" fontId="57" fillId="37" borderId="27" xfId="0" applyNumberFormat="1" applyFont="1" applyFill="1" applyBorder="1" applyAlignment="1">
      <alignment horizontal="left" vertical="center" wrapText="1"/>
    </xf>
    <xf numFmtId="4" fontId="57" fillId="38" borderId="24" xfId="0" applyNumberFormat="1" applyFont="1" applyFill="1" applyBorder="1" applyAlignment="1">
      <alignment horizontal="left" vertical="center" wrapText="1"/>
    </xf>
    <xf numFmtId="4" fontId="57" fillId="38" borderId="16" xfId="0" applyNumberFormat="1" applyFont="1" applyFill="1" applyBorder="1" applyAlignment="1">
      <alignment horizontal="left" vertical="center" wrapText="1"/>
    </xf>
    <xf numFmtId="4" fontId="57" fillId="0" borderId="31" xfId="0" applyNumberFormat="1" applyFont="1" applyFill="1" applyBorder="1" applyAlignment="1">
      <alignment horizontal="left" vertical="center" wrapText="1"/>
    </xf>
    <xf numFmtId="4" fontId="57" fillId="0" borderId="30" xfId="0" applyNumberFormat="1" applyFont="1" applyFill="1" applyBorder="1" applyAlignment="1">
      <alignment horizontal="left" vertical="center" wrapText="1"/>
    </xf>
    <xf numFmtId="4" fontId="57" fillId="38" borderId="42" xfId="0" applyNumberFormat="1" applyFont="1" applyFill="1" applyBorder="1" applyAlignment="1">
      <alignment horizontal="left" vertical="center" wrapText="1"/>
    </xf>
    <xf numFmtId="4" fontId="57" fillId="38" borderId="22" xfId="0" applyNumberFormat="1" applyFont="1" applyFill="1" applyBorder="1" applyAlignment="1">
      <alignment horizontal="left" vertical="center" wrapText="1"/>
    </xf>
    <xf numFmtId="4" fontId="57" fillId="35" borderId="27" xfId="0" applyNumberFormat="1" applyFont="1" applyFill="1" applyBorder="1" applyAlignment="1">
      <alignment horizontal="left" vertical="center" wrapText="1"/>
    </xf>
    <xf numFmtId="4" fontId="48" fillId="35" borderId="41" xfId="0" applyNumberFormat="1" applyFont="1" applyFill="1" applyBorder="1" applyAlignment="1">
      <alignment horizontal="right" vertical="center" wrapText="1"/>
    </xf>
    <xf numFmtId="4" fontId="59" fillId="38" borderId="46" xfId="2809" applyNumberFormat="1" applyFont="1" applyFill="1" applyBorder="1" applyAlignment="1">
      <alignment horizontal="right" vertical="center"/>
    </xf>
    <xf numFmtId="0" fontId="48" fillId="35" borderId="39" xfId="0" applyNumberFormat="1" applyFont="1" applyFill="1" applyBorder="1" applyAlignment="1" applyProtection="1">
      <alignment horizontal="center" vertical="center"/>
    </xf>
    <xf numFmtId="0" fontId="48" fillId="35" borderId="41" xfId="0" applyFont="1" applyFill="1" applyBorder="1" applyAlignment="1">
      <alignment horizontal="center" vertical="center" wrapText="1"/>
    </xf>
    <xf numFmtId="0" fontId="48" fillId="35" borderId="41" xfId="0" applyNumberFormat="1" applyFont="1" applyFill="1" applyBorder="1" applyAlignment="1">
      <alignment horizontal="center" vertical="center" wrapText="1"/>
    </xf>
    <xf numFmtId="0" fontId="43" fillId="0" borderId="47" xfId="2809" applyFont="1" applyFill="1" applyBorder="1" applyAlignment="1">
      <alignment horizontal="center" vertical="center"/>
    </xf>
    <xf numFmtId="0" fontId="4" fillId="0" borderId="48" xfId="2809" applyFont="1" applyFill="1" applyBorder="1" applyAlignment="1">
      <alignment horizontal="left" vertical="center"/>
    </xf>
    <xf numFmtId="0" fontId="4" fillId="0" borderId="48" xfId="2809" applyFont="1" applyFill="1" applyBorder="1" applyAlignment="1">
      <alignment horizontal="center" vertical="center"/>
    </xf>
    <xf numFmtId="4" fontId="4" fillId="0" borderId="49" xfId="2809" applyNumberFormat="1" applyFont="1" applyFill="1" applyBorder="1" applyAlignment="1">
      <alignment horizontal="right" vertical="center"/>
    </xf>
    <xf numFmtId="4" fontId="4" fillId="0" borderId="0" xfId="0" applyNumberFormat="1" applyFont="1" applyFill="1" applyAlignment="1">
      <alignment vertical="center"/>
    </xf>
    <xf numFmtId="4" fontId="4" fillId="0" borderId="0" xfId="2809" applyNumberFormat="1" applyFont="1" applyFill="1" applyAlignment="1">
      <alignment vertical="center"/>
    </xf>
    <xf numFmtId="4" fontId="4" fillId="0" borderId="0" xfId="0" applyNumberFormat="1" applyFont="1" applyFill="1" applyAlignment="1">
      <alignment horizontal="left" vertical="center" wrapText="1"/>
    </xf>
    <xf numFmtId="4" fontId="44" fillId="0" borderId="0" xfId="2809" applyNumberFormat="1" applyFont="1" applyFill="1" applyAlignment="1">
      <alignment horizontal="center" vertical="center"/>
    </xf>
    <xf numFmtId="4" fontId="43" fillId="0" borderId="0" xfId="2809" applyNumberFormat="1" applyFont="1" applyFill="1" applyAlignment="1">
      <alignment vertical="center"/>
    </xf>
    <xf numFmtId="4" fontId="49" fillId="0" borderId="0" xfId="2809" applyNumberFormat="1" applyFont="1" applyFill="1" applyAlignment="1">
      <alignment vertical="center"/>
    </xf>
    <xf numFmtId="4" fontId="4" fillId="0" borderId="0" xfId="0" applyNumberFormat="1" applyFont="1" applyAlignment="1">
      <alignment vertical="center"/>
    </xf>
    <xf numFmtId="4" fontId="4" fillId="0" borderId="0" xfId="0" applyNumberFormat="1" applyFont="1" applyFill="1" applyAlignment="1">
      <alignment horizontal="right" vertical="center" wrapText="1"/>
    </xf>
    <xf numFmtId="4" fontId="4" fillId="0" borderId="0" xfId="0" applyNumberFormat="1" applyFont="1" applyFill="1" applyAlignment="1">
      <alignment horizontal="right" vertical="center"/>
    </xf>
    <xf numFmtId="168" fontId="58" fillId="0" borderId="48" xfId="9243" applyNumberFormat="1" applyFont="1" applyFill="1" applyBorder="1" applyAlignment="1">
      <alignment horizontal="right" vertical="center"/>
    </xf>
    <xf numFmtId="4" fontId="46" fillId="38" borderId="46" xfId="2809" applyNumberFormat="1" applyFont="1" applyFill="1" applyBorder="1" applyAlignment="1">
      <alignment horizontal="right" vertical="center"/>
    </xf>
    <xf numFmtId="0" fontId="59" fillId="0" borderId="48" xfId="2809" applyFont="1" applyFill="1" applyBorder="1" applyAlignment="1">
      <alignment horizontal="left" vertical="center"/>
    </xf>
    <xf numFmtId="0" fontId="60" fillId="0" borderId="0" xfId="0" applyFont="1" applyAlignment="1">
      <alignment horizontal="left"/>
    </xf>
    <xf numFmtId="0" fontId="60" fillId="0" borderId="0" xfId="0" applyFont="1" applyAlignment="1">
      <alignment horizontal="left" vertical="center"/>
    </xf>
    <xf numFmtId="0" fontId="61" fillId="0" borderId="0" xfId="2809" applyFont="1" applyFill="1" applyAlignment="1">
      <alignment vertical="center"/>
    </xf>
    <xf numFmtId="0" fontId="62" fillId="0" borderId="1" xfId="1" applyFont="1" applyFill="1" applyBorder="1" applyAlignment="1">
      <alignment horizontal="center" vertical="center" wrapText="1"/>
    </xf>
    <xf numFmtId="0" fontId="62" fillId="0" borderId="1" xfId="2809" applyFont="1" applyFill="1" applyBorder="1" applyAlignment="1">
      <alignment horizontal="center" vertical="center" wrapText="1"/>
    </xf>
    <xf numFmtId="4" fontId="62" fillId="0" borderId="0" xfId="2809" applyNumberFormat="1" applyFont="1" applyFill="1" applyAlignment="1">
      <alignment horizontal="center" vertical="center"/>
    </xf>
    <xf numFmtId="0" fontId="62" fillId="0" borderId="0" xfId="2809" applyFont="1" applyFill="1" applyAlignment="1">
      <alignment horizontal="center" vertical="center"/>
    </xf>
    <xf numFmtId="0" fontId="62" fillId="0" borderId="1" xfId="0" applyNumberFormat="1" applyFont="1" applyFill="1" applyBorder="1" applyAlignment="1" applyProtection="1">
      <alignment horizontal="center" vertical="center"/>
    </xf>
    <xf numFmtId="0" fontId="62" fillId="0" borderId="1" xfId="0" applyNumberFormat="1" applyFont="1" applyFill="1" applyBorder="1" applyAlignment="1" applyProtection="1">
      <alignment horizontal="center" vertical="center" wrapText="1"/>
    </xf>
    <xf numFmtId="0" fontId="62" fillId="0" borderId="1" xfId="0" applyNumberFormat="1" applyFont="1" applyFill="1" applyBorder="1" applyAlignment="1" applyProtection="1">
      <alignment vertical="center"/>
    </xf>
    <xf numFmtId="2" fontId="62" fillId="0" borderId="1" xfId="0" applyNumberFormat="1" applyFont="1" applyFill="1" applyBorder="1" applyAlignment="1" applyProtection="1">
      <alignment horizontal="right" vertical="center"/>
    </xf>
    <xf numFmtId="4" fontId="62" fillId="0" borderId="1" xfId="0" applyNumberFormat="1" applyFont="1" applyFill="1" applyBorder="1" applyAlignment="1" applyProtection="1">
      <alignment horizontal="right" vertical="center"/>
    </xf>
    <xf numFmtId="0" fontId="61" fillId="0" borderId="1" xfId="0" applyNumberFormat="1" applyFont="1" applyFill="1" applyBorder="1" applyAlignment="1" applyProtection="1">
      <alignment horizontal="center" vertical="center"/>
    </xf>
    <xf numFmtId="0" fontId="61" fillId="0" borderId="1" xfId="0" applyNumberFormat="1" applyFont="1" applyFill="1" applyBorder="1" applyAlignment="1" applyProtection="1">
      <alignment horizontal="center" vertical="center" wrapText="1"/>
    </xf>
    <xf numFmtId="0" fontId="61" fillId="0" borderId="1" xfId="0" applyFont="1" applyFill="1" applyBorder="1" applyAlignment="1">
      <alignment horizontal="left" vertical="center" wrapText="1"/>
    </xf>
    <xf numFmtId="0" fontId="61" fillId="0" borderId="1" xfId="0" applyNumberFormat="1" applyFont="1" applyFill="1" applyBorder="1" applyAlignment="1">
      <alignment horizontal="center" vertical="center" wrapText="1"/>
    </xf>
    <xf numFmtId="2" fontId="61" fillId="0" borderId="1" xfId="0" applyNumberFormat="1" applyFont="1" applyFill="1" applyBorder="1" applyAlignment="1">
      <alignment horizontal="right" vertical="center" wrapText="1"/>
    </xf>
    <xf numFmtId="4" fontId="61" fillId="0" borderId="1" xfId="0" applyNumberFormat="1" applyFont="1" applyFill="1" applyBorder="1" applyAlignment="1">
      <alignment horizontal="right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61" fillId="0" borderId="1" xfId="2809" applyNumberFormat="1" applyFont="1" applyFill="1" applyBorder="1" applyAlignment="1" applyProtection="1">
      <alignment horizontal="center" vertical="center" wrapText="1"/>
    </xf>
    <xf numFmtId="2" fontId="61" fillId="0" borderId="0" xfId="0" applyNumberFormat="1" applyFont="1" applyFill="1" applyAlignment="1">
      <alignment vertical="center" wrapText="1"/>
    </xf>
    <xf numFmtId="0" fontId="61" fillId="0" borderId="0" xfId="2809" applyFont="1" applyFill="1" applyAlignment="1">
      <alignment horizontal="center" vertical="center"/>
    </xf>
    <xf numFmtId="0" fontId="61" fillId="0" borderId="0" xfId="2809" applyFont="1" applyFill="1" applyAlignment="1">
      <alignment horizontal="center" vertical="center" wrapText="1"/>
    </xf>
    <xf numFmtId="0" fontId="61" fillId="0" borderId="2" xfId="2809" applyFont="1" applyFill="1" applyBorder="1" applyAlignment="1">
      <alignment horizontal="center" vertical="center"/>
    </xf>
    <xf numFmtId="0" fontId="61" fillId="0" borderId="32" xfId="2809" applyFont="1" applyFill="1" applyBorder="1" applyAlignment="1">
      <alignment horizontal="left" vertical="center"/>
    </xf>
    <xf numFmtId="0" fontId="61" fillId="0" borderId="32" xfId="2809" applyFont="1" applyFill="1" applyBorder="1" applyAlignment="1">
      <alignment horizontal="center" vertical="center"/>
    </xf>
    <xf numFmtId="2" fontId="61" fillId="0" borderId="32" xfId="2809" applyNumberFormat="1" applyFont="1" applyFill="1" applyBorder="1" applyAlignment="1">
      <alignment horizontal="right" vertical="center"/>
    </xf>
    <xf numFmtId="4" fontId="62" fillId="0" borderId="1" xfId="2809" applyNumberFormat="1" applyFont="1" applyFill="1" applyBorder="1" applyAlignment="1">
      <alignment horizontal="right" vertical="center"/>
    </xf>
    <xf numFmtId="4" fontId="61" fillId="0" borderId="1" xfId="2809" applyNumberFormat="1" applyFont="1" applyFill="1" applyBorder="1" applyAlignment="1">
      <alignment horizontal="right" vertical="center"/>
    </xf>
    <xf numFmtId="0" fontId="61" fillId="0" borderId="0" xfId="2809" applyFont="1" applyFill="1" applyAlignment="1">
      <alignment horizontal="left" vertical="center"/>
    </xf>
    <xf numFmtId="2" fontId="61" fillId="0" borderId="0" xfId="2809" applyNumberFormat="1" applyFont="1" applyFill="1" applyAlignment="1">
      <alignment horizontal="right" vertical="center"/>
    </xf>
    <xf numFmtId="4" fontId="61" fillId="0" borderId="0" xfId="2809" applyNumberFormat="1" applyFont="1" applyFill="1" applyAlignment="1">
      <alignment horizontal="right" vertical="center"/>
    </xf>
    <xf numFmtId="4" fontId="61" fillId="0" borderId="0" xfId="2809" applyNumberFormat="1" applyFont="1" applyFill="1" applyBorder="1" applyAlignment="1">
      <alignment horizontal="right" vertical="center"/>
    </xf>
    <xf numFmtId="4" fontId="61" fillId="0" borderId="0" xfId="0" applyNumberFormat="1" applyFont="1" applyFill="1" applyAlignment="1">
      <alignment vertical="center"/>
    </xf>
    <xf numFmtId="0" fontId="61" fillId="0" borderId="0" xfId="0" applyFont="1" applyFill="1" applyAlignment="1">
      <alignment vertical="center"/>
    </xf>
    <xf numFmtId="4" fontId="61" fillId="38" borderId="0" xfId="0" applyNumberFormat="1" applyFont="1" applyFill="1" applyAlignment="1">
      <alignment vertical="center"/>
    </xf>
    <xf numFmtId="0" fontId="61" fillId="38" borderId="0" xfId="0" applyFont="1" applyFill="1" applyAlignment="1">
      <alignment vertical="center"/>
    </xf>
    <xf numFmtId="0" fontId="61" fillId="0" borderId="0" xfId="0" applyFont="1" applyFill="1" applyBorder="1" applyAlignment="1">
      <alignment horizontal="left" vertical="center" wrapText="1"/>
    </xf>
    <xf numFmtId="0" fontId="61" fillId="0" borderId="0" xfId="0" applyFont="1" applyFill="1" applyAlignment="1">
      <alignment horizontal="left" vertical="center" wrapText="1"/>
    </xf>
    <xf numFmtId="0" fontId="61" fillId="0" borderId="0" xfId="0" applyFont="1" applyFill="1" applyAlignment="1">
      <alignment vertical="center" wrapText="1"/>
    </xf>
    <xf numFmtId="0" fontId="61" fillId="0" borderId="0" xfId="0" applyFont="1" applyFill="1" applyAlignment="1">
      <alignment horizontal="center" vertical="center" wrapText="1"/>
    </xf>
    <xf numFmtId="0" fontId="63" fillId="0" borderId="0" xfId="2809" applyFont="1" applyFill="1" applyAlignment="1">
      <alignment horizontal="center" vertical="center" wrapText="1"/>
    </xf>
    <xf numFmtId="0" fontId="64" fillId="0" borderId="20" xfId="2809" applyFont="1" applyFill="1" applyBorder="1" applyAlignment="1">
      <alignment horizontal="center" vertical="center" wrapText="1"/>
    </xf>
    <xf numFmtId="2" fontId="62" fillId="0" borderId="15" xfId="2809" applyNumberFormat="1" applyFont="1" applyFill="1" applyBorder="1" applyAlignment="1">
      <alignment horizontal="center" vertical="center" wrapText="1"/>
    </xf>
    <xf numFmtId="2" fontId="62" fillId="0" borderId="16" xfId="2809" applyNumberFormat="1" applyFont="1" applyFill="1" applyBorder="1" applyAlignment="1">
      <alignment horizontal="center" vertical="center" wrapText="1"/>
    </xf>
    <xf numFmtId="4" fontId="62" fillId="0" borderId="15" xfId="2809" applyNumberFormat="1" applyFont="1" applyFill="1" applyBorder="1" applyAlignment="1">
      <alignment horizontal="center" vertical="center" wrapText="1"/>
    </xf>
    <xf numFmtId="4" fontId="62" fillId="0" borderId="16" xfId="2809" applyNumberFormat="1" applyFont="1" applyFill="1" applyBorder="1" applyAlignment="1">
      <alignment horizontal="center" vertical="center" wrapText="1"/>
    </xf>
    <xf numFmtId="0" fontId="62" fillId="35" borderId="2" xfId="0" applyNumberFormat="1" applyFont="1" applyFill="1" applyBorder="1" applyAlignment="1">
      <alignment horizontal="center" vertical="center" wrapText="1"/>
    </xf>
    <xf numFmtId="0" fontId="62" fillId="35" borderId="32" xfId="0" applyNumberFormat="1" applyFont="1" applyFill="1" applyBorder="1" applyAlignment="1">
      <alignment horizontal="center" vertical="center" wrapText="1"/>
    </xf>
    <xf numFmtId="0" fontId="62" fillId="35" borderId="33" xfId="0" applyNumberFormat="1" applyFont="1" applyFill="1" applyBorder="1" applyAlignment="1">
      <alignment horizontal="center" vertical="center" wrapText="1"/>
    </xf>
    <xf numFmtId="2" fontId="61" fillId="0" borderId="0" xfId="2809" applyNumberFormat="1" applyFont="1" applyFill="1" applyAlignment="1">
      <alignment horizontal="center" vertical="center"/>
    </xf>
    <xf numFmtId="0" fontId="62" fillId="0" borderId="1" xfId="2809" applyFont="1" applyFill="1" applyBorder="1" applyAlignment="1">
      <alignment horizontal="center" vertical="center" wrapText="1"/>
    </xf>
    <xf numFmtId="0" fontId="62" fillId="0" borderId="1" xfId="1" applyFont="1" applyFill="1" applyBorder="1" applyAlignment="1">
      <alignment horizontal="center" vertical="center" wrapText="1"/>
    </xf>
    <xf numFmtId="164" fontId="62" fillId="0" borderId="1" xfId="2809" applyNumberFormat="1" applyFont="1" applyFill="1" applyBorder="1" applyAlignment="1">
      <alignment horizontal="center" vertical="center"/>
    </xf>
    <xf numFmtId="0" fontId="62" fillId="0" borderId="15" xfId="2809" applyFont="1" applyFill="1" applyBorder="1" applyAlignment="1">
      <alignment horizontal="center" vertical="center" wrapText="1"/>
    </xf>
    <xf numFmtId="0" fontId="62" fillId="0" borderId="16" xfId="2809" applyFont="1" applyFill="1" applyBorder="1" applyAlignment="1">
      <alignment horizontal="center" vertical="center" wrapText="1"/>
    </xf>
    <xf numFmtId="0" fontId="62" fillId="35" borderId="2" xfId="0" applyFont="1" applyFill="1" applyBorder="1" applyAlignment="1">
      <alignment horizontal="center" vertical="center" wrapText="1"/>
    </xf>
    <xf numFmtId="0" fontId="62" fillId="35" borderId="32" xfId="0" applyFont="1" applyFill="1" applyBorder="1" applyAlignment="1">
      <alignment horizontal="center" vertical="center" wrapText="1"/>
    </xf>
    <xf numFmtId="0" fontId="62" fillId="35" borderId="33" xfId="0" applyFont="1" applyFill="1" applyBorder="1" applyAlignment="1">
      <alignment horizontal="center" vertical="center" wrapText="1"/>
    </xf>
    <xf numFmtId="0" fontId="48" fillId="0" borderId="15" xfId="0" applyNumberFormat="1" applyFont="1" applyFill="1" applyBorder="1" applyAlignment="1">
      <alignment horizontal="center" vertical="center" wrapText="1"/>
    </xf>
    <xf numFmtId="0" fontId="48" fillId="0" borderId="16" xfId="0" applyNumberFormat="1" applyFont="1" applyFill="1" applyBorder="1" applyAlignment="1">
      <alignment horizontal="center" vertical="center" wrapText="1"/>
    </xf>
    <xf numFmtId="0" fontId="48" fillId="35" borderId="3" xfId="3" applyFont="1" applyFill="1" applyBorder="1" applyAlignment="1">
      <alignment horizontal="left" vertical="center" wrapText="1"/>
    </xf>
    <xf numFmtId="0" fontId="48" fillId="35" borderId="18" xfId="3" applyFont="1" applyFill="1" applyBorder="1" applyAlignment="1">
      <alignment horizontal="left" vertical="center" wrapText="1"/>
    </xf>
    <xf numFmtId="0" fontId="58" fillId="0" borderId="48" xfId="2809" applyFont="1" applyFill="1" applyBorder="1" applyAlignment="1">
      <alignment horizontal="left" vertical="center" wrapText="1"/>
    </xf>
    <xf numFmtId="0" fontId="48" fillId="0" borderId="30" xfId="0" applyNumberFormat="1" applyFont="1" applyFill="1" applyBorder="1" applyAlignment="1">
      <alignment horizontal="center" vertical="center" wrapText="1"/>
    </xf>
    <xf numFmtId="0" fontId="55" fillId="0" borderId="17" xfId="0" applyFont="1" applyFill="1" applyBorder="1" applyAlignment="1">
      <alignment horizontal="left" vertical="center" wrapText="1"/>
    </xf>
    <xf numFmtId="0" fontId="55" fillId="0" borderId="23" xfId="0" applyFont="1" applyFill="1" applyBorder="1" applyAlignment="1">
      <alignment horizontal="left" vertical="center" wrapText="1"/>
    </xf>
    <xf numFmtId="0" fontId="55" fillId="0" borderId="28" xfId="0" applyFont="1" applyFill="1" applyBorder="1" applyAlignment="1">
      <alignment horizontal="left" vertical="center" wrapText="1"/>
    </xf>
    <xf numFmtId="0" fontId="55" fillId="0" borderId="29" xfId="0" applyFont="1" applyFill="1" applyBorder="1" applyAlignment="1">
      <alignment horizontal="left" vertical="center" wrapText="1"/>
    </xf>
    <xf numFmtId="0" fontId="48" fillId="0" borderId="17" xfId="3" applyFont="1" applyFill="1" applyBorder="1" applyAlignment="1">
      <alignment horizontal="left" vertical="center" wrapText="1"/>
    </xf>
    <xf numFmtId="0" fontId="48" fillId="0" borderId="23" xfId="3" applyFont="1" applyFill="1" applyBorder="1" applyAlignment="1">
      <alignment horizontal="left" vertical="center" wrapText="1"/>
    </xf>
    <xf numFmtId="0" fontId="48" fillId="0" borderId="25" xfId="3" applyFont="1" applyFill="1" applyBorder="1" applyAlignment="1">
      <alignment horizontal="left" vertical="center" wrapText="1"/>
    </xf>
    <xf numFmtId="0" fontId="48" fillId="0" borderId="26" xfId="3" applyFont="1" applyFill="1" applyBorder="1" applyAlignment="1">
      <alignment horizontal="left" vertical="center" wrapText="1"/>
    </xf>
    <xf numFmtId="0" fontId="48" fillId="0" borderId="28" xfId="0" applyFont="1" applyFill="1" applyBorder="1" applyAlignment="1">
      <alignment horizontal="left" vertical="center" wrapText="1"/>
    </xf>
    <xf numFmtId="0" fontId="48" fillId="0" borderId="29" xfId="0" applyFont="1" applyFill="1" applyBorder="1" applyAlignment="1">
      <alignment horizontal="left" vertical="center" wrapText="1"/>
    </xf>
    <xf numFmtId="0" fontId="51" fillId="0" borderId="28" xfId="0" applyFont="1" applyFill="1" applyBorder="1" applyAlignment="1">
      <alignment horizontal="left" vertical="center" wrapText="1"/>
    </xf>
    <xf numFmtId="0" fontId="51" fillId="0" borderId="29" xfId="0" applyFont="1" applyFill="1" applyBorder="1" applyAlignment="1">
      <alignment horizontal="left" vertical="center" wrapText="1"/>
    </xf>
    <xf numFmtId="0" fontId="48" fillId="0" borderId="25" xfId="0" applyFont="1" applyFill="1" applyBorder="1" applyAlignment="1">
      <alignment horizontal="left" vertical="center" wrapText="1"/>
    </xf>
    <xf numFmtId="0" fontId="48" fillId="0" borderId="26" xfId="0" applyFont="1" applyFill="1" applyBorder="1" applyAlignment="1">
      <alignment horizontal="left" vertical="center" wrapText="1"/>
    </xf>
    <xf numFmtId="0" fontId="51" fillId="0" borderId="25" xfId="0" applyFont="1" applyFill="1" applyBorder="1" applyAlignment="1">
      <alignment horizontal="left" vertical="center" wrapText="1"/>
    </xf>
    <xf numFmtId="0" fontId="51" fillId="0" borderId="26" xfId="0" applyFont="1" applyFill="1" applyBorder="1" applyAlignment="1">
      <alignment horizontal="left" vertical="center" wrapText="1"/>
    </xf>
    <xf numFmtId="0" fontId="48" fillId="0" borderId="39" xfId="0" applyFont="1" applyFill="1" applyBorder="1" applyAlignment="1">
      <alignment horizontal="left" vertical="center" wrapText="1"/>
    </xf>
    <xf numFmtId="0" fontId="48" fillId="0" borderId="40" xfId="0" applyFont="1" applyFill="1" applyBorder="1" applyAlignment="1">
      <alignment horizontal="left" vertical="center" wrapText="1"/>
    </xf>
    <xf numFmtId="0" fontId="48" fillId="0" borderId="24" xfId="0" applyNumberFormat="1" applyFont="1" applyFill="1" applyBorder="1" applyAlignment="1">
      <alignment horizontal="center" vertical="center" wrapText="1"/>
    </xf>
    <xf numFmtId="0" fontId="48" fillId="0" borderId="27" xfId="0" applyNumberFormat="1" applyFont="1" applyFill="1" applyBorder="1" applyAlignment="1">
      <alignment horizontal="center" vertical="center" wrapText="1"/>
    </xf>
    <xf numFmtId="0" fontId="48" fillId="0" borderId="17" xfId="0" applyFont="1" applyFill="1" applyBorder="1" applyAlignment="1">
      <alignment horizontal="left" vertical="center" wrapText="1"/>
    </xf>
    <xf numFmtId="0" fontId="48" fillId="0" borderId="23" xfId="0" applyFont="1" applyFill="1" applyBorder="1" applyAlignment="1">
      <alignment horizontal="left" vertical="center" wrapText="1"/>
    </xf>
    <xf numFmtId="0" fontId="51" fillId="35" borderId="2" xfId="0" applyFont="1" applyFill="1" applyBorder="1" applyAlignment="1">
      <alignment horizontal="left" vertical="center" wrapText="1"/>
    </xf>
    <xf numFmtId="0" fontId="51" fillId="35" borderId="33" xfId="0" applyFont="1" applyFill="1" applyBorder="1" applyAlignment="1">
      <alignment horizontal="left" vertical="center" wrapText="1"/>
    </xf>
    <xf numFmtId="0" fontId="48" fillId="0" borderId="19" xfId="2809" applyFont="1" applyFill="1" applyBorder="1" applyAlignment="1">
      <alignment horizontal="left" vertical="center" wrapText="1"/>
    </xf>
    <xf numFmtId="0" fontId="48" fillId="0" borderId="21" xfId="2809" applyFont="1" applyFill="1" applyBorder="1" applyAlignment="1">
      <alignment horizontal="left" vertical="center" wrapText="1"/>
    </xf>
    <xf numFmtId="0" fontId="48" fillId="0" borderId="25" xfId="2809" applyFont="1" applyFill="1" applyBorder="1" applyAlignment="1">
      <alignment horizontal="left" vertical="center" wrapText="1"/>
    </xf>
    <xf numFmtId="0" fontId="48" fillId="0" borderId="26" xfId="2809" applyFont="1" applyFill="1" applyBorder="1" applyAlignment="1">
      <alignment horizontal="left" vertical="center" wrapText="1"/>
    </xf>
    <xf numFmtId="0" fontId="51" fillId="0" borderId="31" xfId="0" applyFont="1" applyFill="1" applyBorder="1" applyAlignment="1">
      <alignment horizontal="left" vertical="center" wrapText="1"/>
    </xf>
    <xf numFmtId="0" fontId="48" fillId="0" borderId="28" xfId="2809" applyFont="1" applyFill="1" applyBorder="1" applyAlignment="1">
      <alignment horizontal="left" vertical="center" wrapText="1"/>
    </xf>
    <xf numFmtId="0" fontId="48" fillId="0" borderId="29" xfId="2809" applyFont="1" applyFill="1" applyBorder="1" applyAlignment="1">
      <alignment horizontal="left" vertical="center" wrapText="1"/>
    </xf>
    <xf numFmtId="0" fontId="48" fillId="0" borderId="17" xfId="2809" applyFont="1" applyFill="1" applyBorder="1" applyAlignment="1">
      <alignment horizontal="left" vertical="center" wrapText="1"/>
    </xf>
    <xf numFmtId="0" fontId="48" fillId="0" borderId="23" xfId="2809" applyFont="1" applyFill="1" applyBorder="1" applyAlignment="1">
      <alignment horizontal="left" vertical="center" wrapText="1"/>
    </xf>
    <xf numFmtId="0" fontId="48" fillId="0" borderId="1" xfId="0" applyNumberFormat="1" applyFont="1" applyFill="1" applyBorder="1" applyAlignment="1">
      <alignment horizontal="center" vertical="center" wrapText="1"/>
    </xf>
    <xf numFmtId="0" fontId="48" fillId="0" borderId="34" xfId="0" applyFont="1" applyFill="1" applyBorder="1" applyAlignment="1">
      <alignment horizontal="left" vertical="center" wrapText="1"/>
    </xf>
    <xf numFmtId="0" fontId="48" fillId="0" borderId="35" xfId="0" applyFont="1" applyFill="1" applyBorder="1" applyAlignment="1">
      <alignment horizontal="left" vertical="center" wrapText="1"/>
    </xf>
    <xf numFmtId="0" fontId="51" fillId="37" borderId="25" xfId="0" applyFont="1" applyFill="1" applyBorder="1" applyAlignment="1">
      <alignment horizontal="left" vertical="center" wrapText="1"/>
    </xf>
    <xf numFmtId="0" fontId="51" fillId="37" borderId="26" xfId="0" applyFont="1" applyFill="1" applyBorder="1" applyAlignment="1">
      <alignment horizontal="left" vertical="center" wrapText="1"/>
    </xf>
    <xf numFmtId="0" fontId="46" fillId="0" borderId="2" xfId="0" applyFont="1" applyFill="1" applyBorder="1" applyAlignment="1">
      <alignment horizontal="left" vertical="center" wrapText="1"/>
    </xf>
    <xf numFmtId="0" fontId="46" fillId="0" borderId="33" xfId="0" applyFont="1" applyFill="1" applyBorder="1" applyAlignment="1">
      <alignment horizontal="left" vertical="center" wrapText="1"/>
    </xf>
    <xf numFmtId="0" fontId="48" fillId="0" borderId="25" xfId="0" applyNumberFormat="1" applyFont="1" applyFill="1" applyBorder="1" applyAlignment="1">
      <alignment horizontal="left" vertical="center" wrapText="1"/>
    </xf>
    <xf numFmtId="0" fontId="48" fillId="0" borderId="26" xfId="0" applyNumberFormat="1" applyFont="1" applyFill="1" applyBorder="1" applyAlignment="1">
      <alignment horizontal="left" vertical="center" wrapText="1"/>
    </xf>
    <xf numFmtId="0" fontId="48" fillId="0" borderId="15" xfId="2809" applyFont="1" applyFill="1" applyBorder="1" applyAlignment="1">
      <alignment horizontal="center" vertical="center"/>
    </xf>
    <xf numFmtId="0" fontId="48" fillId="0" borderId="16" xfId="2809" applyFont="1" applyFill="1" applyBorder="1" applyAlignment="1">
      <alignment horizontal="center" vertical="center"/>
    </xf>
    <xf numFmtId="0" fontId="48" fillId="0" borderId="42" xfId="2809" applyFont="1" applyFill="1" applyBorder="1" applyAlignment="1">
      <alignment horizontal="left" vertical="center" wrapText="1"/>
    </xf>
    <xf numFmtId="0" fontId="48" fillId="0" borderId="43" xfId="2809" applyFont="1" applyFill="1" applyBorder="1" applyAlignment="1">
      <alignment horizontal="left" vertical="center" wrapText="1"/>
    </xf>
    <xf numFmtId="0" fontId="48" fillId="0" borderId="30" xfId="2809" applyFont="1" applyFill="1" applyBorder="1" applyAlignment="1">
      <alignment horizontal="center" vertical="center"/>
    </xf>
    <xf numFmtId="0" fontId="48" fillId="0" borderId="1" xfId="2809" applyNumberFormat="1" applyFont="1" applyFill="1" applyBorder="1" applyAlignment="1">
      <alignment horizontal="center" vertical="center" wrapText="1"/>
    </xf>
    <xf numFmtId="0" fontId="48" fillId="0" borderId="15" xfId="2809" applyNumberFormat="1" applyFont="1" applyFill="1" applyBorder="1" applyAlignment="1">
      <alignment horizontal="center" vertical="center" wrapText="1"/>
    </xf>
    <xf numFmtId="0" fontId="48" fillId="0" borderId="30" xfId="2809" applyNumberFormat="1" applyFont="1" applyFill="1" applyBorder="1" applyAlignment="1">
      <alignment horizontal="center" vertical="center" wrapText="1"/>
    </xf>
    <xf numFmtId="0" fontId="48" fillId="0" borderId="16" xfId="2809" applyNumberFormat="1" applyFont="1" applyFill="1" applyBorder="1" applyAlignment="1">
      <alignment horizontal="center" vertical="center" wrapText="1"/>
    </xf>
    <xf numFmtId="0" fontId="51" fillId="0" borderId="2" xfId="2809" applyFont="1" applyFill="1" applyBorder="1" applyAlignment="1">
      <alignment horizontal="left" vertical="center" wrapText="1"/>
    </xf>
    <xf numFmtId="0" fontId="51" fillId="0" borderId="32" xfId="2809" applyFont="1" applyFill="1" applyBorder="1" applyAlignment="1">
      <alignment horizontal="left" vertical="center" wrapText="1"/>
    </xf>
    <xf numFmtId="0" fontId="51" fillId="0" borderId="28" xfId="2809" applyFont="1" applyFill="1" applyBorder="1" applyAlignment="1">
      <alignment horizontal="left" vertical="center" wrapText="1"/>
    </xf>
    <xf numFmtId="0" fontId="51" fillId="0" borderId="29" xfId="2809" applyFont="1" applyFill="1" applyBorder="1" applyAlignment="1">
      <alignment horizontal="left" vertical="center" wrapText="1"/>
    </xf>
    <xf numFmtId="0" fontId="48" fillId="0" borderId="18" xfId="0" applyNumberFormat="1" applyFont="1" applyFill="1" applyBorder="1" applyAlignment="1">
      <alignment horizontal="center" vertical="center" wrapText="1"/>
    </xf>
    <xf numFmtId="0" fontId="48" fillId="0" borderId="43" xfId="0" applyNumberFormat="1" applyFont="1" applyFill="1" applyBorder="1" applyAlignment="1">
      <alignment horizontal="center" vertical="center" wrapText="1"/>
    </xf>
    <xf numFmtId="0" fontId="48" fillId="0" borderId="0" xfId="2809" applyFont="1" applyFill="1" applyBorder="1" applyAlignment="1">
      <alignment horizontal="left" vertical="center" wrapText="1"/>
    </xf>
    <xf numFmtId="0" fontId="48" fillId="0" borderId="42" xfId="0" applyFont="1" applyFill="1" applyBorder="1" applyAlignment="1">
      <alignment horizontal="left" vertical="center" wrapText="1"/>
    </xf>
    <xf numFmtId="0" fontId="48" fillId="0" borderId="0" xfId="0" applyFont="1" applyFill="1" applyBorder="1" applyAlignment="1">
      <alignment horizontal="left" vertical="center" wrapText="1"/>
    </xf>
    <xf numFmtId="0" fontId="51" fillId="0" borderId="37" xfId="2809" applyFont="1" applyFill="1" applyBorder="1" applyAlignment="1">
      <alignment horizontal="left" vertical="center" wrapText="1"/>
    </xf>
    <xf numFmtId="0" fontId="48" fillId="0" borderId="34" xfId="2809" applyFont="1" applyFill="1" applyBorder="1" applyAlignment="1">
      <alignment horizontal="left" vertical="center" wrapText="1"/>
    </xf>
    <xf numFmtId="0" fontId="50" fillId="0" borderId="17" xfId="2809" quotePrefix="1" applyFont="1" applyFill="1" applyBorder="1" applyAlignment="1">
      <alignment horizontal="left" vertical="center" wrapText="1"/>
    </xf>
    <xf numFmtId="0" fontId="48" fillId="0" borderId="39" xfId="2809" applyFont="1" applyFill="1" applyBorder="1" applyAlignment="1">
      <alignment horizontal="left" vertical="center" wrapText="1"/>
    </xf>
    <xf numFmtId="0" fontId="48" fillId="0" borderId="40" xfId="2809" applyFont="1" applyFill="1" applyBorder="1" applyAlignment="1">
      <alignment horizontal="left" vertical="center" wrapText="1"/>
    </xf>
    <xf numFmtId="0" fontId="48" fillId="35" borderId="15" xfId="0" applyNumberFormat="1" applyFont="1" applyFill="1" applyBorder="1" applyAlignment="1">
      <alignment horizontal="center" vertical="center" wrapText="1"/>
    </xf>
    <xf numFmtId="0" fontId="48" fillId="35" borderId="30" xfId="0" applyNumberFormat="1" applyFont="1" applyFill="1" applyBorder="1" applyAlignment="1">
      <alignment horizontal="center" vertical="center" wrapText="1"/>
    </xf>
    <xf numFmtId="0" fontId="48" fillId="35" borderId="16" xfId="0" applyNumberFormat="1" applyFont="1" applyFill="1" applyBorder="1" applyAlignment="1">
      <alignment horizontal="center" vertical="center" wrapText="1"/>
    </xf>
    <xf numFmtId="0" fontId="48" fillId="35" borderId="25" xfId="2809" applyFont="1" applyFill="1" applyBorder="1" applyAlignment="1">
      <alignment horizontal="left" vertical="center" wrapText="1"/>
    </xf>
    <xf numFmtId="0" fontId="48" fillId="35" borderId="26" xfId="2809" applyFont="1" applyFill="1" applyBorder="1" applyAlignment="1">
      <alignment horizontal="left" vertical="center" wrapText="1"/>
    </xf>
    <xf numFmtId="0" fontId="48" fillId="35" borderId="28" xfId="2809" applyFont="1" applyFill="1" applyBorder="1" applyAlignment="1">
      <alignment horizontal="left" vertical="center" wrapText="1"/>
    </xf>
    <xf numFmtId="0" fontId="48" fillId="35" borderId="29" xfId="2809" applyFont="1" applyFill="1" applyBorder="1" applyAlignment="1">
      <alignment horizontal="left" vertical="center" wrapText="1"/>
    </xf>
    <xf numFmtId="0" fontId="51" fillId="0" borderId="25" xfId="2809" applyFont="1" applyFill="1" applyBorder="1" applyAlignment="1">
      <alignment horizontal="left" vertical="center" wrapText="1"/>
    </xf>
    <xf numFmtId="0" fontId="51" fillId="0" borderId="26" xfId="2809" applyFont="1" applyFill="1" applyBorder="1" applyAlignment="1">
      <alignment horizontal="left" vertical="center" wrapText="1"/>
    </xf>
    <xf numFmtId="0" fontId="48" fillId="0" borderId="31" xfId="2809" applyFont="1" applyFill="1" applyBorder="1" applyAlignment="1">
      <alignment horizontal="left" vertical="center" wrapText="1"/>
    </xf>
    <xf numFmtId="0" fontId="51" fillId="0" borderId="31" xfId="2809" applyFont="1" applyFill="1" applyBorder="1" applyAlignment="1">
      <alignment horizontal="left" vertical="center" wrapText="1"/>
    </xf>
    <xf numFmtId="0" fontId="48" fillId="37" borderId="25" xfId="2809" applyFont="1" applyFill="1" applyBorder="1" applyAlignment="1">
      <alignment horizontal="left" vertical="center" wrapText="1"/>
    </xf>
    <xf numFmtId="0" fontId="48" fillId="37" borderId="26" xfId="2809" applyFont="1" applyFill="1" applyBorder="1" applyAlignment="1">
      <alignment horizontal="left" vertical="center" wrapText="1"/>
    </xf>
    <xf numFmtId="0" fontId="48" fillId="0" borderId="35" xfId="2809" applyFont="1" applyFill="1" applyBorder="1" applyAlignment="1">
      <alignment horizontal="left" vertical="center" wrapText="1"/>
    </xf>
    <xf numFmtId="0" fontId="48" fillId="0" borderId="17" xfId="2809" applyNumberFormat="1" applyFont="1" applyFill="1" applyBorder="1" applyAlignment="1" applyProtection="1">
      <alignment horizontal="left" vertical="center" wrapText="1"/>
    </xf>
    <xf numFmtId="0" fontId="48" fillId="0" borderId="23" xfId="2809" applyNumberFormat="1" applyFont="1" applyFill="1" applyBorder="1" applyAlignment="1" applyProtection="1">
      <alignment horizontal="left" vertical="center" wrapText="1"/>
    </xf>
    <xf numFmtId="0" fontId="51" fillId="0" borderId="42" xfId="2809" applyFont="1" applyFill="1" applyBorder="1" applyAlignment="1">
      <alignment horizontal="left" vertical="center" wrapText="1"/>
    </xf>
    <xf numFmtId="0" fontId="51" fillId="0" borderId="43" xfId="2809" applyFont="1" applyFill="1" applyBorder="1" applyAlignment="1">
      <alignment horizontal="left" vertical="center" wrapText="1"/>
    </xf>
    <xf numFmtId="0" fontId="46" fillId="34" borderId="1" xfId="2809" applyFont="1" applyFill="1" applyBorder="1" applyAlignment="1">
      <alignment horizontal="center" vertical="center" wrapText="1"/>
    </xf>
    <xf numFmtId="0" fontId="46" fillId="34" borderId="3" xfId="1" applyFont="1" applyFill="1" applyBorder="1" applyAlignment="1">
      <alignment horizontal="center" vertical="center" wrapText="1"/>
    </xf>
    <xf numFmtId="0" fontId="46" fillId="34" borderId="18" xfId="1" applyFont="1" applyFill="1" applyBorder="1" applyAlignment="1">
      <alignment horizontal="center" vertical="center" wrapText="1"/>
    </xf>
    <xf numFmtId="0" fontId="46" fillId="34" borderId="19" xfId="1" applyFont="1" applyFill="1" applyBorder="1" applyAlignment="1">
      <alignment horizontal="center" vertical="center" wrapText="1"/>
    </xf>
    <xf numFmtId="0" fontId="46" fillId="34" borderId="21" xfId="1" applyFont="1" applyFill="1" applyBorder="1" applyAlignment="1">
      <alignment horizontal="center" vertical="center" wrapText="1"/>
    </xf>
    <xf numFmtId="164" fontId="46" fillId="34" borderId="1" xfId="2809" applyNumberFormat="1" applyFont="1" applyFill="1" applyBorder="1" applyAlignment="1">
      <alignment horizontal="center" vertical="center"/>
    </xf>
  </cellXfs>
  <cellStyles count="9244">
    <cellStyle name="20% - Accent1" xfId="10"/>
    <cellStyle name="20% - Accent1 2" xfId="16"/>
    <cellStyle name="20% - Accent2" xfId="17"/>
    <cellStyle name="20% - Accent2 2" xfId="18"/>
    <cellStyle name="20% - Accent3" xfId="19"/>
    <cellStyle name="20% - Accent3 2" xfId="20"/>
    <cellStyle name="20% - Accent4" xfId="21"/>
    <cellStyle name="20% - Accent4 2" xfId="22"/>
    <cellStyle name="20% - Accent5" xfId="23"/>
    <cellStyle name="20% - Accent5 2" xfId="24"/>
    <cellStyle name="20% - Accent6" xfId="25"/>
    <cellStyle name="20% - Accent6 2" xfId="26"/>
    <cellStyle name="40% - Accent1" xfId="27"/>
    <cellStyle name="40% - Accent1 2" xfId="28"/>
    <cellStyle name="40% - Accent2" xfId="29"/>
    <cellStyle name="40% - Accent2 2" xfId="30"/>
    <cellStyle name="40% - Accent3" xfId="31"/>
    <cellStyle name="40% - Accent3 2" xfId="32"/>
    <cellStyle name="40% - Accent4" xfId="33"/>
    <cellStyle name="40% - Accent4 2" xfId="34"/>
    <cellStyle name="40% - Accent5" xfId="35"/>
    <cellStyle name="40% - Accent5 2" xfId="36"/>
    <cellStyle name="40% - Accent6" xfId="37"/>
    <cellStyle name="40% - Accent6 2" xfId="38"/>
    <cellStyle name="60% - Accent1" xfId="39"/>
    <cellStyle name="60% - Accent1 2" xfId="40"/>
    <cellStyle name="60% - Accent2" xfId="41"/>
    <cellStyle name="60% - Accent2 2" xfId="42"/>
    <cellStyle name="60% - Accent3" xfId="43"/>
    <cellStyle name="60% - Accent3 2" xfId="44"/>
    <cellStyle name="60% - Accent4" xfId="45"/>
    <cellStyle name="60% - Accent4 2" xfId="46"/>
    <cellStyle name="60% - Accent5" xfId="47"/>
    <cellStyle name="60% - Accent5 2" xfId="48"/>
    <cellStyle name="60% - Accent6" xfId="49"/>
    <cellStyle name="60% - Accent6 2" xfId="50"/>
    <cellStyle name="Accent1" xfId="51"/>
    <cellStyle name="Accent1 2" xfId="52"/>
    <cellStyle name="Accent2" xfId="53"/>
    <cellStyle name="Accent2 2" xfId="54"/>
    <cellStyle name="Accent3" xfId="55"/>
    <cellStyle name="Accent3 2" xfId="56"/>
    <cellStyle name="Accent4" xfId="57"/>
    <cellStyle name="Accent4 2" xfId="58"/>
    <cellStyle name="Accent5" xfId="59"/>
    <cellStyle name="Accent5 2" xfId="60"/>
    <cellStyle name="Accent6" xfId="61"/>
    <cellStyle name="Accent6 2" xfId="62"/>
    <cellStyle name="Bad" xfId="63"/>
    <cellStyle name="Bad 2" xfId="64"/>
    <cellStyle name="Calculation" xfId="65"/>
    <cellStyle name="Calculation 2" xfId="66"/>
    <cellStyle name="Check Cell" xfId="67"/>
    <cellStyle name="Check Cell 2" xfId="68"/>
    <cellStyle name="Dziesiętny 2" xfId="69"/>
    <cellStyle name="Dziesiętny 2 2" xfId="70"/>
    <cellStyle name="Dziesiętny 3" xfId="9239"/>
    <cellStyle name="Excel Built-in Normal" xfId="3"/>
    <cellStyle name="Excel_BuiltIn_Normalny 53" xfId="71"/>
    <cellStyle name="Explanatory Text" xfId="72"/>
    <cellStyle name="Explanatory Text 2" xfId="73"/>
    <cellStyle name="Good" xfId="74"/>
    <cellStyle name="Good 2" xfId="75"/>
    <cellStyle name="Heading 1" xfId="76"/>
    <cellStyle name="Heading 1 2" xfId="77"/>
    <cellStyle name="Heading 2" xfId="78"/>
    <cellStyle name="Heading 2 2" xfId="79"/>
    <cellStyle name="Heading 3" xfId="80"/>
    <cellStyle name="Heading 3 2" xfId="81"/>
    <cellStyle name="Heading 4" xfId="82"/>
    <cellStyle name="Heading 4 2" xfId="83"/>
    <cellStyle name="Input" xfId="84"/>
    <cellStyle name="Input 2" xfId="85"/>
    <cellStyle name="Linked Cell" xfId="86"/>
    <cellStyle name="Linked Cell 2" xfId="87"/>
    <cellStyle name="Neutral" xfId="88"/>
    <cellStyle name="Neutral 2" xfId="89"/>
    <cellStyle name="Normal 2" xfId="90"/>
    <cellStyle name="Normal 2 2" xfId="91"/>
    <cellStyle name="Normalny" xfId="0" builtinId="0"/>
    <cellStyle name="Normalny 10" xfId="92"/>
    <cellStyle name="Normalny 10 2" xfId="93"/>
    <cellStyle name="Normalny 10 2 2" xfId="94"/>
    <cellStyle name="Normalny 11" xfId="6"/>
    <cellStyle name="Normalny 11 10" xfId="95"/>
    <cellStyle name="Normalny 11 10 2" xfId="96"/>
    <cellStyle name="Normalny 11 10 2 2" xfId="97"/>
    <cellStyle name="Normalny 11 10 2 2 2" xfId="98"/>
    <cellStyle name="Normalny 11 10 2 2 2 2" xfId="99"/>
    <cellStyle name="Normalny 11 10 2 2 2 2 2" xfId="100"/>
    <cellStyle name="Normalny 11 10 2 2 2 3" xfId="101"/>
    <cellStyle name="Normalny 11 10 2 2 3" xfId="102"/>
    <cellStyle name="Normalny 11 10 2 2 3 2" xfId="103"/>
    <cellStyle name="Normalny 11 10 2 2 4" xfId="104"/>
    <cellStyle name="Normalny 11 10 2 3" xfId="105"/>
    <cellStyle name="Normalny 11 10 2 3 2" xfId="106"/>
    <cellStyle name="Normalny 11 10 2 3 2 2" xfId="107"/>
    <cellStyle name="Normalny 11 10 2 3 3" xfId="108"/>
    <cellStyle name="Normalny 11 10 2 4" xfId="109"/>
    <cellStyle name="Normalny 11 10 2 4 2" xfId="110"/>
    <cellStyle name="Normalny 11 10 2 5" xfId="111"/>
    <cellStyle name="Normalny 11 10 3" xfId="112"/>
    <cellStyle name="Normalny 11 10 3 2" xfId="113"/>
    <cellStyle name="Normalny 11 10 3 2 2" xfId="114"/>
    <cellStyle name="Normalny 11 10 3 2 2 2" xfId="115"/>
    <cellStyle name="Normalny 11 10 3 2 2 2 2" xfId="116"/>
    <cellStyle name="Normalny 11 10 3 2 2 3" xfId="117"/>
    <cellStyle name="Normalny 11 10 3 2 3" xfId="118"/>
    <cellStyle name="Normalny 11 10 3 2 3 2" xfId="119"/>
    <cellStyle name="Normalny 11 10 3 2 4" xfId="120"/>
    <cellStyle name="Normalny 11 10 3 3" xfId="121"/>
    <cellStyle name="Normalny 11 10 3 3 2" xfId="122"/>
    <cellStyle name="Normalny 11 10 3 3 2 2" xfId="123"/>
    <cellStyle name="Normalny 11 10 3 3 3" xfId="124"/>
    <cellStyle name="Normalny 11 10 3 4" xfId="125"/>
    <cellStyle name="Normalny 11 10 3 4 2" xfId="126"/>
    <cellStyle name="Normalny 11 10 3 5" xfId="127"/>
    <cellStyle name="Normalny 11 10 4" xfId="128"/>
    <cellStyle name="Normalny 11 10 4 2" xfId="129"/>
    <cellStyle name="Normalny 11 10 4 2 2" xfId="130"/>
    <cellStyle name="Normalny 11 10 4 2 2 2" xfId="131"/>
    <cellStyle name="Normalny 11 10 4 2 3" xfId="132"/>
    <cellStyle name="Normalny 11 10 4 3" xfId="133"/>
    <cellStyle name="Normalny 11 10 4 3 2" xfId="134"/>
    <cellStyle name="Normalny 11 10 4 4" xfId="135"/>
    <cellStyle name="Normalny 11 10 5" xfId="136"/>
    <cellStyle name="Normalny 11 10 5 2" xfId="137"/>
    <cellStyle name="Normalny 11 10 5 2 2" xfId="138"/>
    <cellStyle name="Normalny 11 10 5 3" xfId="139"/>
    <cellStyle name="Normalny 11 10 6" xfId="140"/>
    <cellStyle name="Normalny 11 10 6 2" xfId="141"/>
    <cellStyle name="Normalny 11 10 7" xfId="142"/>
    <cellStyle name="Normalny 11 11" xfId="143"/>
    <cellStyle name="Normalny 11 11 2" xfId="144"/>
    <cellStyle name="Normalny 11 11 2 2" xfId="145"/>
    <cellStyle name="Normalny 11 11 2 2 2" xfId="146"/>
    <cellStyle name="Normalny 11 11 2 2 2 2" xfId="147"/>
    <cellStyle name="Normalny 11 11 2 2 3" xfId="148"/>
    <cellStyle name="Normalny 11 11 2 3" xfId="149"/>
    <cellStyle name="Normalny 11 11 2 3 2" xfId="150"/>
    <cellStyle name="Normalny 11 11 2 4" xfId="151"/>
    <cellStyle name="Normalny 11 11 3" xfId="152"/>
    <cellStyle name="Normalny 11 11 3 2" xfId="153"/>
    <cellStyle name="Normalny 11 11 3 2 2" xfId="154"/>
    <cellStyle name="Normalny 11 11 3 3" xfId="155"/>
    <cellStyle name="Normalny 11 11 4" xfId="156"/>
    <cellStyle name="Normalny 11 11 4 2" xfId="157"/>
    <cellStyle name="Normalny 11 11 5" xfId="158"/>
    <cellStyle name="Normalny 11 12" xfId="159"/>
    <cellStyle name="Normalny 11 12 2" xfId="160"/>
    <cellStyle name="Normalny 11 12 2 2" xfId="161"/>
    <cellStyle name="Normalny 11 12 2 2 2" xfId="162"/>
    <cellStyle name="Normalny 11 12 2 2 2 2" xfId="163"/>
    <cellStyle name="Normalny 11 12 2 2 3" xfId="164"/>
    <cellStyle name="Normalny 11 12 2 3" xfId="165"/>
    <cellStyle name="Normalny 11 12 2 3 2" xfId="166"/>
    <cellStyle name="Normalny 11 12 2 4" xfId="167"/>
    <cellStyle name="Normalny 11 12 3" xfId="168"/>
    <cellStyle name="Normalny 11 12 3 2" xfId="169"/>
    <cellStyle name="Normalny 11 12 3 2 2" xfId="170"/>
    <cellStyle name="Normalny 11 12 3 3" xfId="171"/>
    <cellStyle name="Normalny 11 12 4" xfId="172"/>
    <cellStyle name="Normalny 11 12 4 2" xfId="173"/>
    <cellStyle name="Normalny 11 12 5" xfId="174"/>
    <cellStyle name="Normalny 11 13" xfId="175"/>
    <cellStyle name="Normalny 11 13 2" xfId="176"/>
    <cellStyle name="Normalny 11 13 2 2" xfId="177"/>
    <cellStyle name="Normalny 11 13 2 2 2" xfId="178"/>
    <cellStyle name="Normalny 11 13 2 3" xfId="179"/>
    <cellStyle name="Normalny 11 13 3" xfId="180"/>
    <cellStyle name="Normalny 11 13 3 2" xfId="181"/>
    <cellStyle name="Normalny 11 13 4" xfId="182"/>
    <cellStyle name="Normalny 11 14" xfId="183"/>
    <cellStyle name="Normalny 11 14 2" xfId="184"/>
    <cellStyle name="Normalny 11 14 2 2" xfId="185"/>
    <cellStyle name="Normalny 11 14 3" xfId="186"/>
    <cellStyle name="Normalny 11 15" xfId="187"/>
    <cellStyle name="Normalny 11 15 2" xfId="188"/>
    <cellStyle name="Normalny 11 16" xfId="189"/>
    <cellStyle name="Normalny 11 2" xfId="190"/>
    <cellStyle name="Normalny 11 2 10" xfId="191"/>
    <cellStyle name="Normalny 11 2 10 2" xfId="192"/>
    <cellStyle name="Normalny 11 2 10 2 2" xfId="193"/>
    <cellStyle name="Normalny 11 2 10 2 2 2" xfId="194"/>
    <cellStyle name="Normalny 11 2 10 2 2 2 2" xfId="195"/>
    <cellStyle name="Normalny 11 2 10 2 2 3" xfId="196"/>
    <cellStyle name="Normalny 11 2 10 2 3" xfId="197"/>
    <cellStyle name="Normalny 11 2 10 2 3 2" xfId="198"/>
    <cellStyle name="Normalny 11 2 10 2 4" xfId="199"/>
    <cellStyle name="Normalny 11 2 10 3" xfId="200"/>
    <cellStyle name="Normalny 11 2 10 3 2" xfId="201"/>
    <cellStyle name="Normalny 11 2 10 3 2 2" xfId="202"/>
    <cellStyle name="Normalny 11 2 10 3 3" xfId="203"/>
    <cellStyle name="Normalny 11 2 10 4" xfId="204"/>
    <cellStyle name="Normalny 11 2 10 4 2" xfId="205"/>
    <cellStyle name="Normalny 11 2 10 5" xfId="206"/>
    <cellStyle name="Normalny 11 2 11" xfId="207"/>
    <cellStyle name="Normalny 11 2 11 2" xfId="208"/>
    <cellStyle name="Normalny 11 2 11 2 2" xfId="209"/>
    <cellStyle name="Normalny 11 2 11 2 2 2" xfId="210"/>
    <cellStyle name="Normalny 11 2 11 2 2 2 2" xfId="211"/>
    <cellStyle name="Normalny 11 2 11 2 2 3" xfId="212"/>
    <cellStyle name="Normalny 11 2 11 2 3" xfId="213"/>
    <cellStyle name="Normalny 11 2 11 2 3 2" xfId="214"/>
    <cellStyle name="Normalny 11 2 11 2 4" xfId="215"/>
    <cellStyle name="Normalny 11 2 11 3" xfId="216"/>
    <cellStyle name="Normalny 11 2 11 3 2" xfId="217"/>
    <cellStyle name="Normalny 11 2 11 3 2 2" xfId="218"/>
    <cellStyle name="Normalny 11 2 11 3 3" xfId="219"/>
    <cellStyle name="Normalny 11 2 11 4" xfId="220"/>
    <cellStyle name="Normalny 11 2 11 4 2" xfId="221"/>
    <cellStyle name="Normalny 11 2 11 5" xfId="222"/>
    <cellStyle name="Normalny 11 2 12" xfId="223"/>
    <cellStyle name="Normalny 11 2 12 2" xfId="224"/>
    <cellStyle name="Normalny 11 2 12 2 2" xfId="225"/>
    <cellStyle name="Normalny 11 2 12 2 2 2" xfId="226"/>
    <cellStyle name="Normalny 11 2 12 2 3" xfId="227"/>
    <cellStyle name="Normalny 11 2 12 3" xfId="228"/>
    <cellStyle name="Normalny 11 2 12 3 2" xfId="229"/>
    <cellStyle name="Normalny 11 2 12 4" xfId="230"/>
    <cellStyle name="Normalny 11 2 13" xfId="231"/>
    <cellStyle name="Normalny 11 2 13 2" xfId="232"/>
    <cellStyle name="Normalny 11 2 13 2 2" xfId="233"/>
    <cellStyle name="Normalny 11 2 13 3" xfId="234"/>
    <cellStyle name="Normalny 11 2 14" xfId="235"/>
    <cellStyle name="Normalny 11 2 14 2" xfId="236"/>
    <cellStyle name="Normalny 11 2 15" xfId="237"/>
    <cellStyle name="Normalny 11 2 2" xfId="238"/>
    <cellStyle name="Normalny 11 2 2 10" xfId="239"/>
    <cellStyle name="Normalny 11 2 2 10 2" xfId="240"/>
    <cellStyle name="Normalny 11 2 2 10 2 2" xfId="241"/>
    <cellStyle name="Normalny 11 2 2 10 2 2 2" xfId="242"/>
    <cellStyle name="Normalny 11 2 2 10 2 3" xfId="243"/>
    <cellStyle name="Normalny 11 2 2 10 3" xfId="244"/>
    <cellStyle name="Normalny 11 2 2 10 3 2" xfId="245"/>
    <cellStyle name="Normalny 11 2 2 10 4" xfId="246"/>
    <cellStyle name="Normalny 11 2 2 11" xfId="247"/>
    <cellStyle name="Normalny 11 2 2 11 2" xfId="248"/>
    <cellStyle name="Normalny 11 2 2 11 2 2" xfId="249"/>
    <cellStyle name="Normalny 11 2 2 11 3" xfId="250"/>
    <cellStyle name="Normalny 11 2 2 12" xfId="251"/>
    <cellStyle name="Normalny 11 2 2 12 2" xfId="252"/>
    <cellStyle name="Normalny 11 2 2 13" xfId="253"/>
    <cellStyle name="Normalny 11 2 2 2" xfId="254"/>
    <cellStyle name="Normalny 11 2 2 2 2" xfId="255"/>
    <cellStyle name="Normalny 11 2 2 2 3" xfId="256"/>
    <cellStyle name="Normalny 11 2 2 2 3 2" xfId="257"/>
    <cellStyle name="Normalny 11 2 2 2 3 2 2" xfId="258"/>
    <cellStyle name="Normalny 11 2 2 2 3 2 2 2" xfId="259"/>
    <cellStyle name="Normalny 11 2 2 2 3 2 2 2 2" xfId="260"/>
    <cellStyle name="Normalny 11 2 2 2 3 2 2 2 2 2" xfId="261"/>
    <cellStyle name="Normalny 11 2 2 2 3 2 2 2 3" xfId="262"/>
    <cellStyle name="Normalny 11 2 2 2 3 2 2 3" xfId="263"/>
    <cellStyle name="Normalny 11 2 2 2 3 2 2 3 2" xfId="264"/>
    <cellStyle name="Normalny 11 2 2 2 3 2 2 4" xfId="265"/>
    <cellStyle name="Normalny 11 2 2 2 3 2 3" xfId="266"/>
    <cellStyle name="Normalny 11 2 2 2 3 2 3 2" xfId="267"/>
    <cellStyle name="Normalny 11 2 2 2 3 2 3 2 2" xfId="268"/>
    <cellStyle name="Normalny 11 2 2 2 3 2 3 3" xfId="269"/>
    <cellStyle name="Normalny 11 2 2 2 3 2 4" xfId="270"/>
    <cellStyle name="Normalny 11 2 2 2 3 2 4 2" xfId="271"/>
    <cellStyle name="Normalny 11 2 2 2 3 2 5" xfId="272"/>
    <cellStyle name="Normalny 11 2 2 2 3 3" xfId="273"/>
    <cellStyle name="Normalny 11 2 2 2 3 3 2" xfId="274"/>
    <cellStyle name="Normalny 11 2 2 2 3 3 2 2" xfId="275"/>
    <cellStyle name="Normalny 11 2 2 2 3 3 2 2 2" xfId="276"/>
    <cellStyle name="Normalny 11 2 2 2 3 3 2 2 2 2" xfId="277"/>
    <cellStyle name="Normalny 11 2 2 2 3 3 2 2 3" xfId="278"/>
    <cellStyle name="Normalny 11 2 2 2 3 3 2 3" xfId="279"/>
    <cellStyle name="Normalny 11 2 2 2 3 3 2 3 2" xfId="280"/>
    <cellStyle name="Normalny 11 2 2 2 3 3 2 4" xfId="281"/>
    <cellStyle name="Normalny 11 2 2 2 3 3 3" xfId="282"/>
    <cellStyle name="Normalny 11 2 2 2 3 3 3 2" xfId="283"/>
    <cellStyle name="Normalny 11 2 2 2 3 3 3 2 2" xfId="284"/>
    <cellStyle name="Normalny 11 2 2 2 3 3 3 3" xfId="285"/>
    <cellStyle name="Normalny 11 2 2 2 3 3 4" xfId="286"/>
    <cellStyle name="Normalny 11 2 2 2 3 3 4 2" xfId="287"/>
    <cellStyle name="Normalny 11 2 2 2 3 3 5" xfId="288"/>
    <cellStyle name="Normalny 11 2 2 2 3 4" xfId="289"/>
    <cellStyle name="Normalny 11 2 2 2 3 4 2" xfId="290"/>
    <cellStyle name="Normalny 11 2 2 2 3 4 2 2" xfId="291"/>
    <cellStyle name="Normalny 11 2 2 2 3 4 2 2 2" xfId="292"/>
    <cellStyle name="Normalny 11 2 2 2 3 4 2 3" xfId="293"/>
    <cellStyle name="Normalny 11 2 2 2 3 4 3" xfId="294"/>
    <cellStyle name="Normalny 11 2 2 2 3 4 3 2" xfId="295"/>
    <cellStyle name="Normalny 11 2 2 2 3 4 4" xfId="296"/>
    <cellStyle name="Normalny 11 2 2 2 3 5" xfId="297"/>
    <cellStyle name="Normalny 11 2 2 2 3 5 2" xfId="298"/>
    <cellStyle name="Normalny 11 2 2 2 3 5 2 2" xfId="299"/>
    <cellStyle name="Normalny 11 2 2 2 3 5 3" xfId="300"/>
    <cellStyle name="Normalny 11 2 2 2 3 6" xfId="301"/>
    <cellStyle name="Normalny 11 2 2 2 3 6 2" xfId="302"/>
    <cellStyle name="Normalny 11 2 2 2 3 7" xfId="303"/>
    <cellStyle name="Normalny 11 2 2 2 4" xfId="304"/>
    <cellStyle name="Normalny 11 2 2 2 4 2" xfId="305"/>
    <cellStyle name="Normalny 11 2 2 2 4 2 2" xfId="306"/>
    <cellStyle name="Normalny 11 2 2 2 4 2 2 2" xfId="307"/>
    <cellStyle name="Normalny 11 2 2 2 4 2 2 2 2" xfId="308"/>
    <cellStyle name="Normalny 11 2 2 2 4 2 2 3" xfId="309"/>
    <cellStyle name="Normalny 11 2 2 2 4 2 3" xfId="310"/>
    <cellStyle name="Normalny 11 2 2 2 4 2 3 2" xfId="311"/>
    <cellStyle name="Normalny 11 2 2 2 4 2 4" xfId="312"/>
    <cellStyle name="Normalny 11 2 2 2 4 3" xfId="313"/>
    <cellStyle name="Normalny 11 2 2 2 4 3 2" xfId="314"/>
    <cellStyle name="Normalny 11 2 2 2 4 3 2 2" xfId="315"/>
    <cellStyle name="Normalny 11 2 2 2 4 3 3" xfId="316"/>
    <cellStyle name="Normalny 11 2 2 2 4 4" xfId="317"/>
    <cellStyle name="Normalny 11 2 2 2 4 4 2" xfId="318"/>
    <cellStyle name="Normalny 11 2 2 2 4 5" xfId="319"/>
    <cellStyle name="Normalny 11 2 2 2 5" xfId="320"/>
    <cellStyle name="Normalny 11 2 2 2 5 2" xfId="321"/>
    <cellStyle name="Normalny 11 2 2 2 5 2 2" xfId="322"/>
    <cellStyle name="Normalny 11 2 2 2 5 2 2 2" xfId="323"/>
    <cellStyle name="Normalny 11 2 2 2 5 2 2 2 2" xfId="324"/>
    <cellStyle name="Normalny 11 2 2 2 5 2 2 3" xfId="325"/>
    <cellStyle name="Normalny 11 2 2 2 5 2 3" xfId="326"/>
    <cellStyle name="Normalny 11 2 2 2 5 2 3 2" xfId="327"/>
    <cellStyle name="Normalny 11 2 2 2 5 2 4" xfId="328"/>
    <cellStyle name="Normalny 11 2 2 2 5 3" xfId="329"/>
    <cellStyle name="Normalny 11 2 2 2 5 3 2" xfId="330"/>
    <cellStyle name="Normalny 11 2 2 2 5 3 2 2" xfId="331"/>
    <cellStyle name="Normalny 11 2 2 2 5 3 3" xfId="332"/>
    <cellStyle name="Normalny 11 2 2 2 5 4" xfId="333"/>
    <cellStyle name="Normalny 11 2 2 2 5 4 2" xfId="334"/>
    <cellStyle name="Normalny 11 2 2 2 5 5" xfId="335"/>
    <cellStyle name="Normalny 11 2 2 2 6" xfId="336"/>
    <cellStyle name="Normalny 11 2 2 2 6 2" xfId="337"/>
    <cellStyle name="Normalny 11 2 2 2 6 2 2" xfId="338"/>
    <cellStyle name="Normalny 11 2 2 2 6 2 2 2" xfId="339"/>
    <cellStyle name="Normalny 11 2 2 2 6 2 3" xfId="340"/>
    <cellStyle name="Normalny 11 2 2 2 6 3" xfId="341"/>
    <cellStyle name="Normalny 11 2 2 2 6 3 2" xfId="342"/>
    <cellStyle name="Normalny 11 2 2 2 6 4" xfId="343"/>
    <cellStyle name="Normalny 11 2 2 2 7" xfId="344"/>
    <cellStyle name="Normalny 11 2 2 2 7 2" xfId="345"/>
    <cellStyle name="Normalny 11 2 2 2 7 2 2" xfId="346"/>
    <cellStyle name="Normalny 11 2 2 2 7 3" xfId="347"/>
    <cellStyle name="Normalny 11 2 2 2 8" xfId="348"/>
    <cellStyle name="Normalny 11 2 2 2 8 2" xfId="349"/>
    <cellStyle name="Normalny 11 2 2 2 9" xfId="350"/>
    <cellStyle name="Normalny 11 2 2 3" xfId="351"/>
    <cellStyle name="Normalny 11 2 2 3 2" xfId="352"/>
    <cellStyle name="Normalny 11 2 2 3 3" xfId="353"/>
    <cellStyle name="Normalny 11 2 2 3 3 2" xfId="354"/>
    <cellStyle name="Normalny 11 2 2 3 3 2 2" xfId="355"/>
    <cellStyle name="Normalny 11 2 2 3 3 2 2 2" xfId="356"/>
    <cellStyle name="Normalny 11 2 2 3 3 2 2 2 2" xfId="357"/>
    <cellStyle name="Normalny 11 2 2 3 3 2 2 2 2 2" xfId="358"/>
    <cellStyle name="Normalny 11 2 2 3 3 2 2 2 3" xfId="359"/>
    <cellStyle name="Normalny 11 2 2 3 3 2 2 3" xfId="360"/>
    <cellStyle name="Normalny 11 2 2 3 3 2 2 3 2" xfId="361"/>
    <cellStyle name="Normalny 11 2 2 3 3 2 2 4" xfId="362"/>
    <cellStyle name="Normalny 11 2 2 3 3 2 3" xfId="363"/>
    <cellStyle name="Normalny 11 2 2 3 3 2 3 2" xfId="364"/>
    <cellStyle name="Normalny 11 2 2 3 3 2 3 2 2" xfId="365"/>
    <cellStyle name="Normalny 11 2 2 3 3 2 3 3" xfId="366"/>
    <cellStyle name="Normalny 11 2 2 3 3 2 4" xfId="367"/>
    <cellStyle name="Normalny 11 2 2 3 3 2 4 2" xfId="368"/>
    <cellStyle name="Normalny 11 2 2 3 3 2 5" xfId="369"/>
    <cellStyle name="Normalny 11 2 2 3 3 3" xfId="370"/>
    <cellStyle name="Normalny 11 2 2 3 3 3 2" xfId="371"/>
    <cellStyle name="Normalny 11 2 2 3 3 3 2 2" xfId="372"/>
    <cellStyle name="Normalny 11 2 2 3 3 3 2 2 2" xfId="373"/>
    <cellStyle name="Normalny 11 2 2 3 3 3 2 2 2 2" xfId="374"/>
    <cellStyle name="Normalny 11 2 2 3 3 3 2 2 3" xfId="375"/>
    <cellStyle name="Normalny 11 2 2 3 3 3 2 3" xfId="376"/>
    <cellStyle name="Normalny 11 2 2 3 3 3 2 3 2" xfId="377"/>
    <cellStyle name="Normalny 11 2 2 3 3 3 2 4" xfId="378"/>
    <cellStyle name="Normalny 11 2 2 3 3 3 3" xfId="379"/>
    <cellStyle name="Normalny 11 2 2 3 3 3 3 2" xfId="380"/>
    <cellStyle name="Normalny 11 2 2 3 3 3 3 2 2" xfId="381"/>
    <cellStyle name="Normalny 11 2 2 3 3 3 3 3" xfId="382"/>
    <cellStyle name="Normalny 11 2 2 3 3 3 4" xfId="383"/>
    <cellStyle name="Normalny 11 2 2 3 3 3 4 2" xfId="384"/>
    <cellStyle name="Normalny 11 2 2 3 3 3 5" xfId="385"/>
    <cellStyle name="Normalny 11 2 2 3 3 4" xfId="386"/>
    <cellStyle name="Normalny 11 2 2 3 3 4 2" xfId="387"/>
    <cellStyle name="Normalny 11 2 2 3 3 4 2 2" xfId="388"/>
    <cellStyle name="Normalny 11 2 2 3 3 4 2 2 2" xfId="389"/>
    <cellStyle name="Normalny 11 2 2 3 3 4 2 3" xfId="390"/>
    <cellStyle name="Normalny 11 2 2 3 3 4 3" xfId="391"/>
    <cellStyle name="Normalny 11 2 2 3 3 4 3 2" xfId="392"/>
    <cellStyle name="Normalny 11 2 2 3 3 4 4" xfId="393"/>
    <cellStyle name="Normalny 11 2 2 3 3 5" xfId="394"/>
    <cellStyle name="Normalny 11 2 2 3 3 5 2" xfId="395"/>
    <cellStyle name="Normalny 11 2 2 3 3 5 2 2" xfId="396"/>
    <cellStyle name="Normalny 11 2 2 3 3 5 3" xfId="397"/>
    <cellStyle name="Normalny 11 2 2 3 3 6" xfId="398"/>
    <cellStyle name="Normalny 11 2 2 3 3 6 2" xfId="399"/>
    <cellStyle name="Normalny 11 2 2 3 3 7" xfId="400"/>
    <cellStyle name="Normalny 11 2 2 3 4" xfId="401"/>
    <cellStyle name="Normalny 11 2 2 3 4 2" xfId="402"/>
    <cellStyle name="Normalny 11 2 2 3 4 2 2" xfId="403"/>
    <cellStyle name="Normalny 11 2 2 3 4 2 2 2" xfId="404"/>
    <cellStyle name="Normalny 11 2 2 3 4 2 2 2 2" xfId="405"/>
    <cellStyle name="Normalny 11 2 2 3 4 2 2 3" xfId="406"/>
    <cellStyle name="Normalny 11 2 2 3 4 2 3" xfId="407"/>
    <cellStyle name="Normalny 11 2 2 3 4 2 3 2" xfId="408"/>
    <cellStyle name="Normalny 11 2 2 3 4 2 4" xfId="409"/>
    <cellStyle name="Normalny 11 2 2 3 4 3" xfId="410"/>
    <cellStyle name="Normalny 11 2 2 3 4 3 2" xfId="411"/>
    <cellStyle name="Normalny 11 2 2 3 4 3 2 2" xfId="412"/>
    <cellStyle name="Normalny 11 2 2 3 4 3 3" xfId="413"/>
    <cellStyle name="Normalny 11 2 2 3 4 4" xfId="414"/>
    <cellStyle name="Normalny 11 2 2 3 4 4 2" xfId="415"/>
    <cellStyle name="Normalny 11 2 2 3 4 5" xfId="416"/>
    <cellStyle name="Normalny 11 2 2 3 5" xfId="417"/>
    <cellStyle name="Normalny 11 2 2 3 5 2" xfId="418"/>
    <cellStyle name="Normalny 11 2 2 3 5 2 2" xfId="419"/>
    <cellStyle name="Normalny 11 2 2 3 5 2 2 2" xfId="420"/>
    <cellStyle name="Normalny 11 2 2 3 5 2 2 2 2" xfId="421"/>
    <cellStyle name="Normalny 11 2 2 3 5 2 2 3" xfId="422"/>
    <cellStyle name="Normalny 11 2 2 3 5 2 3" xfId="423"/>
    <cellStyle name="Normalny 11 2 2 3 5 2 3 2" xfId="424"/>
    <cellStyle name="Normalny 11 2 2 3 5 2 4" xfId="425"/>
    <cellStyle name="Normalny 11 2 2 3 5 3" xfId="426"/>
    <cellStyle name="Normalny 11 2 2 3 5 3 2" xfId="427"/>
    <cellStyle name="Normalny 11 2 2 3 5 3 2 2" xfId="428"/>
    <cellStyle name="Normalny 11 2 2 3 5 3 3" xfId="429"/>
    <cellStyle name="Normalny 11 2 2 3 5 4" xfId="430"/>
    <cellStyle name="Normalny 11 2 2 3 5 4 2" xfId="431"/>
    <cellStyle name="Normalny 11 2 2 3 5 5" xfId="432"/>
    <cellStyle name="Normalny 11 2 2 3 6" xfId="433"/>
    <cellStyle name="Normalny 11 2 2 3 6 2" xfId="434"/>
    <cellStyle name="Normalny 11 2 2 3 6 2 2" xfId="435"/>
    <cellStyle name="Normalny 11 2 2 3 6 2 2 2" xfId="436"/>
    <cellStyle name="Normalny 11 2 2 3 6 2 3" xfId="437"/>
    <cellStyle name="Normalny 11 2 2 3 6 3" xfId="438"/>
    <cellStyle name="Normalny 11 2 2 3 6 3 2" xfId="439"/>
    <cellStyle name="Normalny 11 2 2 3 6 4" xfId="440"/>
    <cellStyle name="Normalny 11 2 2 3 7" xfId="441"/>
    <cellStyle name="Normalny 11 2 2 3 7 2" xfId="442"/>
    <cellStyle name="Normalny 11 2 2 3 7 2 2" xfId="443"/>
    <cellStyle name="Normalny 11 2 2 3 7 3" xfId="444"/>
    <cellStyle name="Normalny 11 2 2 3 8" xfId="445"/>
    <cellStyle name="Normalny 11 2 2 3 8 2" xfId="446"/>
    <cellStyle name="Normalny 11 2 2 3 9" xfId="447"/>
    <cellStyle name="Normalny 11 2 2 4" xfId="448"/>
    <cellStyle name="Normalny 11 2 2 4 2" xfId="449"/>
    <cellStyle name="Normalny 11 2 2 4 3" xfId="450"/>
    <cellStyle name="Normalny 11 2 2 4 3 2" xfId="451"/>
    <cellStyle name="Normalny 11 2 2 4 3 2 2" xfId="452"/>
    <cellStyle name="Normalny 11 2 2 4 3 2 2 2" xfId="453"/>
    <cellStyle name="Normalny 11 2 2 4 3 2 2 2 2" xfId="454"/>
    <cellStyle name="Normalny 11 2 2 4 3 2 2 2 2 2" xfId="455"/>
    <cellStyle name="Normalny 11 2 2 4 3 2 2 2 3" xfId="456"/>
    <cellStyle name="Normalny 11 2 2 4 3 2 2 3" xfId="457"/>
    <cellStyle name="Normalny 11 2 2 4 3 2 2 3 2" xfId="458"/>
    <cellStyle name="Normalny 11 2 2 4 3 2 2 4" xfId="459"/>
    <cellStyle name="Normalny 11 2 2 4 3 2 3" xfId="460"/>
    <cellStyle name="Normalny 11 2 2 4 3 2 3 2" xfId="461"/>
    <cellStyle name="Normalny 11 2 2 4 3 2 3 2 2" xfId="462"/>
    <cellStyle name="Normalny 11 2 2 4 3 2 3 3" xfId="463"/>
    <cellStyle name="Normalny 11 2 2 4 3 2 4" xfId="464"/>
    <cellStyle name="Normalny 11 2 2 4 3 2 4 2" xfId="465"/>
    <cellStyle name="Normalny 11 2 2 4 3 2 5" xfId="466"/>
    <cellStyle name="Normalny 11 2 2 4 3 3" xfId="467"/>
    <cellStyle name="Normalny 11 2 2 4 3 3 2" xfId="468"/>
    <cellStyle name="Normalny 11 2 2 4 3 3 2 2" xfId="469"/>
    <cellStyle name="Normalny 11 2 2 4 3 3 2 2 2" xfId="470"/>
    <cellStyle name="Normalny 11 2 2 4 3 3 2 2 2 2" xfId="471"/>
    <cellStyle name="Normalny 11 2 2 4 3 3 2 2 3" xfId="472"/>
    <cellStyle name="Normalny 11 2 2 4 3 3 2 3" xfId="473"/>
    <cellStyle name="Normalny 11 2 2 4 3 3 2 3 2" xfId="474"/>
    <cellStyle name="Normalny 11 2 2 4 3 3 2 4" xfId="475"/>
    <cellStyle name="Normalny 11 2 2 4 3 3 3" xfId="476"/>
    <cellStyle name="Normalny 11 2 2 4 3 3 3 2" xfId="477"/>
    <cellStyle name="Normalny 11 2 2 4 3 3 3 2 2" xfId="478"/>
    <cellStyle name="Normalny 11 2 2 4 3 3 3 3" xfId="479"/>
    <cellStyle name="Normalny 11 2 2 4 3 3 4" xfId="480"/>
    <cellStyle name="Normalny 11 2 2 4 3 3 4 2" xfId="481"/>
    <cellStyle name="Normalny 11 2 2 4 3 3 5" xfId="482"/>
    <cellStyle name="Normalny 11 2 2 4 3 4" xfId="483"/>
    <cellStyle name="Normalny 11 2 2 4 3 4 2" xfId="484"/>
    <cellStyle name="Normalny 11 2 2 4 3 4 2 2" xfId="485"/>
    <cellStyle name="Normalny 11 2 2 4 3 4 2 2 2" xfId="486"/>
    <cellStyle name="Normalny 11 2 2 4 3 4 2 3" xfId="487"/>
    <cellStyle name="Normalny 11 2 2 4 3 4 3" xfId="488"/>
    <cellStyle name="Normalny 11 2 2 4 3 4 3 2" xfId="489"/>
    <cellStyle name="Normalny 11 2 2 4 3 4 4" xfId="490"/>
    <cellStyle name="Normalny 11 2 2 4 3 5" xfId="491"/>
    <cellStyle name="Normalny 11 2 2 4 3 5 2" xfId="492"/>
    <cellStyle name="Normalny 11 2 2 4 3 5 2 2" xfId="493"/>
    <cellStyle name="Normalny 11 2 2 4 3 5 3" xfId="494"/>
    <cellStyle name="Normalny 11 2 2 4 3 6" xfId="495"/>
    <cellStyle name="Normalny 11 2 2 4 3 6 2" xfId="496"/>
    <cellStyle name="Normalny 11 2 2 4 3 7" xfId="497"/>
    <cellStyle name="Normalny 11 2 2 4 4" xfId="498"/>
    <cellStyle name="Normalny 11 2 2 4 4 2" xfId="499"/>
    <cellStyle name="Normalny 11 2 2 4 4 2 2" xfId="500"/>
    <cellStyle name="Normalny 11 2 2 4 4 2 2 2" xfId="501"/>
    <cellStyle name="Normalny 11 2 2 4 4 2 2 2 2" xfId="502"/>
    <cellStyle name="Normalny 11 2 2 4 4 2 2 3" xfId="503"/>
    <cellStyle name="Normalny 11 2 2 4 4 2 3" xfId="504"/>
    <cellStyle name="Normalny 11 2 2 4 4 2 3 2" xfId="505"/>
    <cellStyle name="Normalny 11 2 2 4 4 2 4" xfId="506"/>
    <cellStyle name="Normalny 11 2 2 4 4 3" xfId="507"/>
    <cellStyle name="Normalny 11 2 2 4 4 3 2" xfId="508"/>
    <cellStyle name="Normalny 11 2 2 4 4 3 2 2" xfId="509"/>
    <cellStyle name="Normalny 11 2 2 4 4 3 3" xfId="510"/>
    <cellStyle name="Normalny 11 2 2 4 4 4" xfId="511"/>
    <cellStyle name="Normalny 11 2 2 4 4 4 2" xfId="512"/>
    <cellStyle name="Normalny 11 2 2 4 4 5" xfId="513"/>
    <cellStyle name="Normalny 11 2 2 4 5" xfId="514"/>
    <cellStyle name="Normalny 11 2 2 4 5 2" xfId="515"/>
    <cellStyle name="Normalny 11 2 2 4 5 2 2" xfId="516"/>
    <cellStyle name="Normalny 11 2 2 4 5 2 2 2" xfId="517"/>
    <cellStyle name="Normalny 11 2 2 4 5 2 2 2 2" xfId="518"/>
    <cellStyle name="Normalny 11 2 2 4 5 2 2 3" xfId="519"/>
    <cellStyle name="Normalny 11 2 2 4 5 2 3" xfId="520"/>
    <cellStyle name="Normalny 11 2 2 4 5 2 3 2" xfId="521"/>
    <cellStyle name="Normalny 11 2 2 4 5 2 4" xfId="522"/>
    <cellStyle name="Normalny 11 2 2 4 5 3" xfId="523"/>
    <cellStyle name="Normalny 11 2 2 4 5 3 2" xfId="524"/>
    <cellStyle name="Normalny 11 2 2 4 5 3 2 2" xfId="525"/>
    <cellStyle name="Normalny 11 2 2 4 5 3 3" xfId="526"/>
    <cellStyle name="Normalny 11 2 2 4 5 4" xfId="527"/>
    <cellStyle name="Normalny 11 2 2 4 5 4 2" xfId="528"/>
    <cellStyle name="Normalny 11 2 2 4 5 5" xfId="529"/>
    <cellStyle name="Normalny 11 2 2 4 6" xfId="530"/>
    <cellStyle name="Normalny 11 2 2 4 6 2" xfId="531"/>
    <cellStyle name="Normalny 11 2 2 4 6 2 2" xfId="532"/>
    <cellStyle name="Normalny 11 2 2 4 6 2 2 2" xfId="533"/>
    <cellStyle name="Normalny 11 2 2 4 6 2 3" xfId="534"/>
    <cellStyle name="Normalny 11 2 2 4 6 3" xfId="535"/>
    <cellStyle name="Normalny 11 2 2 4 6 3 2" xfId="536"/>
    <cellStyle name="Normalny 11 2 2 4 6 4" xfId="537"/>
    <cellStyle name="Normalny 11 2 2 4 7" xfId="538"/>
    <cellStyle name="Normalny 11 2 2 4 7 2" xfId="539"/>
    <cellStyle name="Normalny 11 2 2 4 7 2 2" xfId="540"/>
    <cellStyle name="Normalny 11 2 2 4 7 3" xfId="541"/>
    <cellStyle name="Normalny 11 2 2 4 8" xfId="542"/>
    <cellStyle name="Normalny 11 2 2 4 8 2" xfId="543"/>
    <cellStyle name="Normalny 11 2 2 4 9" xfId="544"/>
    <cellStyle name="Normalny 11 2 2 5" xfId="545"/>
    <cellStyle name="Normalny 11 2 2 5 2" xfId="546"/>
    <cellStyle name="Normalny 11 2 2 5 3" xfId="547"/>
    <cellStyle name="Normalny 11 2 2 5 3 2" xfId="548"/>
    <cellStyle name="Normalny 11 2 2 5 3 2 2" xfId="549"/>
    <cellStyle name="Normalny 11 2 2 5 3 2 2 2" xfId="550"/>
    <cellStyle name="Normalny 11 2 2 5 3 2 2 2 2" xfId="551"/>
    <cellStyle name="Normalny 11 2 2 5 3 2 2 2 2 2" xfId="552"/>
    <cellStyle name="Normalny 11 2 2 5 3 2 2 2 3" xfId="553"/>
    <cellStyle name="Normalny 11 2 2 5 3 2 2 3" xfId="554"/>
    <cellStyle name="Normalny 11 2 2 5 3 2 2 3 2" xfId="555"/>
    <cellStyle name="Normalny 11 2 2 5 3 2 2 4" xfId="556"/>
    <cellStyle name="Normalny 11 2 2 5 3 2 3" xfId="557"/>
    <cellStyle name="Normalny 11 2 2 5 3 2 3 2" xfId="558"/>
    <cellStyle name="Normalny 11 2 2 5 3 2 3 2 2" xfId="559"/>
    <cellStyle name="Normalny 11 2 2 5 3 2 3 3" xfId="560"/>
    <cellStyle name="Normalny 11 2 2 5 3 2 4" xfId="561"/>
    <cellStyle name="Normalny 11 2 2 5 3 2 4 2" xfId="562"/>
    <cellStyle name="Normalny 11 2 2 5 3 2 5" xfId="563"/>
    <cellStyle name="Normalny 11 2 2 5 3 3" xfId="564"/>
    <cellStyle name="Normalny 11 2 2 5 3 3 2" xfId="565"/>
    <cellStyle name="Normalny 11 2 2 5 3 3 2 2" xfId="566"/>
    <cellStyle name="Normalny 11 2 2 5 3 3 2 2 2" xfId="567"/>
    <cellStyle name="Normalny 11 2 2 5 3 3 2 2 2 2" xfId="568"/>
    <cellStyle name="Normalny 11 2 2 5 3 3 2 2 3" xfId="569"/>
    <cellStyle name="Normalny 11 2 2 5 3 3 2 3" xfId="570"/>
    <cellStyle name="Normalny 11 2 2 5 3 3 2 3 2" xfId="571"/>
    <cellStyle name="Normalny 11 2 2 5 3 3 2 4" xfId="572"/>
    <cellStyle name="Normalny 11 2 2 5 3 3 3" xfId="573"/>
    <cellStyle name="Normalny 11 2 2 5 3 3 3 2" xfId="574"/>
    <cellStyle name="Normalny 11 2 2 5 3 3 3 2 2" xfId="575"/>
    <cellStyle name="Normalny 11 2 2 5 3 3 3 3" xfId="576"/>
    <cellStyle name="Normalny 11 2 2 5 3 3 4" xfId="577"/>
    <cellStyle name="Normalny 11 2 2 5 3 3 4 2" xfId="578"/>
    <cellStyle name="Normalny 11 2 2 5 3 3 5" xfId="579"/>
    <cellStyle name="Normalny 11 2 2 5 3 4" xfId="580"/>
    <cellStyle name="Normalny 11 2 2 5 3 4 2" xfId="581"/>
    <cellStyle name="Normalny 11 2 2 5 3 4 2 2" xfId="582"/>
    <cellStyle name="Normalny 11 2 2 5 3 4 2 2 2" xfId="583"/>
    <cellStyle name="Normalny 11 2 2 5 3 4 2 3" xfId="584"/>
    <cellStyle name="Normalny 11 2 2 5 3 4 3" xfId="585"/>
    <cellStyle name="Normalny 11 2 2 5 3 4 3 2" xfId="586"/>
    <cellStyle name="Normalny 11 2 2 5 3 4 4" xfId="587"/>
    <cellStyle name="Normalny 11 2 2 5 3 5" xfId="588"/>
    <cellStyle name="Normalny 11 2 2 5 3 5 2" xfId="589"/>
    <cellStyle name="Normalny 11 2 2 5 3 5 2 2" xfId="590"/>
    <cellStyle name="Normalny 11 2 2 5 3 5 3" xfId="591"/>
    <cellStyle name="Normalny 11 2 2 5 3 6" xfId="592"/>
    <cellStyle name="Normalny 11 2 2 5 3 6 2" xfId="593"/>
    <cellStyle name="Normalny 11 2 2 5 3 7" xfId="594"/>
    <cellStyle name="Normalny 11 2 2 5 4" xfId="595"/>
    <cellStyle name="Normalny 11 2 2 5 4 2" xfId="596"/>
    <cellStyle name="Normalny 11 2 2 5 4 2 2" xfId="597"/>
    <cellStyle name="Normalny 11 2 2 5 4 2 2 2" xfId="598"/>
    <cellStyle name="Normalny 11 2 2 5 4 2 2 2 2" xfId="599"/>
    <cellStyle name="Normalny 11 2 2 5 4 2 2 3" xfId="600"/>
    <cellStyle name="Normalny 11 2 2 5 4 2 3" xfId="601"/>
    <cellStyle name="Normalny 11 2 2 5 4 2 3 2" xfId="602"/>
    <cellStyle name="Normalny 11 2 2 5 4 2 4" xfId="603"/>
    <cellStyle name="Normalny 11 2 2 5 4 3" xfId="604"/>
    <cellStyle name="Normalny 11 2 2 5 4 3 2" xfId="605"/>
    <cellStyle name="Normalny 11 2 2 5 4 3 2 2" xfId="606"/>
    <cellStyle name="Normalny 11 2 2 5 4 3 3" xfId="607"/>
    <cellStyle name="Normalny 11 2 2 5 4 4" xfId="608"/>
    <cellStyle name="Normalny 11 2 2 5 4 4 2" xfId="609"/>
    <cellStyle name="Normalny 11 2 2 5 4 5" xfId="610"/>
    <cellStyle name="Normalny 11 2 2 5 5" xfId="611"/>
    <cellStyle name="Normalny 11 2 2 5 5 2" xfId="612"/>
    <cellStyle name="Normalny 11 2 2 5 5 2 2" xfId="613"/>
    <cellStyle name="Normalny 11 2 2 5 5 2 2 2" xfId="614"/>
    <cellStyle name="Normalny 11 2 2 5 5 2 2 2 2" xfId="615"/>
    <cellStyle name="Normalny 11 2 2 5 5 2 2 3" xfId="616"/>
    <cellStyle name="Normalny 11 2 2 5 5 2 3" xfId="617"/>
    <cellStyle name="Normalny 11 2 2 5 5 2 3 2" xfId="618"/>
    <cellStyle name="Normalny 11 2 2 5 5 2 4" xfId="619"/>
    <cellStyle name="Normalny 11 2 2 5 5 3" xfId="620"/>
    <cellStyle name="Normalny 11 2 2 5 5 3 2" xfId="621"/>
    <cellStyle name="Normalny 11 2 2 5 5 3 2 2" xfId="622"/>
    <cellStyle name="Normalny 11 2 2 5 5 3 3" xfId="623"/>
    <cellStyle name="Normalny 11 2 2 5 5 4" xfId="624"/>
    <cellStyle name="Normalny 11 2 2 5 5 4 2" xfId="625"/>
    <cellStyle name="Normalny 11 2 2 5 5 5" xfId="626"/>
    <cellStyle name="Normalny 11 2 2 5 6" xfId="627"/>
    <cellStyle name="Normalny 11 2 2 5 6 2" xfId="628"/>
    <cellStyle name="Normalny 11 2 2 5 6 2 2" xfId="629"/>
    <cellStyle name="Normalny 11 2 2 5 6 2 2 2" xfId="630"/>
    <cellStyle name="Normalny 11 2 2 5 6 2 3" xfId="631"/>
    <cellStyle name="Normalny 11 2 2 5 6 3" xfId="632"/>
    <cellStyle name="Normalny 11 2 2 5 6 3 2" xfId="633"/>
    <cellStyle name="Normalny 11 2 2 5 6 4" xfId="634"/>
    <cellStyle name="Normalny 11 2 2 5 7" xfId="635"/>
    <cellStyle name="Normalny 11 2 2 5 7 2" xfId="636"/>
    <cellStyle name="Normalny 11 2 2 5 7 2 2" xfId="637"/>
    <cellStyle name="Normalny 11 2 2 5 7 3" xfId="638"/>
    <cellStyle name="Normalny 11 2 2 5 8" xfId="639"/>
    <cellStyle name="Normalny 11 2 2 5 8 2" xfId="640"/>
    <cellStyle name="Normalny 11 2 2 5 9" xfId="641"/>
    <cellStyle name="Normalny 11 2 2 6" xfId="642"/>
    <cellStyle name="Normalny 11 2 2 7" xfId="643"/>
    <cellStyle name="Normalny 11 2 2 7 2" xfId="644"/>
    <cellStyle name="Normalny 11 2 2 7 2 2" xfId="645"/>
    <cellStyle name="Normalny 11 2 2 7 2 2 2" xfId="646"/>
    <cellStyle name="Normalny 11 2 2 7 2 2 2 2" xfId="647"/>
    <cellStyle name="Normalny 11 2 2 7 2 2 2 2 2" xfId="648"/>
    <cellStyle name="Normalny 11 2 2 7 2 2 2 3" xfId="649"/>
    <cellStyle name="Normalny 11 2 2 7 2 2 3" xfId="650"/>
    <cellStyle name="Normalny 11 2 2 7 2 2 3 2" xfId="651"/>
    <cellStyle name="Normalny 11 2 2 7 2 2 4" xfId="652"/>
    <cellStyle name="Normalny 11 2 2 7 2 3" xfId="653"/>
    <cellStyle name="Normalny 11 2 2 7 2 3 2" xfId="654"/>
    <cellStyle name="Normalny 11 2 2 7 2 3 2 2" xfId="655"/>
    <cellStyle name="Normalny 11 2 2 7 2 3 3" xfId="656"/>
    <cellStyle name="Normalny 11 2 2 7 2 4" xfId="657"/>
    <cellStyle name="Normalny 11 2 2 7 2 4 2" xfId="658"/>
    <cellStyle name="Normalny 11 2 2 7 2 5" xfId="659"/>
    <cellStyle name="Normalny 11 2 2 7 3" xfId="660"/>
    <cellStyle name="Normalny 11 2 2 7 3 2" xfId="661"/>
    <cellStyle name="Normalny 11 2 2 7 3 2 2" xfId="662"/>
    <cellStyle name="Normalny 11 2 2 7 3 2 2 2" xfId="663"/>
    <cellStyle name="Normalny 11 2 2 7 3 2 2 2 2" xfId="664"/>
    <cellStyle name="Normalny 11 2 2 7 3 2 2 3" xfId="665"/>
    <cellStyle name="Normalny 11 2 2 7 3 2 3" xfId="666"/>
    <cellStyle name="Normalny 11 2 2 7 3 2 3 2" xfId="667"/>
    <cellStyle name="Normalny 11 2 2 7 3 2 4" xfId="668"/>
    <cellStyle name="Normalny 11 2 2 7 3 3" xfId="669"/>
    <cellStyle name="Normalny 11 2 2 7 3 3 2" xfId="670"/>
    <cellStyle name="Normalny 11 2 2 7 3 3 2 2" xfId="671"/>
    <cellStyle name="Normalny 11 2 2 7 3 3 3" xfId="672"/>
    <cellStyle name="Normalny 11 2 2 7 3 4" xfId="673"/>
    <cellStyle name="Normalny 11 2 2 7 3 4 2" xfId="674"/>
    <cellStyle name="Normalny 11 2 2 7 3 5" xfId="675"/>
    <cellStyle name="Normalny 11 2 2 7 4" xfId="676"/>
    <cellStyle name="Normalny 11 2 2 7 4 2" xfId="677"/>
    <cellStyle name="Normalny 11 2 2 7 4 2 2" xfId="678"/>
    <cellStyle name="Normalny 11 2 2 7 4 2 2 2" xfId="679"/>
    <cellStyle name="Normalny 11 2 2 7 4 2 3" xfId="680"/>
    <cellStyle name="Normalny 11 2 2 7 4 3" xfId="681"/>
    <cellStyle name="Normalny 11 2 2 7 4 3 2" xfId="682"/>
    <cellStyle name="Normalny 11 2 2 7 4 4" xfId="683"/>
    <cellStyle name="Normalny 11 2 2 7 5" xfId="684"/>
    <cellStyle name="Normalny 11 2 2 7 5 2" xfId="685"/>
    <cellStyle name="Normalny 11 2 2 7 5 2 2" xfId="686"/>
    <cellStyle name="Normalny 11 2 2 7 5 3" xfId="687"/>
    <cellStyle name="Normalny 11 2 2 7 6" xfId="688"/>
    <cellStyle name="Normalny 11 2 2 7 6 2" xfId="689"/>
    <cellStyle name="Normalny 11 2 2 7 7" xfId="690"/>
    <cellStyle name="Normalny 11 2 2 8" xfId="691"/>
    <cellStyle name="Normalny 11 2 2 8 2" xfId="692"/>
    <cellStyle name="Normalny 11 2 2 8 2 2" xfId="693"/>
    <cellStyle name="Normalny 11 2 2 8 2 2 2" xfId="694"/>
    <cellStyle name="Normalny 11 2 2 8 2 2 2 2" xfId="695"/>
    <cellStyle name="Normalny 11 2 2 8 2 2 3" xfId="696"/>
    <cellStyle name="Normalny 11 2 2 8 2 3" xfId="697"/>
    <cellStyle name="Normalny 11 2 2 8 2 3 2" xfId="698"/>
    <cellStyle name="Normalny 11 2 2 8 2 4" xfId="699"/>
    <cellStyle name="Normalny 11 2 2 8 3" xfId="700"/>
    <cellStyle name="Normalny 11 2 2 8 3 2" xfId="701"/>
    <cellStyle name="Normalny 11 2 2 8 3 2 2" xfId="702"/>
    <cellStyle name="Normalny 11 2 2 8 3 3" xfId="703"/>
    <cellStyle name="Normalny 11 2 2 8 4" xfId="704"/>
    <cellStyle name="Normalny 11 2 2 8 4 2" xfId="705"/>
    <cellStyle name="Normalny 11 2 2 8 5" xfId="706"/>
    <cellStyle name="Normalny 11 2 2 9" xfId="707"/>
    <cellStyle name="Normalny 11 2 2 9 2" xfId="708"/>
    <cellStyle name="Normalny 11 2 2 9 2 2" xfId="709"/>
    <cellStyle name="Normalny 11 2 2 9 2 2 2" xfId="710"/>
    <cellStyle name="Normalny 11 2 2 9 2 2 2 2" xfId="711"/>
    <cellStyle name="Normalny 11 2 2 9 2 2 3" xfId="712"/>
    <cellStyle name="Normalny 11 2 2 9 2 3" xfId="713"/>
    <cellStyle name="Normalny 11 2 2 9 2 3 2" xfId="714"/>
    <cellStyle name="Normalny 11 2 2 9 2 4" xfId="715"/>
    <cellStyle name="Normalny 11 2 2 9 3" xfId="716"/>
    <cellStyle name="Normalny 11 2 2 9 3 2" xfId="717"/>
    <cellStyle name="Normalny 11 2 2 9 3 2 2" xfId="718"/>
    <cellStyle name="Normalny 11 2 2 9 3 3" xfId="719"/>
    <cellStyle name="Normalny 11 2 2 9 4" xfId="720"/>
    <cellStyle name="Normalny 11 2 2 9 4 2" xfId="721"/>
    <cellStyle name="Normalny 11 2 2 9 5" xfId="722"/>
    <cellStyle name="Normalny 11 2 3" xfId="723"/>
    <cellStyle name="Normalny 11 2 3 2" xfId="724"/>
    <cellStyle name="Normalny 11 2 3 3" xfId="725"/>
    <cellStyle name="Normalny 11 2 3 3 2" xfId="726"/>
    <cellStyle name="Normalny 11 2 3 3 2 2" xfId="727"/>
    <cellStyle name="Normalny 11 2 3 3 2 2 2" xfId="728"/>
    <cellStyle name="Normalny 11 2 3 3 2 2 2 2" xfId="729"/>
    <cellStyle name="Normalny 11 2 3 3 2 2 2 2 2" xfId="730"/>
    <cellStyle name="Normalny 11 2 3 3 2 2 2 3" xfId="731"/>
    <cellStyle name="Normalny 11 2 3 3 2 2 3" xfId="732"/>
    <cellStyle name="Normalny 11 2 3 3 2 2 3 2" xfId="733"/>
    <cellStyle name="Normalny 11 2 3 3 2 2 4" xfId="734"/>
    <cellStyle name="Normalny 11 2 3 3 2 3" xfId="735"/>
    <cellStyle name="Normalny 11 2 3 3 2 3 2" xfId="736"/>
    <cellStyle name="Normalny 11 2 3 3 2 3 2 2" xfId="737"/>
    <cellStyle name="Normalny 11 2 3 3 2 3 3" xfId="738"/>
    <cellStyle name="Normalny 11 2 3 3 2 4" xfId="739"/>
    <cellStyle name="Normalny 11 2 3 3 2 4 2" xfId="740"/>
    <cellStyle name="Normalny 11 2 3 3 2 5" xfId="741"/>
    <cellStyle name="Normalny 11 2 3 3 3" xfId="742"/>
    <cellStyle name="Normalny 11 2 3 3 3 2" xfId="743"/>
    <cellStyle name="Normalny 11 2 3 3 3 2 2" xfId="744"/>
    <cellStyle name="Normalny 11 2 3 3 3 2 2 2" xfId="745"/>
    <cellStyle name="Normalny 11 2 3 3 3 2 2 2 2" xfId="746"/>
    <cellStyle name="Normalny 11 2 3 3 3 2 2 3" xfId="747"/>
    <cellStyle name="Normalny 11 2 3 3 3 2 3" xfId="748"/>
    <cellStyle name="Normalny 11 2 3 3 3 2 3 2" xfId="749"/>
    <cellStyle name="Normalny 11 2 3 3 3 2 4" xfId="750"/>
    <cellStyle name="Normalny 11 2 3 3 3 3" xfId="751"/>
    <cellStyle name="Normalny 11 2 3 3 3 3 2" xfId="752"/>
    <cellStyle name="Normalny 11 2 3 3 3 3 2 2" xfId="753"/>
    <cellStyle name="Normalny 11 2 3 3 3 3 3" xfId="754"/>
    <cellStyle name="Normalny 11 2 3 3 3 4" xfId="755"/>
    <cellStyle name="Normalny 11 2 3 3 3 4 2" xfId="756"/>
    <cellStyle name="Normalny 11 2 3 3 3 5" xfId="757"/>
    <cellStyle name="Normalny 11 2 3 3 4" xfId="758"/>
    <cellStyle name="Normalny 11 2 3 3 4 2" xfId="759"/>
    <cellStyle name="Normalny 11 2 3 3 4 2 2" xfId="760"/>
    <cellStyle name="Normalny 11 2 3 3 4 2 2 2" xfId="761"/>
    <cellStyle name="Normalny 11 2 3 3 4 2 3" xfId="762"/>
    <cellStyle name="Normalny 11 2 3 3 4 3" xfId="763"/>
    <cellStyle name="Normalny 11 2 3 3 4 3 2" xfId="764"/>
    <cellStyle name="Normalny 11 2 3 3 4 4" xfId="765"/>
    <cellStyle name="Normalny 11 2 3 3 5" xfId="766"/>
    <cellStyle name="Normalny 11 2 3 3 5 2" xfId="767"/>
    <cellStyle name="Normalny 11 2 3 3 5 2 2" xfId="768"/>
    <cellStyle name="Normalny 11 2 3 3 5 3" xfId="769"/>
    <cellStyle name="Normalny 11 2 3 3 6" xfId="770"/>
    <cellStyle name="Normalny 11 2 3 3 6 2" xfId="771"/>
    <cellStyle name="Normalny 11 2 3 3 7" xfId="772"/>
    <cellStyle name="Normalny 11 2 3 4" xfId="773"/>
    <cellStyle name="Normalny 11 2 3 4 2" xfId="774"/>
    <cellStyle name="Normalny 11 2 3 4 2 2" xfId="775"/>
    <cellStyle name="Normalny 11 2 3 4 2 2 2" xfId="776"/>
    <cellStyle name="Normalny 11 2 3 4 2 2 2 2" xfId="777"/>
    <cellStyle name="Normalny 11 2 3 4 2 2 3" xfId="778"/>
    <cellStyle name="Normalny 11 2 3 4 2 3" xfId="779"/>
    <cellStyle name="Normalny 11 2 3 4 2 3 2" xfId="780"/>
    <cellStyle name="Normalny 11 2 3 4 2 4" xfId="781"/>
    <cellStyle name="Normalny 11 2 3 4 3" xfId="782"/>
    <cellStyle name="Normalny 11 2 3 4 3 2" xfId="783"/>
    <cellStyle name="Normalny 11 2 3 4 3 2 2" xfId="784"/>
    <cellStyle name="Normalny 11 2 3 4 3 3" xfId="785"/>
    <cellStyle name="Normalny 11 2 3 4 4" xfId="786"/>
    <cellStyle name="Normalny 11 2 3 4 4 2" xfId="787"/>
    <cellStyle name="Normalny 11 2 3 4 5" xfId="788"/>
    <cellStyle name="Normalny 11 2 3 5" xfId="789"/>
    <cellStyle name="Normalny 11 2 3 5 2" xfId="790"/>
    <cellStyle name="Normalny 11 2 3 5 2 2" xfId="791"/>
    <cellStyle name="Normalny 11 2 3 5 2 2 2" xfId="792"/>
    <cellStyle name="Normalny 11 2 3 5 2 2 2 2" xfId="793"/>
    <cellStyle name="Normalny 11 2 3 5 2 2 3" xfId="794"/>
    <cellStyle name="Normalny 11 2 3 5 2 3" xfId="795"/>
    <cellStyle name="Normalny 11 2 3 5 2 3 2" xfId="796"/>
    <cellStyle name="Normalny 11 2 3 5 2 4" xfId="797"/>
    <cellStyle name="Normalny 11 2 3 5 3" xfId="798"/>
    <cellStyle name="Normalny 11 2 3 5 3 2" xfId="799"/>
    <cellStyle name="Normalny 11 2 3 5 3 2 2" xfId="800"/>
    <cellStyle name="Normalny 11 2 3 5 3 3" xfId="801"/>
    <cellStyle name="Normalny 11 2 3 5 4" xfId="802"/>
    <cellStyle name="Normalny 11 2 3 5 4 2" xfId="803"/>
    <cellStyle name="Normalny 11 2 3 5 5" xfId="804"/>
    <cellStyle name="Normalny 11 2 3 6" xfId="805"/>
    <cellStyle name="Normalny 11 2 3 6 2" xfId="806"/>
    <cellStyle name="Normalny 11 2 3 6 2 2" xfId="807"/>
    <cellStyle name="Normalny 11 2 3 6 2 2 2" xfId="808"/>
    <cellStyle name="Normalny 11 2 3 6 2 3" xfId="809"/>
    <cellStyle name="Normalny 11 2 3 6 3" xfId="810"/>
    <cellStyle name="Normalny 11 2 3 6 3 2" xfId="811"/>
    <cellStyle name="Normalny 11 2 3 6 4" xfId="812"/>
    <cellStyle name="Normalny 11 2 3 7" xfId="813"/>
    <cellStyle name="Normalny 11 2 3 7 2" xfId="814"/>
    <cellStyle name="Normalny 11 2 3 7 2 2" xfId="815"/>
    <cellStyle name="Normalny 11 2 3 7 3" xfId="816"/>
    <cellStyle name="Normalny 11 2 3 8" xfId="817"/>
    <cellStyle name="Normalny 11 2 3 8 2" xfId="818"/>
    <cellStyle name="Normalny 11 2 3 9" xfId="819"/>
    <cellStyle name="Normalny 11 2 4" xfId="820"/>
    <cellStyle name="Normalny 11 2 4 2" xfId="821"/>
    <cellStyle name="Normalny 11 2 4 3" xfId="822"/>
    <cellStyle name="Normalny 11 2 4 3 2" xfId="823"/>
    <cellStyle name="Normalny 11 2 4 3 2 2" xfId="824"/>
    <cellStyle name="Normalny 11 2 4 3 2 2 2" xfId="825"/>
    <cellStyle name="Normalny 11 2 4 3 2 2 2 2" xfId="826"/>
    <cellStyle name="Normalny 11 2 4 3 2 2 2 2 2" xfId="827"/>
    <cellStyle name="Normalny 11 2 4 3 2 2 2 3" xfId="828"/>
    <cellStyle name="Normalny 11 2 4 3 2 2 3" xfId="829"/>
    <cellStyle name="Normalny 11 2 4 3 2 2 3 2" xfId="830"/>
    <cellStyle name="Normalny 11 2 4 3 2 2 4" xfId="831"/>
    <cellStyle name="Normalny 11 2 4 3 2 3" xfId="832"/>
    <cellStyle name="Normalny 11 2 4 3 2 3 2" xfId="833"/>
    <cellStyle name="Normalny 11 2 4 3 2 3 2 2" xfId="834"/>
    <cellStyle name="Normalny 11 2 4 3 2 3 3" xfId="835"/>
    <cellStyle name="Normalny 11 2 4 3 2 4" xfId="836"/>
    <cellStyle name="Normalny 11 2 4 3 2 4 2" xfId="837"/>
    <cellStyle name="Normalny 11 2 4 3 2 5" xfId="838"/>
    <cellStyle name="Normalny 11 2 4 3 3" xfId="839"/>
    <cellStyle name="Normalny 11 2 4 3 3 2" xfId="840"/>
    <cellStyle name="Normalny 11 2 4 3 3 2 2" xfId="841"/>
    <cellStyle name="Normalny 11 2 4 3 3 2 2 2" xfId="842"/>
    <cellStyle name="Normalny 11 2 4 3 3 2 2 2 2" xfId="843"/>
    <cellStyle name="Normalny 11 2 4 3 3 2 2 3" xfId="844"/>
    <cellStyle name="Normalny 11 2 4 3 3 2 3" xfId="845"/>
    <cellStyle name="Normalny 11 2 4 3 3 2 3 2" xfId="846"/>
    <cellStyle name="Normalny 11 2 4 3 3 2 4" xfId="847"/>
    <cellStyle name="Normalny 11 2 4 3 3 3" xfId="848"/>
    <cellStyle name="Normalny 11 2 4 3 3 3 2" xfId="849"/>
    <cellStyle name="Normalny 11 2 4 3 3 3 2 2" xfId="850"/>
    <cellStyle name="Normalny 11 2 4 3 3 3 3" xfId="851"/>
    <cellStyle name="Normalny 11 2 4 3 3 4" xfId="852"/>
    <cellStyle name="Normalny 11 2 4 3 3 4 2" xfId="853"/>
    <cellStyle name="Normalny 11 2 4 3 3 5" xfId="854"/>
    <cellStyle name="Normalny 11 2 4 3 4" xfId="855"/>
    <cellStyle name="Normalny 11 2 4 3 4 2" xfId="856"/>
    <cellStyle name="Normalny 11 2 4 3 4 2 2" xfId="857"/>
    <cellStyle name="Normalny 11 2 4 3 4 2 2 2" xfId="858"/>
    <cellStyle name="Normalny 11 2 4 3 4 2 3" xfId="859"/>
    <cellStyle name="Normalny 11 2 4 3 4 3" xfId="860"/>
    <cellStyle name="Normalny 11 2 4 3 4 3 2" xfId="861"/>
    <cellStyle name="Normalny 11 2 4 3 4 4" xfId="862"/>
    <cellStyle name="Normalny 11 2 4 3 5" xfId="863"/>
    <cellStyle name="Normalny 11 2 4 3 5 2" xfId="864"/>
    <cellStyle name="Normalny 11 2 4 3 5 2 2" xfId="865"/>
    <cellStyle name="Normalny 11 2 4 3 5 3" xfId="866"/>
    <cellStyle name="Normalny 11 2 4 3 6" xfId="867"/>
    <cellStyle name="Normalny 11 2 4 3 6 2" xfId="868"/>
    <cellStyle name="Normalny 11 2 4 3 7" xfId="869"/>
    <cellStyle name="Normalny 11 2 4 4" xfId="870"/>
    <cellStyle name="Normalny 11 2 4 4 2" xfId="871"/>
    <cellStyle name="Normalny 11 2 4 4 2 2" xfId="872"/>
    <cellStyle name="Normalny 11 2 4 4 2 2 2" xfId="873"/>
    <cellStyle name="Normalny 11 2 4 4 2 2 2 2" xfId="874"/>
    <cellStyle name="Normalny 11 2 4 4 2 2 3" xfId="875"/>
    <cellStyle name="Normalny 11 2 4 4 2 3" xfId="876"/>
    <cellStyle name="Normalny 11 2 4 4 2 3 2" xfId="877"/>
    <cellStyle name="Normalny 11 2 4 4 2 4" xfId="878"/>
    <cellStyle name="Normalny 11 2 4 4 3" xfId="879"/>
    <cellStyle name="Normalny 11 2 4 4 3 2" xfId="880"/>
    <cellStyle name="Normalny 11 2 4 4 3 2 2" xfId="881"/>
    <cellStyle name="Normalny 11 2 4 4 3 3" xfId="882"/>
    <cellStyle name="Normalny 11 2 4 4 4" xfId="883"/>
    <cellStyle name="Normalny 11 2 4 4 4 2" xfId="884"/>
    <cellStyle name="Normalny 11 2 4 4 5" xfId="885"/>
    <cellStyle name="Normalny 11 2 4 5" xfId="886"/>
    <cellStyle name="Normalny 11 2 4 5 2" xfId="887"/>
    <cellStyle name="Normalny 11 2 4 5 2 2" xfId="888"/>
    <cellStyle name="Normalny 11 2 4 5 2 2 2" xfId="889"/>
    <cellStyle name="Normalny 11 2 4 5 2 2 2 2" xfId="890"/>
    <cellStyle name="Normalny 11 2 4 5 2 2 3" xfId="891"/>
    <cellStyle name="Normalny 11 2 4 5 2 3" xfId="892"/>
    <cellStyle name="Normalny 11 2 4 5 2 3 2" xfId="893"/>
    <cellStyle name="Normalny 11 2 4 5 2 4" xfId="894"/>
    <cellStyle name="Normalny 11 2 4 5 3" xfId="895"/>
    <cellStyle name="Normalny 11 2 4 5 3 2" xfId="896"/>
    <cellStyle name="Normalny 11 2 4 5 3 2 2" xfId="897"/>
    <cellStyle name="Normalny 11 2 4 5 3 3" xfId="898"/>
    <cellStyle name="Normalny 11 2 4 5 4" xfId="899"/>
    <cellStyle name="Normalny 11 2 4 5 4 2" xfId="900"/>
    <cellStyle name="Normalny 11 2 4 5 5" xfId="901"/>
    <cellStyle name="Normalny 11 2 4 6" xfId="902"/>
    <cellStyle name="Normalny 11 2 4 6 2" xfId="903"/>
    <cellStyle name="Normalny 11 2 4 6 2 2" xfId="904"/>
    <cellStyle name="Normalny 11 2 4 6 2 2 2" xfId="905"/>
    <cellStyle name="Normalny 11 2 4 6 2 3" xfId="906"/>
    <cellStyle name="Normalny 11 2 4 6 3" xfId="907"/>
    <cellStyle name="Normalny 11 2 4 6 3 2" xfId="908"/>
    <cellStyle name="Normalny 11 2 4 6 4" xfId="909"/>
    <cellStyle name="Normalny 11 2 4 7" xfId="910"/>
    <cellStyle name="Normalny 11 2 4 7 2" xfId="911"/>
    <cellStyle name="Normalny 11 2 4 7 2 2" xfId="912"/>
    <cellStyle name="Normalny 11 2 4 7 3" xfId="913"/>
    <cellStyle name="Normalny 11 2 4 8" xfId="914"/>
    <cellStyle name="Normalny 11 2 4 8 2" xfId="915"/>
    <cellStyle name="Normalny 11 2 4 9" xfId="916"/>
    <cellStyle name="Normalny 11 2 5" xfId="917"/>
    <cellStyle name="Normalny 11 2 5 2" xfId="918"/>
    <cellStyle name="Normalny 11 2 5 3" xfId="919"/>
    <cellStyle name="Normalny 11 2 5 3 2" xfId="920"/>
    <cellStyle name="Normalny 11 2 5 3 2 2" xfId="921"/>
    <cellStyle name="Normalny 11 2 5 3 2 2 2" xfId="922"/>
    <cellStyle name="Normalny 11 2 5 3 2 2 2 2" xfId="923"/>
    <cellStyle name="Normalny 11 2 5 3 2 2 2 2 2" xfId="924"/>
    <cellStyle name="Normalny 11 2 5 3 2 2 2 3" xfId="925"/>
    <cellStyle name="Normalny 11 2 5 3 2 2 3" xfId="926"/>
    <cellStyle name="Normalny 11 2 5 3 2 2 3 2" xfId="927"/>
    <cellStyle name="Normalny 11 2 5 3 2 2 4" xfId="928"/>
    <cellStyle name="Normalny 11 2 5 3 2 3" xfId="929"/>
    <cellStyle name="Normalny 11 2 5 3 2 3 2" xfId="930"/>
    <cellStyle name="Normalny 11 2 5 3 2 3 2 2" xfId="931"/>
    <cellStyle name="Normalny 11 2 5 3 2 3 3" xfId="932"/>
    <cellStyle name="Normalny 11 2 5 3 2 4" xfId="933"/>
    <cellStyle name="Normalny 11 2 5 3 2 4 2" xfId="934"/>
    <cellStyle name="Normalny 11 2 5 3 2 5" xfId="935"/>
    <cellStyle name="Normalny 11 2 5 3 3" xfId="936"/>
    <cellStyle name="Normalny 11 2 5 3 3 2" xfId="937"/>
    <cellStyle name="Normalny 11 2 5 3 3 2 2" xfId="938"/>
    <cellStyle name="Normalny 11 2 5 3 3 2 2 2" xfId="939"/>
    <cellStyle name="Normalny 11 2 5 3 3 2 2 2 2" xfId="940"/>
    <cellStyle name="Normalny 11 2 5 3 3 2 2 3" xfId="941"/>
    <cellStyle name="Normalny 11 2 5 3 3 2 3" xfId="942"/>
    <cellStyle name="Normalny 11 2 5 3 3 2 3 2" xfId="943"/>
    <cellStyle name="Normalny 11 2 5 3 3 2 4" xfId="944"/>
    <cellStyle name="Normalny 11 2 5 3 3 3" xfId="945"/>
    <cellStyle name="Normalny 11 2 5 3 3 3 2" xfId="946"/>
    <cellStyle name="Normalny 11 2 5 3 3 3 2 2" xfId="947"/>
    <cellStyle name="Normalny 11 2 5 3 3 3 3" xfId="948"/>
    <cellStyle name="Normalny 11 2 5 3 3 4" xfId="949"/>
    <cellStyle name="Normalny 11 2 5 3 3 4 2" xfId="950"/>
    <cellStyle name="Normalny 11 2 5 3 3 5" xfId="951"/>
    <cellStyle name="Normalny 11 2 5 3 4" xfId="952"/>
    <cellStyle name="Normalny 11 2 5 3 4 2" xfId="953"/>
    <cellStyle name="Normalny 11 2 5 3 4 2 2" xfId="954"/>
    <cellStyle name="Normalny 11 2 5 3 4 2 2 2" xfId="955"/>
    <cellStyle name="Normalny 11 2 5 3 4 2 3" xfId="956"/>
    <cellStyle name="Normalny 11 2 5 3 4 3" xfId="957"/>
    <cellStyle name="Normalny 11 2 5 3 4 3 2" xfId="958"/>
    <cellStyle name="Normalny 11 2 5 3 4 4" xfId="959"/>
    <cellStyle name="Normalny 11 2 5 3 5" xfId="960"/>
    <cellStyle name="Normalny 11 2 5 3 5 2" xfId="961"/>
    <cellStyle name="Normalny 11 2 5 3 5 2 2" xfId="962"/>
    <cellStyle name="Normalny 11 2 5 3 5 3" xfId="963"/>
    <cellStyle name="Normalny 11 2 5 3 6" xfId="964"/>
    <cellStyle name="Normalny 11 2 5 3 6 2" xfId="965"/>
    <cellStyle name="Normalny 11 2 5 3 7" xfId="966"/>
    <cellStyle name="Normalny 11 2 5 4" xfId="967"/>
    <cellStyle name="Normalny 11 2 5 4 2" xfId="968"/>
    <cellStyle name="Normalny 11 2 5 4 2 2" xfId="969"/>
    <cellStyle name="Normalny 11 2 5 4 2 2 2" xfId="970"/>
    <cellStyle name="Normalny 11 2 5 4 2 2 2 2" xfId="971"/>
    <cellStyle name="Normalny 11 2 5 4 2 2 3" xfId="972"/>
    <cellStyle name="Normalny 11 2 5 4 2 3" xfId="973"/>
    <cellStyle name="Normalny 11 2 5 4 2 3 2" xfId="974"/>
    <cellStyle name="Normalny 11 2 5 4 2 4" xfId="975"/>
    <cellStyle name="Normalny 11 2 5 4 3" xfId="976"/>
    <cellStyle name="Normalny 11 2 5 4 3 2" xfId="977"/>
    <cellStyle name="Normalny 11 2 5 4 3 2 2" xfId="978"/>
    <cellStyle name="Normalny 11 2 5 4 3 3" xfId="979"/>
    <cellStyle name="Normalny 11 2 5 4 4" xfId="980"/>
    <cellStyle name="Normalny 11 2 5 4 4 2" xfId="981"/>
    <cellStyle name="Normalny 11 2 5 4 5" xfId="982"/>
    <cellStyle name="Normalny 11 2 5 5" xfId="983"/>
    <cellStyle name="Normalny 11 2 5 5 2" xfId="984"/>
    <cellStyle name="Normalny 11 2 5 5 2 2" xfId="985"/>
    <cellStyle name="Normalny 11 2 5 5 2 2 2" xfId="986"/>
    <cellStyle name="Normalny 11 2 5 5 2 2 2 2" xfId="987"/>
    <cellStyle name="Normalny 11 2 5 5 2 2 3" xfId="988"/>
    <cellStyle name="Normalny 11 2 5 5 2 3" xfId="989"/>
    <cellStyle name="Normalny 11 2 5 5 2 3 2" xfId="990"/>
    <cellStyle name="Normalny 11 2 5 5 2 4" xfId="991"/>
    <cellStyle name="Normalny 11 2 5 5 3" xfId="992"/>
    <cellStyle name="Normalny 11 2 5 5 3 2" xfId="993"/>
    <cellStyle name="Normalny 11 2 5 5 3 2 2" xfId="994"/>
    <cellStyle name="Normalny 11 2 5 5 3 3" xfId="995"/>
    <cellStyle name="Normalny 11 2 5 5 4" xfId="996"/>
    <cellStyle name="Normalny 11 2 5 5 4 2" xfId="997"/>
    <cellStyle name="Normalny 11 2 5 5 5" xfId="998"/>
    <cellStyle name="Normalny 11 2 5 6" xfId="999"/>
    <cellStyle name="Normalny 11 2 5 6 2" xfId="1000"/>
    <cellStyle name="Normalny 11 2 5 6 2 2" xfId="1001"/>
    <cellStyle name="Normalny 11 2 5 6 2 2 2" xfId="1002"/>
    <cellStyle name="Normalny 11 2 5 6 2 3" xfId="1003"/>
    <cellStyle name="Normalny 11 2 5 6 3" xfId="1004"/>
    <cellStyle name="Normalny 11 2 5 6 3 2" xfId="1005"/>
    <cellStyle name="Normalny 11 2 5 6 4" xfId="1006"/>
    <cellStyle name="Normalny 11 2 5 7" xfId="1007"/>
    <cellStyle name="Normalny 11 2 5 7 2" xfId="1008"/>
    <cellStyle name="Normalny 11 2 5 7 2 2" xfId="1009"/>
    <cellStyle name="Normalny 11 2 5 7 3" xfId="1010"/>
    <cellStyle name="Normalny 11 2 5 8" xfId="1011"/>
    <cellStyle name="Normalny 11 2 5 8 2" xfId="1012"/>
    <cellStyle name="Normalny 11 2 5 9" xfId="1013"/>
    <cellStyle name="Normalny 11 2 6" xfId="1014"/>
    <cellStyle name="Normalny 11 2 6 2" xfId="1015"/>
    <cellStyle name="Normalny 11 2 6 3" xfId="1016"/>
    <cellStyle name="Normalny 11 2 6 3 2" xfId="1017"/>
    <cellStyle name="Normalny 11 2 6 3 2 2" xfId="1018"/>
    <cellStyle name="Normalny 11 2 6 3 2 2 2" xfId="1019"/>
    <cellStyle name="Normalny 11 2 6 3 2 2 2 2" xfId="1020"/>
    <cellStyle name="Normalny 11 2 6 3 2 2 2 2 2" xfId="1021"/>
    <cellStyle name="Normalny 11 2 6 3 2 2 2 3" xfId="1022"/>
    <cellStyle name="Normalny 11 2 6 3 2 2 3" xfId="1023"/>
    <cellStyle name="Normalny 11 2 6 3 2 2 3 2" xfId="1024"/>
    <cellStyle name="Normalny 11 2 6 3 2 2 4" xfId="1025"/>
    <cellStyle name="Normalny 11 2 6 3 2 3" xfId="1026"/>
    <cellStyle name="Normalny 11 2 6 3 2 3 2" xfId="1027"/>
    <cellStyle name="Normalny 11 2 6 3 2 3 2 2" xfId="1028"/>
    <cellStyle name="Normalny 11 2 6 3 2 3 3" xfId="1029"/>
    <cellStyle name="Normalny 11 2 6 3 2 4" xfId="1030"/>
    <cellStyle name="Normalny 11 2 6 3 2 4 2" xfId="1031"/>
    <cellStyle name="Normalny 11 2 6 3 2 5" xfId="1032"/>
    <cellStyle name="Normalny 11 2 6 3 3" xfId="1033"/>
    <cellStyle name="Normalny 11 2 6 3 3 2" xfId="1034"/>
    <cellStyle name="Normalny 11 2 6 3 3 2 2" xfId="1035"/>
    <cellStyle name="Normalny 11 2 6 3 3 2 2 2" xfId="1036"/>
    <cellStyle name="Normalny 11 2 6 3 3 2 2 2 2" xfId="1037"/>
    <cellStyle name="Normalny 11 2 6 3 3 2 2 3" xfId="1038"/>
    <cellStyle name="Normalny 11 2 6 3 3 2 3" xfId="1039"/>
    <cellStyle name="Normalny 11 2 6 3 3 2 3 2" xfId="1040"/>
    <cellStyle name="Normalny 11 2 6 3 3 2 4" xfId="1041"/>
    <cellStyle name="Normalny 11 2 6 3 3 3" xfId="1042"/>
    <cellStyle name="Normalny 11 2 6 3 3 3 2" xfId="1043"/>
    <cellStyle name="Normalny 11 2 6 3 3 3 2 2" xfId="1044"/>
    <cellStyle name="Normalny 11 2 6 3 3 3 3" xfId="1045"/>
    <cellStyle name="Normalny 11 2 6 3 3 4" xfId="1046"/>
    <cellStyle name="Normalny 11 2 6 3 3 4 2" xfId="1047"/>
    <cellStyle name="Normalny 11 2 6 3 3 5" xfId="1048"/>
    <cellStyle name="Normalny 11 2 6 3 4" xfId="1049"/>
    <cellStyle name="Normalny 11 2 6 3 4 2" xfId="1050"/>
    <cellStyle name="Normalny 11 2 6 3 4 2 2" xfId="1051"/>
    <cellStyle name="Normalny 11 2 6 3 4 2 2 2" xfId="1052"/>
    <cellStyle name="Normalny 11 2 6 3 4 2 3" xfId="1053"/>
    <cellStyle name="Normalny 11 2 6 3 4 3" xfId="1054"/>
    <cellStyle name="Normalny 11 2 6 3 4 3 2" xfId="1055"/>
    <cellStyle name="Normalny 11 2 6 3 4 4" xfId="1056"/>
    <cellStyle name="Normalny 11 2 6 3 5" xfId="1057"/>
    <cellStyle name="Normalny 11 2 6 3 5 2" xfId="1058"/>
    <cellStyle name="Normalny 11 2 6 3 5 2 2" xfId="1059"/>
    <cellStyle name="Normalny 11 2 6 3 5 3" xfId="1060"/>
    <cellStyle name="Normalny 11 2 6 3 6" xfId="1061"/>
    <cellStyle name="Normalny 11 2 6 3 6 2" xfId="1062"/>
    <cellStyle name="Normalny 11 2 6 3 7" xfId="1063"/>
    <cellStyle name="Normalny 11 2 6 4" xfId="1064"/>
    <cellStyle name="Normalny 11 2 6 4 2" xfId="1065"/>
    <cellStyle name="Normalny 11 2 6 4 2 2" xfId="1066"/>
    <cellStyle name="Normalny 11 2 6 4 2 2 2" xfId="1067"/>
    <cellStyle name="Normalny 11 2 6 4 2 2 2 2" xfId="1068"/>
    <cellStyle name="Normalny 11 2 6 4 2 2 3" xfId="1069"/>
    <cellStyle name="Normalny 11 2 6 4 2 3" xfId="1070"/>
    <cellStyle name="Normalny 11 2 6 4 2 3 2" xfId="1071"/>
    <cellStyle name="Normalny 11 2 6 4 2 4" xfId="1072"/>
    <cellStyle name="Normalny 11 2 6 4 3" xfId="1073"/>
    <cellStyle name="Normalny 11 2 6 4 3 2" xfId="1074"/>
    <cellStyle name="Normalny 11 2 6 4 3 2 2" xfId="1075"/>
    <cellStyle name="Normalny 11 2 6 4 3 3" xfId="1076"/>
    <cellStyle name="Normalny 11 2 6 4 4" xfId="1077"/>
    <cellStyle name="Normalny 11 2 6 4 4 2" xfId="1078"/>
    <cellStyle name="Normalny 11 2 6 4 5" xfId="1079"/>
    <cellStyle name="Normalny 11 2 6 5" xfId="1080"/>
    <cellStyle name="Normalny 11 2 6 5 2" xfId="1081"/>
    <cellStyle name="Normalny 11 2 6 5 2 2" xfId="1082"/>
    <cellStyle name="Normalny 11 2 6 5 2 2 2" xfId="1083"/>
    <cellStyle name="Normalny 11 2 6 5 2 2 2 2" xfId="1084"/>
    <cellStyle name="Normalny 11 2 6 5 2 2 3" xfId="1085"/>
    <cellStyle name="Normalny 11 2 6 5 2 3" xfId="1086"/>
    <cellStyle name="Normalny 11 2 6 5 2 3 2" xfId="1087"/>
    <cellStyle name="Normalny 11 2 6 5 2 4" xfId="1088"/>
    <cellStyle name="Normalny 11 2 6 5 3" xfId="1089"/>
    <cellStyle name="Normalny 11 2 6 5 3 2" xfId="1090"/>
    <cellStyle name="Normalny 11 2 6 5 3 2 2" xfId="1091"/>
    <cellStyle name="Normalny 11 2 6 5 3 3" xfId="1092"/>
    <cellStyle name="Normalny 11 2 6 5 4" xfId="1093"/>
    <cellStyle name="Normalny 11 2 6 5 4 2" xfId="1094"/>
    <cellStyle name="Normalny 11 2 6 5 5" xfId="1095"/>
    <cellStyle name="Normalny 11 2 6 6" xfId="1096"/>
    <cellStyle name="Normalny 11 2 6 6 2" xfId="1097"/>
    <cellStyle name="Normalny 11 2 6 6 2 2" xfId="1098"/>
    <cellStyle name="Normalny 11 2 6 6 2 2 2" xfId="1099"/>
    <cellStyle name="Normalny 11 2 6 6 2 3" xfId="1100"/>
    <cellStyle name="Normalny 11 2 6 6 3" xfId="1101"/>
    <cellStyle name="Normalny 11 2 6 6 3 2" xfId="1102"/>
    <cellStyle name="Normalny 11 2 6 6 4" xfId="1103"/>
    <cellStyle name="Normalny 11 2 6 7" xfId="1104"/>
    <cellStyle name="Normalny 11 2 6 7 2" xfId="1105"/>
    <cellStyle name="Normalny 11 2 6 7 2 2" xfId="1106"/>
    <cellStyle name="Normalny 11 2 6 7 3" xfId="1107"/>
    <cellStyle name="Normalny 11 2 6 8" xfId="1108"/>
    <cellStyle name="Normalny 11 2 6 8 2" xfId="1109"/>
    <cellStyle name="Normalny 11 2 6 9" xfId="1110"/>
    <cellStyle name="Normalny 11 2 7" xfId="1111"/>
    <cellStyle name="Normalny 11 2 7 2" xfId="1112"/>
    <cellStyle name="Normalny 11 2 7 3" xfId="1113"/>
    <cellStyle name="Normalny 11 2 7 3 2" xfId="1114"/>
    <cellStyle name="Normalny 11 2 7 3 2 2" xfId="1115"/>
    <cellStyle name="Normalny 11 2 7 3 2 2 2" xfId="1116"/>
    <cellStyle name="Normalny 11 2 7 3 2 2 2 2" xfId="1117"/>
    <cellStyle name="Normalny 11 2 7 3 2 2 2 2 2" xfId="1118"/>
    <cellStyle name="Normalny 11 2 7 3 2 2 2 3" xfId="1119"/>
    <cellStyle name="Normalny 11 2 7 3 2 2 3" xfId="1120"/>
    <cellStyle name="Normalny 11 2 7 3 2 2 3 2" xfId="1121"/>
    <cellStyle name="Normalny 11 2 7 3 2 2 4" xfId="1122"/>
    <cellStyle name="Normalny 11 2 7 3 2 3" xfId="1123"/>
    <cellStyle name="Normalny 11 2 7 3 2 3 2" xfId="1124"/>
    <cellStyle name="Normalny 11 2 7 3 2 3 2 2" xfId="1125"/>
    <cellStyle name="Normalny 11 2 7 3 2 3 3" xfId="1126"/>
    <cellStyle name="Normalny 11 2 7 3 2 4" xfId="1127"/>
    <cellStyle name="Normalny 11 2 7 3 2 4 2" xfId="1128"/>
    <cellStyle name="Normalny 11 2 7 3 2 5" xfId="1129"/>
    <cellStyle name="Normalny 11 2 7 3 3" xfId="1130"/>
    <cellStyle name="Normalny 11 2 7 3 3 2" xfId="1131"/>
    <cellStyle name="Normalny 11 2 7 3 3 2 2" xfId="1132"/>
    <cellStyle name="Normalny 11 2 7 3 3 2 2 2" xfId="1133"/>
    <cellStyle name="Normalny 11 2 7 3 3 2 2 2 2" xfId="1134"/>
    <cellStyle name="Normalny 11 2 7 3 3 2 2 3" xfId="1135"/>
    <cellStyle name="Normalny 11 2 7 3 3 2 3" xfId="1136"/>
    <cellStyle name="Normalny 11 2 7 3 3 2 3 2" xfId="1137"/>
    <cellStyle name="Normalny 11 2 7 3 3 2 4" xfId="1138"/>
    <cellStyle name="Normalny 11 2 7 3 3 3" xfId="1139"/>
    <cellStyle name="Normalny 11 2 7 3 3 3 2" xfId="1140"/>
    <cellStyle name="Normalny 11 2 7 3 3 3 2 2" xfId="1141"/>
    <cellStyle name="Normalny 11 2 7 3 3 3 3" xfId="1142"/>
    <cellStyle name="Normalny 11 2 7 3 3 4" xfId="1143"/>
    <cellStyle name="Normalny 11 2 7 3 3 4 2" xfId="1144"/>
    <cellStyle name="Normalny 11 2 7 3 3 5" xfId="1145"/>
    <cellStyle name="Normalny 11 2 7 3 4" xfId="1146"/>
    <cellStyle name="Normalny 11 2 7 3 4 2" xfId="1147"/>
    <cellStyle name="Normalny 11 2 7 3 4 2 2" xfId="1148"/>
    <cellStyle name="Normalny 11 2 7 3 4 2 2 2" xfId="1149"/>
    <cellStyle name="Normalny 11 2 7 3 4 2 3" xfId="1150"/>
    <cellStyle name="Normalny 11 2 7 3 4 3" xfId="1151"/>
    <cellStyle name="Normalny 11 2 7 3 4 3 2" xfId="1152"/>
    <cellStyle name="Normalny 11 2 7 3 4 4" xfId="1153"/>
    <cellStyle name="Normalny 11 2 7 3 5" xfId="1154"/>
    <cellStyle name="Normalny 11 2 7 3 5 2" xfId="1155"/>
    <cellStyle name="Normalny 11 2 7 3 5 2 2" xfId="1156"/>
    <cellStyle name="Normalny 11 2 7 3 5 3" xfId="1157"/>
    <cellStyle name="Normalny 11 2 7 3 6" xfId="1158"/>
    <cellStyle name="Normalny 11 2 7 3 6 2" xfId="1159"/>
    <cellStyle name="Normalny 11 2 7 3 7" xfId="1160"/>
    <cellStyle name="Normalny 11 2 7 4" xfId="1161"/>
    <cellStyle name="Normalny 11 2 7 4 2" xfId="1162"/>
    <cellStyle name="Normalny 11 2 7 4 2 2" xfId="1163"/>
    <cellStyle name="Normalny 11 2 7 4 2 2 2" xfId="1164"/>
    <cellStyle name="Normalny 11 2 7 4 2 2 2 2" xfId="1165"/>
    <cellStyle name="Normalny 11 2 7 4 2 2 3" xfId="1166"/>
    <cellStyle name="Normalny 11 2 7 4 2 3" xfId="1167"/>
    <cellStyle name="Normalny 11 2 7 4 2 3 2" xfId="1168"/>
    <cellStyle name="Normalny 11 2 7 4 2 4" xfId="1169"/>
    <cellStyle name="Normalny 11 2 7 4 3" xfId="1170"/>
    <cellStyle name="Normalny 11 2 7 4 3 2" xfId="1171"/>
    <cellStyle name="Normalny 11 2 7 4 3 2 2" xfId="1172"/>
    <cellStyle name="Normalny 11 2 7 4 3 3" xfId="1173"/>
    <cellStyle name="Normalny 11 2 7 4 4" xfId="1174"/>
    <cellStyle name="Normalny 11 2 7 4 4 2" xfId="1175"/>
    <cellStyle name="Normalny 11 2 7 4 5" xfId="1176"/>
    <cellStyle name="Normalny 11 2 7 5" xfId="1177"/>
    <cellStyle name="Normalny 11 2 7 5 2" xfId="1178"/>
    <cellStyle name="Normalny 11 2 7 5 2 2" xfId="1179"/>
    <cellStyle name="Normalny 11 2 7 5 2 2 2" xfId="1180"/>
    <cellStyle name="Normalny 11 2 7 5 2 2 2 2" xfId="1181"/>
    <cellStyle name="Normalny 11 2 7 5 2 2 3" xfId="1182"/>
    <cellStyle name="Normalny 11 2 7 5 2 3" xfId="1183"/>
    <cellStyle name="Normalny 11 2 7 5 2 3 2" xfId="1184"/>
    <cellStyle name="Normalny 11 2 7 5 2 4" xfId="1185"/>
    <cellStyle name="Normalny 11 2 7 5 3" xfId="1186"/>
    <cellStyle name="Normalny 11 2 7 5 3 2" xfId="1187"/>
    <cellStyle name="Normalny 11 2 7 5 3 2 2" xfId="1188"/>
    <cellStyle name="Normalny 11 2 7 5 3 3" xfId="1189"/>
    <cellStyle name="Normalny 11 2 7 5 4" xfId="1190"/>
    <cellStyle name="Normalny 11 2 7 5 4 2" xfId="1191"/>
    <cellStyle name="Normalny 11 2 7 5 5" xfId="1192"/>
    <cellStyle name="Normalny 11 2 7 6" xfId="1193"/>
    <cellStyle name="Normalny 11 2 7 6 2" xfId="1194"/>
    <cellStyle name="Normalny 11 2 7 6 2 2" xfId="1195"/>
    <cellStyle name="Normalny 11 2 7 6 2 2 2" xfId="1196"/>
    <cellStyle name="Normalny 11 2 7 6 2 3" xfId="1197"/>
    <cellStyle name="Normalny 11 2 7 6 3" xfId="1198"/>
    <cellStyle name="Normalny 11 2 7 6 3 2" xfId="1199"/>
    <cellStyle name="Normalny 11 2 7 6 4" xfId="1200"/>
    <cellStyle name="Normalny 11 2 7 7" xfId="1201"/>
    <cellStyle name="Normalny 11 2 7 7 2" xfId="1202"/>
    <cellStyle name="Normalny 11 2 7 7 2 2" xfId="1203"/>
    <cellStyle name="Normalny 11 2 7 7 3" xfId="1204"/>
    <cellStyle name="Normalny 11 2 7 8" xfId="1205"/>
    <cellStyle name="Normalny 11 2 7 8 2" xfId="1206"/>
    <cellStyle name="Normalny 11 2 7 9" xfId="1207"/>
    <cellStyle name="Normalny 11 2 8" xfId="1208"/>
    <cellStyle name="Normalny 11 2 9" xfId="1209"/>
    <cellStyle name="Normalny 11 2 9 2" xfId="1210"/>
    <cellStyle name="Normalny 11 2 9 2 2" xfId="1211"/>
    <cellStyle name="Normalny 11 2 9 2 2 2" xfId="1212"/>
    <cellStyle name="Normalny 11 2 9 2 2 2 2" xfId="1213"/>
    <cellStyle name="Normalny 11 2 9 2 2 2 2 2" xfId="1214"/>
    <cellStyle name="Normalny 11 2 9 2 2 2 3" xfId="1215"/>
    <cellStyle name="Normalny 11 2 9 2 2 3" xfId="1216"/>
    <cellStyle name="Normalny 11 2 9 2 2 3 2" xfId="1217"/>
    <cellStyle name="Normalny 11 2 9 2 2 4" xfId="1218"/>
    <cellStyle name="Normalny 11 2 9 2 3" xfId="1219"/>
    <cellStyle name="Normalny 11 2 9 2 3 2" xfId="1220"/>
    <cellStyle name="Normalny 11 2 9 2 3 2 2" xfId="1221"/>
    <cellStyle name="Normalny 11 2 9 2 3 3" xfId="1222"/>
    <cellStyle name="Normalny 11 2 9 2 4" xfId="1223"/>
    <cellStyle name="Normalny 11 2 9 2 4 2" xfId="1224"/>
    <cellStyle name="Normalny 11 2 9 2 5" xfId="1225"/>
    <cellStyle name="Normalny 11 2 9 3" xfId="1226"/>
    <cellStyle name="Normalny 11 2 9 3 2" xfId="1227"/>
    <cellStyle name="Normalny 11 2 9 3 2 2" xfId="1228"/>
    <cellStyle name="Normalny 11 2 9 3 2 2 2" xfId="1229"/>
    <cellStyle name="Normalny 11 2 9 3 2 2 2 2" xfId="1230"/>
    <cellStyle name="Normalny 11 2 9 3 2 2 3" xfId="1231"/>
    <cellStyle name="Normalny 11 2 9 3 2 3" xfId="1232"/>
    <cellStyle name="Normalny 11 2 9 3 2 3 2" xfId="1233"/>
    <cellStyle name="Normalny 11 2 9 3 2 4" xfId="1234"/>
    <cellStyle name="Normalny 11 2 9 3 3" xfId="1235"/>
    <cellStyle name="Normalny 11 2 9 3 3 2" xfId="1236"/>
    <cellStyle name="Normalny 11 2 9 3 3 2 2" xfId="1237"/>
    <cellStyle name="Normalny 11 2 9 3 3 3" xfId="1238"/>
    <cellStyle name="Normalny 11 2 9 3 4" xfId="1239"/>
    <cellStyle name="Normalny 11 2 9 3 4 2" xfId="1240"/>
    <cellStyle name="Normalny 11 2 9 3 5" xfId="1241"/>
    <cellStyle name="Normalny 11 2 9 4" xfId="1242"/>
    <cellStyle name="Normalny 11 2 9 4 2" xfId="1243"/>
    <cellStyle name="Normalny 11 2 9 4 2 2" xfId="1244"/>
    <cellStyle name="Normalny 11 2 9 4 2 2 2" xfId="1245"/>
    <cellStyle name="Normalny 11 2 9 4 2 3" xfId="1246"/>
    <cellStyle name="Normalny 11 2 9 4 3" xfId="1247"/>
    <cellStyle name="Normalny 11 2 9 4 3 2" xfId="1248"/>
    <cellStyle name="Normalny 11 2 9 4 4" xfId="1249"/>
    <cellStyle name="Normalny 11 2 9 5" xfId="1250"/>
    <cellStyle name="Normalny 11 2 9 5 2" xfId="1251"/>
    <cellStyle name="Normalny 11 2 9 5 2 2" xfId="1252"/>
    <cellStyle name="Normalny 11 2 9 5 3" xfId="1253"/>
    <cellStyle name="Normalny 11 2 9 6" xfId="1254"/>
    <cellStyle name="Normalny 11 2 9 6 2" xfId="1255"/>
    <cellStyle name="Normalny 11 2 9 7" xfId="1256"/>
    <cellStyle name="Normalny 11 3" xfId="1257"/>
    <cellStyle name="Normalny 11 3 10" xfId="1258"/>
    <cellStyle name="Normalny 11 3 10 2" xfId="1259"/>
    <cellStyle name="Normalny 11 3 10 2 2" xfId="1260"/>
    <cellStyle name="Normalny 11 3 10 2 2 2" xfId="1261"/>
    <cellStyle name="Normalny 11 3 10 2 3" xfId="1262"/>
    <cellStyle name="Normalny 11 3 10 3" xfId="1263"/>
    <cellStyle name="Normalny 11 3 10 3 2" xfId="1264"/>
    <cellStyle name="Normalny 11 3 10 4" xfId="1265"/>
    <cellStyle name="Normalny 11 3 11" xfId="1266"/>
    <cellStyle name="Normalny 11 3 11 2" xfId="1267"/>
    <cellStyle name="Normalny 11 3 11 2 2" xfId="1268"/>
    <cellStyle name="Normalny 11 3 11 3" xfId="1269"/>
    <cellStyle name="Normalny 11 3 12" xfId="1270"/>
    <cellStyle name="Normalny 11 3 12 2" xfId="1271"/>
    <cellStyle name="Normalny 11 3 13" xfId="1272"/>
    <cellStyle name="Normalny 11 3 2" xfId="1273"/>
    <cellStyle name="Normalny 11 3 2 2" xfId="1274"/>
    <cellStyle name="Normalny 11 3 2 3" xfId="1275"/>
    <cellStyle name="Normalny 11 3 2 3 2" xfId="1276"/>
    <cellStyle name="Normalny 11 3 2 3 2 2" xfId="1277"/>
    <cellStyle name="Normalny 11 3 2 3 2 2 2" xfId="1278"/>
    <cellStyle name="Normalny 11 3 2 3 2 2 2 2" xfId="1279"/>
    <cellStyle name="Normalny 11 3 2 3 2 2 2 2 2" xfId="1280"/>
    <cellStyle name="Normalny 11 3 2 3 2 2 2 3" xfId="1281"/>
    <cellStyle name="Normalny 11 3 2 3 2 2 3" xfId="1282"/>
    <cellStyle name="Normalny 11 3 2 3 2 2 3 2" xfId="1283"/>
    <cellStyle name="Normalny 11 3 2 3 2 2 4" xfId="1284"/>
    <cellStyle name="Normalny 11 3 2 3 2 3" xfId="1285"/>
    <cellStyle name="Normalny 11 3 2 3 2 3 2" xfId="1286"/>
    <cellStyle name="Normalny 11 3 2 3 2 3 2 2" xfId="1287"/>
    <cellStyle name="Normalny 11 3 2 3 2 3 3" xfId="1288"/>
    <cellStyle name="Normalny 11 3 2 3 2 4" xfId="1289"/>
    <cellStyle name="Normalny 11 3 2 3 2 4 2" xfId="1290"/>
    <cellStyle name="Normalny 11 3 2 3 2 5" xfId="1291"/>
    <cellStyle name="Normalny 11 3 2 3 3" xfId="1292"/>
    <cellStyle name="Normalny 11 3 2 3 3 2" xfId="1293"/>
    <cellStyle name="Normalny 11 3 2 3 3 2 2" xfId="1294"/>
    <cellStyle name="Normalny 11 3 2 3 3 2 2 2" xfId="1295"/>
    <cellStyle name="Normalny 11 3 2 3 3 2 2 2 2" xfId="1296"/>
    <cellStyle name="Normalny 11 3 2 3 3 2 2 3" xfId="1297"/>
    <cellStyle name="Normalny 11 3 2 3 3 2 3" xfId="1298"/>
    <cellStyle name="Normalny 11 3 2 3 3 2 3 2" xfId="1299"/>
    <cellStyle name="Normalny 11 3 2 3 3 2 4" xfId="1300"/>
    <cellStyle name="Normalny 11 3 2 3 3 3" xfId="1301"/>
    <cellStyle name="Normalny 11 3 2 3 3 3 2" xfId="1302"/>
    <cellStyle name="Normalny 11 3 2 3 3 3 2 2" xfId="1303"/>
    <cellStyle name="Normalny 11 3 2 3 3 3 3" xfId="1304"/>
    <cellStyle name="Normalny 11 3 2 3 3 4" xfId="1305"/>
    <cellStyle name="Normalny 11 3 2 3 3 4 2" xfId="1306"/>
    <cellStyle name="Normalny 11 3 2 3 3 5" xfId="1307"/>
    <cellStyle name="Normalny 11 3 2 3 4" xfId="1308"/>
    <cellStyle name="Normalny 11 3 2 3 4 2" xfId="1309"/>
    <cellStyle name="Normalny 11 3 2 3 4 2 2" xfId="1310"/>
    <cellStyle name="Normalny 11 3 2 3 4 2 2 2" xfId="1311"/>
    <cellStyle name="Normalny 11 3 2 3 4 2 3" xfId="1312"/>
    <cellStyle name="Normalny 11 3 2 3 4 3" xfId="1313"/>
    <cellStyle name="Normalny 11 3 2 3 4 3 2" xfId="1314"/>
    <cellStyle name="Normalny 11 3 2 3 4 4" xfId="1315"/>
    <cellStyle name="Normalny 11 3 2 3 5" xfId="1316"/>
    <cellStyle name="Normalny 11 3 2 3 5 2" xfId="1317"/>
    <cellStyle name="Normalny 11 3 2 3 5 2 2" xfId="1318"/>
    <cellStyle name="Normalny 11 3 2 3 5 3" xfId="1319"/>
    <cellStyle name="Normalny 11 3 2 3 6" xfId="1320"/>
    <cellStyle name="Normalny 11 3 2 3 6 2" xfId="1321"/>
    <cellStyle name="Normalny 11 3 2 3 7" xfId="1322"/>
    <cellStyle name="Normalny 11 3 2 4" xfId="1323"/>
    <cellStyle name="Normalny 11 3 2 4 2" xfId="1324"/>
    <cellStyle name="Normalny 11 3 2 4 2 2" xfId="1325"/>
    <cellStyle name="Normalny 11 3 2 4 2 2 2" xfId="1326"/>
    <cellStyle name="Normalny 11 3 2 4 2 2 2 2" xfId="1327"/>
    <cellStyle name="Normalny 11 3 2 4 2 2 3" xfId="1328"/>
    <cellStyle name="Normalny 11 3 2 4 2 3" xfId="1329"/>
    <cellStyle name="Normalny 11 3 2 4 2 3 2" xfId="1330"/>
    <cellStyle name="Normalny 11 3 2 4 2 4" xfId="1331"/>
    <cellStyle name="Normalny 11 3 2 4 3" xfId="1332"/>
    <cellStyle name="Normalny 11 3 2 4 3 2" xfId="1333"/>
    <cellStyle name="Normalny 11 3 2 4 3 2 2" xfId="1334"/>
    <cellStyle name="Normalny 11 3 2 4 3 3" xfId="1335"/>
    <cellStyle name="Normalny 11 3 2 4 4" xfId="1336"/>
    <cellStyle name="Normalny 11 3 2 4 4 2" xfId="1337"/>
    <cellStyle name="Normalny 11 3 2 4 5" xfId="1338"/>
    <cellStyle name="Normalny 11 3 2 5" xfId="1339"/>
    <cellStyle name="Normalny 11 3 2 5 2" xfId="1340"/>
    <cellStyle name="Normalny 11 3 2 5 2 2" xfId="1341"/>
    <cellStyle name="Normalny 11 3 2 5 2 2 2" xfId="1342"/>
    <cellStyle name="Normalny 11 3 2 5 2 2 2 2" xfId="1343"/>
    <cellStyle name="Normalny 11 3 2 5 2 2 3" xfId="1344"/>
    <cellStyle name="Normalny 11 3 2 5 2 3" xfId="1345"/>
    <cellStyle name="Normalny 11 3 2 5 2 3 2" xfId="1346"/>
    <cellStyle name="Normalny 11 3 2 5 2 4" xfId="1347"/>
    <cellStyle name="Normalny 11 3 2 5 3" xfId="1348"/>
    <cellStyle name="Normalny 11 3 2 5 3 2" xfId="1349"/>
    <cellStyle name="Normalny 11 3 2 5 3 2 2" xfId="1350"/>
    <cellStyle name="Normalny 11 3 2 5 3 3" xfId="1351"/>
    <cellStyle name="Normalny 11 3 2 5 4" xfId="1352"/>
    <cellStyle name="Normalny 11 3 2 5 4 2" xfId="1353"/>
    <cellStyle name="Normalny 11 3 2 5 5" xfId="1354"/>
    <cellStyle name="Normalny 11 3 2 6" xfId="1355"/>
    <cellStyle name="Normalny 11 3 2 6 2" xfId="1356"/>
    <cellStyle name="Normalny 11 3 2 6 2 2" xfId="1357"/>
    <cellStyle name="Normalny 11 3 2 6 2 2 2" xfId="1358"/>
    <cellStyle name="Normalny 11 3 2 6 2 3" xfId="1359"/>
    <cellStyle name="Normalny 11 3 2 6 3" xfId="1360"/>
    <cellStyle name="Normalny 11 3 2 6 3 2" xfId="1361"/>
    <cellStyle name="Normalny 11 3 2 6 4" xfId="1362"/>
    <cellStyle name="Normalny 11 3 2 7" xfId="1363"/>
    <cellStyle name="Normalny 11 3 2 7 2" xfId="1364"/>
    <cellStyle name="Normalny 11 3 2 7 2 2" xfId="1365"/>
    <cellStyle name="Normalny 11 3 2 7 3" xfId="1366"/>
    <cellStyle name="Normalny 11 3 2 8" xfId="1367"/>
    <cellStyle name="Normalny 11 3 2 8 2" xfId="1368"/>
    <cellStyle name="Normalny 11 3 2 9" xfId="1369"/>
    <cellStyle name="Normalny 11 3 3" xfId="1370"/>
    <cellStyle name="Normalny 11 3 3 2" xfId="1371"/>
    <cellStyle name="Normalny 11 3 3 3" xfId="1372"/>
    <cellStyle name="Normalny 11 3 3 3 2" xfId="1373"/>
    <cellStyle name="Normalny 11 3 3 3 2 2" xfId="1374"/>
    <cellStyle name="Normalny 11 3 3 3 2 2 2" xfId="1375"/>
    <cellStyle name="Normalny 11 3 3 3 2 2 2 2" xfId="1376"/>
    <cellStyle name="Normalny 11 3 3 3 2 2 2 2 2" xfId="1377"/>
    <cellStyle name="Normalny 11 3 3 3 2 2 2 3" xfId="1378"/>
    <cellStyle name="Normalny 11 3 3 3 2 2 3" xfId="1379"/>
    <cellStyle name="Normalny 11 3 3 3 2 2 3 2" xfId="1380"/>
    <cellStyle name="Normalny 11 3 3 3 2 2 4" xfId="1381"/>
    <cellStyle name="Normalny 11 3 3 3 2 3" xfId="1382"/>
    <cellStyle name="Normalny 11 3 3 3 2 3 2" xfId="1383"/>
    <cellStyle name="Normalny 11 3 3 3 2 3 2 2" xfId="1384"/>
    <cellStyle name="Normalny 11 3 3 3 2 3 3" xfId="1385"/>
    <cellStyle name="Normalny 11 3 3 3 2 4" xfId="1386"/>
    <cellStyle name="Normalny 11 3 3 3 2 4 2" xfId="1387"/>
    <cellStyle name="Normalny 11 3 3 3 2 5" xfId="1388"/>
    <cellStyle name="Normalny 11 3 3 3 3" xfId="1389"/>
    <cellStyle name="Normalny 11 3 3 3 3 2" xfId="1390"/>
    <cellStyle name="Normalny 11 3 3 3 3 2 2" xfId="1391"/>
    <cellStyle name="Normalny 11 3 3 3 3 2 2 2" xfId="1392"/>
    <cellStyle name="Normalny 11 3 3 3 3 2 2 2 2" xfId="1393"/>
    <cellStyle name="Normalny 11 3 3 3 3 2 2 3" xfId="1394"/>
    <cellStyle name="Normalny 11 3 3 3 3 2 3" xfId="1395"/>
    <cellStyle name="Normalny 11 3 3 3 3 2 3 2" xfId="1396"/>
    <cellStyle name="Normalny 11 3 3 3 3 2 4" xfId="1397"/>
    <cellStyle name="Normalny 11 3 3 3 3 3" xfId="1398"/>
    <cellStyle name="Normalny 11 3 3 3 3 3 2" xfId="1399"/>
    <cellStyle name="Normalny 11 3 3 3 3 3 2 2" xfId="1400"/>
    <cellStyle name="Normalny 11 3 3 3 3 3 3" xfId="1401"/>
    <cellStyle name="Normalny 11 3 3 3 3 4" xfId="1402"/>
    <cellStyle name="Normalny 11 3 3 3 3 4 2" xfId="1403"/>
    <cellStyle name="Normalny 11 3 3 3 3 5" xfId="1404"/>
    <cellStyle name="Normalny 11 3 3 3 4" xfId="1405"/>
    <cellStyle name="Normalny 11 3 3 3 4 2" xfId="1406"/>
    <cellStyle name="Normalny 11 3 3 3 4 2 2" xfId="1407"/>
    <cellStyle name="Normalny 11 3 3 3 4 2 2 2" xfId="1408"/>
    <cellStyle name="Normalny 11 3 3 3 4 2 3" xfId="1409"/>
    <cellStyle name="Normalny 11 3 3 3 4 3" xfId="1410"/>
    <cellStyle name="Normalny 11 3 3 3 4 3 2" xfId="1411"/>
    <cellStyle name="Normalny 11 3 3 3 4 4" xfId="1412"/>
    <cellStyle name="Normalny 11 3 3 3 5" xfId="1413"/>
    <cellStyle name="Normalny 11 3 3 3 5 2" xfId="1414"/>
    <cellStyle name="Normalny 11 3 3 3 5 2 2" xfId="1415"/>
    <cellStyle name="Normalny 11 3 3 3 5 3" xfId="1416"/>
    <cellStyle name="Normalny 11 3 3 3 6" xfId="1417"/>
    <cellStyle name="Normalny 11 3 3 3 6 2" xfId="1418"/>
    <cellStyle name="Normalny 11 3 3 3 7" xfId="1419"/>
    <cellStyle name="Normalny 11 3 3 4" xfId="1420"/>
    <cellStyle name="Normalny 11 3 3 4 2" xfId="1421"/>
    <cellStyle name="Normalny 11 3 3 4 2 2" xfId="1422"/>
    <cellStyle name="Normalny 11 3 3 4 2 2 2" xfId="1423"/>
    <cellStyle name="Normalny 11 3 3 4 2 2 2 2" xfId="1424"/>
    <cellStyle name="Normalny 11 3 3 4 2 2 3" xfId="1425"/>
    <cellStyle name="Normalny 11 3 3 4 2 3" xfId="1426"/>
    <cellStyle name="Normalny 11 3 3 4 2 3 2" xfId="1427"/>
    <cellStyle name="Normalny 11 3 3 4 2 4" xfId="1428"/>
    <cellStyle name="Normalny 11 3 3 4 3" xfId="1429"/>
    <cellStyle name="Normalny 11 3 3 4 3 2" xfId="1430"/>
    <cellStyle name="Normalny 11 3 3 4 3 2 2" xfId="1431"/>
    <cellStyle name="Normalny 11 3 3 4 3 3" xfId="1432"/>
    <cellStyle name="Normalny 11 3 3 4 4" xfId="1433"/>
    <cellStyle name="Normalny 11 3 3 4 4 2" xfId="1434"/>
    <cellStyle name="Normalny 11 3 3 4 5" xfId="1435"/>
    <cellStyle name="Normalny 11 3 3 5" xfId="1436"/>
    <cellStyle name="Normalny 11 3 3 5 2" xfId="1437"/>
    <cellStyle name="Normalny 11 3 3 5 2 2" xfId="1438"/>
    <cellStyle name="Normalny 11 3 3 5 2 2 2" xfId="1439"/>
    <cellStyle name="Normalny 11 3 3 5 2 2 2 2" xfId="1440"/>
    <cellStyle name="Normalny 11 3 3 5 2 2 3" xfId="1441"/>
    <cellStyle name="Normalny 11 3 3 5 2 3" xfId="1442"/>
    <cellStyle name="Normalny 11 3 3 5 2 3 2" xfId="1443"/>
    <cellStyle name="Normalny 11 3 3 5 2 4" xfId="1444"/>
    <cellStyle name="Normalny 11 3 3 5 3" xfId="1445"/>
    <cellStyle name="Normalny 11 3 3 5 3 2" xfId="1446"/>
    <cellStyle name="Normalny 11 3 3 5 3 2 2" xfId="1447"/>
    <cellStyle name="Normalny 11 3 3 5 3 3" xfId="1448"/>
    <cellStyle name="Normalny 11 3 3 5 4" xfId="1449"/>
    <cellStyle name="Normalny 11 3 3 5 4 2" xfId="1450"/>
    <cellStyle name="Normalny 11 3 3 5 5" xfId="1451"/>
    <cellStyle name="Normalny 11 3 3 6" xfId="1452"/>
    <cellStyle name="Normalny 11 3 3 6 2" xfId="1453"/>
    <cellStyle name="Normalny 11 3 3 6 2 2" xfId="1454"/>
    <cellStyle name="Normalny 11 3 3 6 2 2 2" xfId="1455"/>
    <cellStyle name="Normalny 11 3 3 6 2 3" xfId="1456"/>
    <cellStyle name="Normalny 11 3 3 6 3" xfId="1457"/>
    <cellStyle name="Normalny 11 3 3 6 3 2" xfId="1458"/>
    <cellStyle name="Normalny 11 3 3 6 4" xfId="1459"/>
    <cellStyle name="Normalny 11 3 3 7" xfId="1460"/>
    <cellStyle name="Normalny 11 3 3 7 2" xfId="1461"/>
    <cellStyle name="Normalny 11 3 3 7 2 2" xfId="1462"/>
    <cellStyle name="Normalny 11 3 3 7 3" xfId="1463"/>
    <cellStyle name="Normalny 11 3 3 8" xfId="1464"/>
    <cellStyle name="Normalny 11 3 3 8 2" xfId="1465"/>
    <cellStyle name="Normalny 11 3 3 9" xfId="1466"/>
    <cellStyle name="Normalny 11 3 4" xfId="1467"/>
    <cellStyle name="Normalny 11 3 4 2" xfId="1468"/>
    <cellStyle name="Normalny 11 3 4 3" xfId="1469"/>
    <cellStyle name="Normalny 11 3 4 3 2" xfId="1470"/>
    <cellStyle name="Normalny 11 3 4 3 2 2" xfId="1471"/>
    <cellStyle name="Normalny 11 3 4 3 2 2 2" xfId="1472"/>
    <cellStyle name="Normalny 11 3 4 3 2 2 2 2" xfId="1473"/>
    <cellStyle name="Normalny 11 3 4 3 2 2 2 2 2" xfId="1474"/>
    <cellStyle name="Normalny 11 3 4 3 2 2 2 3" xfId="1475"/>
    <cellStyle name="Normalny 11 3 4 3 2 2 3" xfId="1476"/>
    <cellStyle name="Normalny 11 3 4 3 2 2 3 2" xfId="1477"/>
    <cellStyle name="Normalny 11 3 4 3 2 2 4" xfId="1478"/>
    <cellStyle name="Normalny 11 3 4 3 2 3" xfId="1479"/>
    <cellStyle name="Normalny 11 3 4 3 2 3 2" xfId="1480"/>
    <cellStyle name="Normalny 11 3 4 3 2 3 2 2" xfId="1481"/>
    <cellStyle name="Normalny 11 3 4 3 2 3 3" xfId="1482"/>
    <cellStyle name="Normalny 11 3 4 3 2 4" xfId="1483"/>
    <cellStyle name="Normalny 11 3 4 3 2 4 2" xfId="1484"/>
    <cellStyle name="Normalny 11 3 4 3 2 5" xfId="1485"/>
    <cellStyle name="Normalny 11 3 4 3 3" xfId="1486"/>
    <cellStyle name="Normalny 11 3 4 3 3 2" xfId="1487"/>
    <cellStyle name="Normalny 11 3 4 3 3 2 2" xfId="1488"/>
    <cellStyle name="Normalny 11 3 4 3 3 2 2 2" xfId="1489"/>
    <cellStyle name="Normalny 11 3 4 3 3 2 2 2 2" xfId="1490"/>
    <cellStyle name="Normalny 11 3 4 3 3 2 2 3" xfId="1491"/>
    <cellStyle name="Normalny 11 3 4 3 3 2 3" xfId="1492"/>
    <cellStyle name="Normalny 11 3 4 3 3 2 3 2" xfId="1493"/>
    <cellStyle name="Normalny 11 3 4 3 3 2 4" xfId="1494"/>
    <cellStyle name="Normalny 11 3 4 3 3 3" xfId="1495"/>
    <cellStyle name="Normalny 11 3 4 3 3 3 2" xfId="1496"/>
    <cellStyle name="Normalny 11 3 4 3 3 3 2 2" xfId="1497"/>
    <cellStyle name="Normalny 11 3 4 3 3 3 3" xfId="1498"/>
    <cellStyle name="Normalny 11 3 4 3 3 4" xfId="1499"/>
    <cellStyle name="Normalny 11 3 4 3 3 4 2" xfId="1500"/>
    <cellStyle name="Normalny 11 3 4 3 3 5" xfId="1501"/>
    <cellStyle name="Normalny 11 3 4 3 4" xfId="1502"/>
    <cellStyle name="Normalny 11 3 4 3 4 2" xfId="1503"/>
    <cellStyle name="Normalny 11 3 4 3 4 2 2" xfId="1504"/>
    <cellStyle name="Normalny 11 3 4 3 4 2 2 2" xfId="1505"/>
    <cellStyle name="Normalny 11 3 4 3 4 2 3" xfId="1506"/>
    <cellStyle name="Normalny 11 3 4 3 4 3" xfId="1507"/>
    <cellStyle name="Normalny 11 3 4 3 4 3 2" xfId="1508"/>
    <cellStyle name="Normalny 11 3 4 3 4 4" xfId="1509"/>
    <cellStyle name="Normalny 11 3 4 3 5" xfId="1510"/>
    <cellStyle name="Normalny 11 3 4 3 5 2" xfId="1511"/>
    <cellStyle name="Normalny 11 3 4 3 5 2 2" xfId="1512"/>
    <cellStyle name="Normalny 11 3 4 3 5 3" xfId="1513"/>
    <cellStyle name="Normalny 11 3 4 3 6" xfId="1514"/>
    <cellStyle name="Normalny 11 3 4 3 6 2" xfId="1515"/>
    <cellStyle name="Normalny 11 3 4 3 7" xfId="1516"/>
    <cellStyle name="Normalny 11 3 4 4" xfId="1517"/>
    <cellStyle name="Normalny 11 3 4 4 2" xfId="1518"/>
    <cellStyle name="Normalny 11 3 4 4 2 2" xfId="1519"/>
    <cellStyle name="Normalny 11 3 4 4 2 2 2" xfId="1520"/>
    <cellStyle name="Normalny 11 3 4 4 2 2 2 2" xfId="1521"/>
    <cellStyle name="Normalny 11 3 4 4 2 2 3" xfId="1522"/>
    <cellStyle name="Normalny 11 3 4 4 2 3" xfId="1523"/>
    <cellStyle name="Normalny 11 3 4 4 2 3 2" xfId="1524"/>
    <cellStyle name="Normalny 11 3 4 4 2 4" xfId="1525"/>
    <cellStyle name="Normalny 11 3 4 4 3" xfId="1526"/>
    <cellStyle name="Normalny 11 3 4 4 3 2" xfId="1527"/>
    <cellStyle name="Normalny 11 3 4 4 3 2 2" xfId="1528"/>
    <cellStyle name="Normalny 11 3 4 4 3 3" xfId="1529"/>
    <cellStyle name="Normalny 11 3 4 4 4" xfId="1530"/>
    <cellStyle name="Normalny 11 3 4 4 4 2" xfId="1531"/>
    <cellStyle name="Normalny 11 3 4 4 5" xfId="1532"/>
    <cellStyle name="Normalny 11 3 4 5" xfId="1533"/>
    <cellStyle name="Normalny 11 3 4 5 2" xfId="1534"/>
    <cellStyle name="Normalny 11 3 4 5 2 2" xfId="1535"/>
    <cellStyle name="Normalny 11 3 4 5 2 2 2" xfId="1536"/>
    <cellStyle name="Normalny 11 3 4 5 2 2 2 2" xfId="1537"/>
    <cellStyle name="Normalny 11 3 4 5 2 2 3" xfId="1538"/>
    <cellStyle name="Normalny 11 3 4 5 2 3" xfId="1539"/>
    <cellStyle name="Normalny 11 3 4 5 2 3 2" xfId="1540"/>
    <cellStyle name="Normalny 11 3 4 5 2 4" xfId="1541"/>
    <cellStyle name="Normalny 11 3 4 5 3" xfId="1542"/>
    <cellStyle name="Normalny 11 3 4 5 3 2" xfId="1543"/>
    <cellStyle name="Normalny 11 3 4 5 3 2 2" xfId="1544"/>
    <cellStyle name="Normalny 11 3 4 5 3 3" xfId="1545"/>
    <cellStyle name="Normalny 11 3 4 5 4" xfId="1546"/>
    <cellStyle name="Normalny 11 3 4 5 4 2" xfId="1547"/>
    <cellStyle name="Normalny 11 3 4 5 5" xfId="1548"/>
    <cellStyle name="Normalny 11 3 4 6" xfId="1549"/>
    <cellStyle name="Normalny 11 3 4 6 2" xfId="1550"/>
    <cellStyle name="Normalny 11 3 4 6 2 2" xfId="1551"/>
    <cellStyle name="Normalny 11 3 4 6 2 2 2" xfId="1552"/>
    <cellStyle name="Normalny 11 3 4 6 2 3" xfId="1553"/>
    <cellStyle name="Normalny 11 3 4 6 3" xfId="1554"/>
    <cellStyle name="Normalny 11 3 4 6 3 2" xfId="1555"/>
    <cellStyle name="Normalny 11 3 4 6 4" xfId="1556"/>
    <cellStyle name="Normalny 11 3 4 7" xfId="1557"/>
    <cellStyle name="Normalny 11 3 4 7 2" xfId="1558"/>
    <cellStyle name="Normalny 11 3 4 7 2 2" xfId="1559"/>
    <cellStyle name="Normalny 11 3 4 7 3" xfId="1560"/>
    <cellStyle name="Normalny 11 3 4 8" xfId="1561"/>
    <cellStyle name="Normalny 11 3 4 8 2" xfId="1562"/>
    <cellStyle name="Normalny 11 3 4 9" xfId="1563"/>
    <cellStyle name="Normalny 11 3 5" xfId="1564"/>
    <cellStyle name="Normalny 11 3 5 2" xfId="1565"/>
    <cellStyle name="Normalny 11 3 5 3" xfId="1566"/>
    <cellStyle name="Normalny 11 3 5 3 2" xfId="1567"/>
    <cellStyle name="Normalny 11 3 5 3 2 2" xfId="1568"/>
    <cellStyle name="Normalny 11 3 5 3 2 2 2" xfId="1569"/>
    <cellStyle name="Normalny 11 3 5 3 2 2 2 2" xfId="1570"/>
    <cellStyle name="Normalny 11 3 5 3 2 2 2 2 2" xfId="1571"/>
    <cellStyle name="Normalny 11 3 5 3 2 2 2 3" xfId="1572"/>
    <cellStyle name="Normalny 11 3 5 3 2 2 3" xfId="1573"/>
    <cellStyle name="Normalny 11 3 5 3 2 2 3 2" xfId="1574"/>
    <cellStyle name="Normalny 11 3 5 3 2 2 4" xfId="1575"/>
    <cellStyle name="Normalny 11 3 5 3 2 3" xfId="1576"/>
    <cellStyle name="Normalny 11 3 5 3 2 3 2" xfId="1577"/>
    <cellStyle name="Normalny 11 3 5 3 2 3 2 2" xfId="1578"/>
    <cellStyle name="Normalny 11 3 5 3 2 3 3" xfId="1579"/>
    <cellStyle name="Normalny 11 3 5 3 2 4" xfId="1580"/>
    <cellStyle name="Normalny 11 3 5 3 2 4 2" xfId="1581"/>
    <cellStyle name="Normalny 11 3 5 3 2 5" xfId="1582"/>
    <cellStyle name="Normalny 11 3 5 3 3" xfId="1583"/>
    <cellStyle name="Normalny 11 3 5 3 3 2" xfId="1584"/>
    <cellStyle name="Normalny 11 3 5 3 3 2 2" xfId="1585"/>
    <cellStyle name="Normalny 11 3 5 3 3 2 2 2" xfId="1586"/>
    <cellStyle name="Normalny 11 3 5 3 3 2 2 2 2" xfId="1587"/>
    <cellStyle name="Normalny 11 3 5 3 3 2 2 3" xfId="1588"/>
    <cellStyle name="Normalny 11 3 5 3 3 2 3" xfId="1589"/>
    <cellStyle name="Normalny 11 3 5 3 3 2 3 2" xfId="1590"/>
    <cellStyle name="Normalny 11 3 5 3 3 2 4" xfId="1591"/>
    <cellStyle name="Normalny 11 3 5 3 3 3" xfId="1592"/>
    <cellStyle name="Normalny 11 3 5 3 3 3 2" xfId="1593"/>
    <cellStyle name="Normalny 11 3 5 3 3 3 2 2" xfId="1594"/>
    <cellStyle name="Normalny 11 3 5 3 3 3 3" xfId="1595"/>
    <cellStyle name="Normalny 11 3 5 3 3 4" xfId="1596"/>
    <cellStyle name="Normalny 11 3 5 3 3 4 2" xfId="1597"/>
    <cellStyle name="Normalny 11 3 5 3 3 5" xfId="1598"/>
    <cellStyle name="Normalny 11 3 5 3 4" xfId="1599"/>
    <cellStyle name="Normalny 11 3 5 3 4 2" xfId="1600"/>
    <cellStyle name="Normalny 11 3 5 3 4 2 2" xfId="1601"/>
    <cellStyle name="Normalny 11 3 5 3 4 2 2 2" xfId="1602"/>
    <cellStyle name="Normalny 11 3 5 3 4 2 3" xfId="1603"/>
    <cellStyle name="Normalny 11 3 5 3 4 3" xfId="1604"/>
    <cellStyle name="Normalny 11 3 5 3 4 3 2" xfId="1605"/>
    <cellStyle name="Normalny 11 3 5 3 4 4" xfId="1606"/>
    <cellStyle name="Normalny 11 3 5 3 5" xfId="1607"/>
    <cellStyle name="Normalny 11 3 5 3 5 2" xfId="1608"/>
    <cellStyle name="Normalny 11 3 5 3 5 2 2" xfId="1609"/>
    <cellStyle name="Normalny 11 3 5 3 5 3" xfId="1610"/>
    <cellStyle name="Normalny 11 3 5 3 6" xfId="1611"/>
    <cellStyle name="Normalny 11 3 5 3 6 2" xfId="1612"/>
    <cellStyle name="Normalny 11 3 5 3 7" xfId="1613"/>
    <cellStyle name="Normalny 11 3 5 4" xfId="1614"/>
    <cellStyle name="Normalny 11 3 5 4 2" xfId="1615"/>
    <cellStyle name="Normalny 11 3 5 4 2 2" xfId="1616"/>
    <cellStyle name="Normalny 11 3 5 4 2 2 2" xfId="1617"/>
    <cellStyle name="Normalny 11 3 5 4 2 2 2 2" xfId="1618"/>
    <cellStyle name="Normalny 11 3 5 4 2 2 3" xfId="1619"/>
    <cellStyle name="Normalny 11 3 5 4 2 3" xfId="1620"/>
    <cellStyle name="Normalny 11 3 5 4 2 3 2" xfId="1621"/>
    <cellStyle name="Normalny 11 3 5 4 2 4" xfId="1622"/>
    <cellStyle name="Normalny 11 3 5 4 3" xfId="1623"/>
    <cellStyle name="Normalny 11 3 5 4 3 2" xfId="1624"/>
    <cellStyle name="Normalny 11 3 5 4 3 2 2" xfId="1625"/>
    <cellStyle name="Normalny 11 3 5 4 3 3" xfId="1626"/>
    <cellStyle name="Normalny 11 3 5 4 4" xfId="1627"/>
    <cellStyle name="Normalny 11 3 5 4 4 2" xfId="1628"/>
    <cellStyle name="Normalny 11 3 5 4 5" xfId="1629"/>
    <cellStyle name="Normalny 11 3 5 5" xfId="1630"/>
    <cellStyle name="Normalny 11 3 5 5 2" xfId="1631"/>
    <cellStyle name="Normalny 11 3 5 5 2 2" xfId="1632"/>
    <cellStyle name="Normalny 11 3 5 5 2 2 2" xfId="1633"/>
    <cellStyle name="Normalny 11 3 5 5 2 2 2 2" xfId="1634"/>
    <cellStyle name="Normalny 11 3 5 5 2 2 3" xfId="1635"/>
    <cellStyle name="Normalny 11 3 5 5 2 3" xfId="1636"/>
    <cellStyle name="Normalny 11 3 5 5 2 3 2" xfId="1637"/>
    <cellStyle name="Normalny 11 3 5 5 2 4" xfId="1638"/>
    <cellStyle name="Normalny 11 3 5 5 3" xfId="1639"/>
    <cellStyle name="Normalny 11 3 5 5 3 2" xfId="1640"/>
    <cellStyle name="Normalny 11 3 5 5 3 2 2" xfId="1641"/>
    <cellStyle name="Normalny 11 3 5 5 3 3" xfId="1642"/>
    <cellStyle name="Normalny 11 3 5 5 4" xfId="1643"/>
    <cellStyle name="Normalny 11 3 5 5 4 2" xfId="1644"/>
    <cellStyle name="Normalny 11 3 5 5 5" xfId="1645"/>
    <cellStyle name="Normalny 11 3 5 6" xfId="1646"/>
    <cellStyle name="Normalny 11 3 5 6 2" xfId="1647"/>
    <cellStyle name="Normalny 11 3 5 6 2 2" xfId="1648"/>
    <cellStyle name="Normalny 11 3 5 6 2 2 2" xfId="1649"/>
    <cellStyle name="Normalny 11 3 5 6 2 3" xfId="1650"/>
    <cellStyle name="Normalny 11 3 5 6 3" xfId="1651"/>
    <cellStyle name="Normalny 11 3 5 6 3 2" xfId="1652"/>
    <cellStyle name="Normalny 11 3 5 6 4" xfId="1653"/>
    <cellStyle name="Normalny 11 3 5 7" xfId="1654"/>
    <cellStyle name="Normalny 11 3 5 7 2" xfId="1655"/>
    <cellStyle name="Normalny 11 3 5 7 2 2" xfId="1656"/>
    <cellStyle name="Normalny 11 3 5 7 3" xfId="1657"/>
    <cellStyle name="Normalny 11 3 5 8" xfId="1658"/>
    <cellStyle name="Normalny 11 3 5 8 2" xfId="1659"/>
    <cellStyle name="Normalny 11 3 5 9" xfId="1660"/>
    <cellStyle name="Normalny 11 3 6" xfId="1661"/>
    <cellStyle name="Normalny 11 3 7" xfId="1662"/>
    <cellStyle name="Normalny 11 3 7 2" xfId="1663"/>
    <cellStyle name="Normalny 11 3 7 2 2" xfId="1664"/>
    <cellStyle name="Normalny 11 3 7 2 2 2" xfId="1665"/>
    <cellStyle name="Normalny 11 3 7 2 2 2 2" xfId="1666"/>
    <cellStyle name="Normalny 11 3 7 2 2 2 2 2" xfId="1667"/>
    <cellStyle name="Normalny 11 3 7 2 2 2 3" xfId="1668"/>
    <cellStyle name="Normalny 11 3 7 2 2 3" xfId="1669"/>
    <cellStyle name="Normalny 11 3 7 2 2 3 2" xfId="1670"/>
    <cellStyle name="Normalny 11 3 7 2 2 4" xfId="1671"/>
    <cellStyle name="Normalny 11 3 7 2 3" xfId="1672"/>
    <cellStyle name="Normalny 11 3 7 2 3 2" xfId="1673"/>
    <cellStyle name="Normalny 11 3 7 2 3 2 2" xfId="1674"/>
    <cellStyle name="Normalny 11 3 7 2 3 3" xfId="1675"/>
    <cellStyle name="Normalny 11 3 7 2 4" xfId="1676"/>
    <cellStyle name="Normalny 11 3 7 2 4 2" xfId="1677"/>
    <cellStyle name="Normalny 11 3 7 2 5" xfId="1678"/>
    <cellStyle name="Normalny 11 3 7 3" xfId="1679"/>
    <cellStyle name="Normalny 11 3 7 3 2" xfId="1680"/>
    <cellStyle name="Normalny 11 3 7 3 2 2" xfId="1681"/>
    <cellStyle name="Normalny 11 3 7 3 2 2 2" xfId="1682"/>
    <cellStyle name="Normalny 11 3 7 3 2 2 2 2" xfId="1683"/>
    <cellStyle name="Normalny 11 3 7 3 2 2 3" xfId="1684"/>
    <cellStyle name="Normalny 11 3 7 3 2 3" xfId="1685"/>
    <cellStyle name="Normalny 11 3 7 3 2 3 2" xfId="1686"/>
    <cellStyle name="Normalny 11 3 7 3 2 4" xfId="1687"/>
    <cellStyle name="Normalny 11 3 7 3 3" xfId="1688"/>
    <cellStyle name="Normalny 11 3 7 3 3 2" xfId="1689"/>
    <cellStyle name="Normalny 11 3 7 3 3 2 2" xfId="1690"/>
    <cellStyle name="Normalny 11 3 7 3 3 3" xfId="1691"/>
    <cellStyle name="Normalny 11 3 7 3 4" xfId="1692"/>
    <cellStyle name="Normalny 11 3 7 3 4 2" xfId="1693"/>
    <cellStyle name="Normalny 11 3 7 3 5" xfId="1694"/>
    <cellStyle name="Normalny 11 3 7 4" xfId="1695"/>
    <cellStyle name="Normalny 11 3 7 4 2" xfId="1696"/>
    <cellStyle name="Normalny 11 3 7 4 2 2" xfId="1697"/>
    <cellStyle name="Normalny 11 3 7 4 2 2 2" xfId="1698"/>
    <cellStyle name="Normalny 11 3 7 4 2 3" xfId="1699"/>
    <cellStyle name="Normalny 11 3 7 4 3" xfId="1700"/>
    <cellStyle name="Normalny 11 3 7 4 3 2" xfId="1701"/>
    <cellStyle name="Normalny 11 3 7 4 4" xfId="1702"/>
    <cellStyle name="Normalny 11 3 7 5" xfId="1703"/>
    <cellStyle name="Normalny 11 3 7 5 2" xfId="1704"/>
    <cellStyle name="Normalny 11 3 7 5 2 2" xfId="1705"/>
    <cellStyle name="Normalny 11 3 7 5 3" xfId="1706"/>
    <cellStyle name="Normalny 11 3 7 6" xfId="1707"/>
    <cellStyle name="Normalny 11 3 7 6 2" xfId="1708"/>
    <cellStyle name="Normalny 11 3 7 7" xfId="1709"/>
    <cellStyle name="Normalny 11 3 8" xfId="1710"/>
    <cellStyle name="Normalny 11 3 8 2" xfId="1711"/>
    <cellStyle name="Normalny 11 3 8 2 2" xfId="1712"/>
    <cellStyle name="Normalny 11 3 8 2 2 2" xfId="1713"/>
    <cellStyle name="Normalny 11 3 8 2 2 2 2" xfId="1714"/>
    <cellStyle name="Normalny 11 3 8 2 2 3" xfId="1715"/>
    <cellStyle name="Normalny 11 3 8 2 3" xfId="1716"/>
    <cellStyle name="Normalny 11 3 8 2 3 2" xfId="1717"/>
    <cellStyle name="Normalny 11 3 8 2 4" xfId="1718"/>
    <cellStyle name="Normalny 11 3 8 3" xfId="1719"/>
    <cellStyle name="Normalny 11 3 8 3 2" xfId="1720"/>
    <cellStyle name="Normalny 11 3 8 3 2 2" xfId="1721"/>
    <cellStyle name="Normalny 11 3 8 3 3" xfId="1722"/>
    <cellStyle name="Normalny 11 3 8 4" xfId="1723"/>
    <cellStyle name="Normalny 11 3 8 4 2" xfId="1724"/>
    <cellStyle name="Normalny 11 3 8 5" xfId="1725"/>
    <cellStyle name="Normalny 11 3 9" xfId="1726"/>
    <cellStyle name="Normalny 11 3 9 2" xfId="1727"/>
    <cellStyle name="Normalny 11 3 9 2 2" xfId="1728"/>
    <cellStyle name="Normalny 11 3 9 2 2 2" xfId="1729"/>
    <cellStyle name="Normalny 11 3 9 2 2 2 2" xfId="1730"/>
    <cellStyle name="Normalny 11 3 9 2 2 3" xfId="1731"/>
    <cellStyle name="Normalny 11 3 9 2 3" xfId="1732"/>
    <cellStyle name="Normalny 11 3 9 2 3 2" xfId="1733"/>
    <cellStyle name="Normalny 11 3 9 2 4" xfId="1734"/>
    <cellStyle name="Normalny 11 3 9 3" xfId="1735"/>
    <cellStyle name="Normalny 11 3 9 3 2" xfId="1736"/>
    <cellStyle name="Normalny 11 3 9 3 2 2" xfId="1737"/>
    <cellStyle name="Normalny 11 3 9 3 3" xfId="1738"/>
    <cellStyle name="Normalny 11 3 9 4" xfId="1739"/>
    <cellStyle name="Normalny 11 3 9 4 2" xfId="1740"/>
    <cellStyle name="Normalny 11 3 9 5" xfId="1741"/>
    <cellStyle name="Normalny 11 4" xfId="1742"/>
    <cellStyle name="Normalny 11 4 2" xfId="1743"/>
    <cellStyle name="Normalny 11 4 3" xfId="1744"/>
    <cellStyle name="Normalny 11 4 3 2" xfId="1745"/>
    <cellStyle name="Normalny 11 4 3 2 2" xfId="1746"/>
    <cellStyle name="Normalny 11 4 3 2 2 2" xfId="1747"/>
    <cellStyle name="Normalny 11 4 3 2 2 2 2" xfId="1748"/>
    <cellStyle name="Normalny 11 4 3 2 2 2 2 2" xfId="1749"/>
    <cellStyle name="Normalny 11 4 3 2 2 2 3" xfId="1750"/>
    <cellStyle name="Normalny 11 4 3 2 2 3" xfId="1751"/>
    <cellStyle name="Normalny 11 4 3 2 2 3 2" xfId="1752"/>
    <cellStyle name="Normalny 11 4 3 2 2 4" xfId="1753"/>
    <cellStyle name="Normalny 11 4 3 2 3" xfId="1754"/>
    <cellStyle name="Normalny 11 4 3 2 3 2" xfId="1755"/>
    <cellStyle name="Normalny 11 4 3 2 3 2 2" xfId="1756"/>
    <cellStyle name="Normalny 11 4 3 2 3 3" xfId="1757"/>
    <cellStyle name="Normalny 11 4 3 2 4" xfId="1758"/>
    <cellStyle name="Normalny 11 4 3 2 4 2" xfId="1759"/>
    <cellStyle name="Normalny 11 4 3 2 5" xfId="1760"/>
    <cellStyle name="Normalny 11 4 3 3" xfId="1761"/>
    <cellStyle name="Normalny 11 4 3 3 2" xfId="1762"/>
    <cellStyle name="Normalny 11 4 3 3 2 2" xfId="1763"/>
    <cellStyle name="Normalny 11 4 3 3 2 2 2" xfId="1764"/>
    <cellStyle name="Normalny 11 4 3 3 2 2 2 2" xfId="1765"/>
    <cellStyle name="Normalny 11 4 3 3 2 2 3" xfId="1766"/>
    <cellStyle name="Normalny 11 4 3 3 2 3" xfId="1767"/>
    <cellStyle name="Normalny 11 4 3 3 2 3 2" xfId="1768"/>
    <cellStyle name="Normalny 11 4 3 3 2 4" xfId="1769"/>
    <cellStyle name="Normalny 11 4 3 3 3" xfId="1770"/>
    <cellStyle name="Normalny 11 4 3 3 3 2" xfId="1771"/>
    <cellStyle name="Normalny 11 4 3 3 3 2 2" xfId="1772"/>
    <cellStyle name="Normalny 11 4 3 3 3 3" xfId="1773"/>
    <cellStyle name="Normalny 11 4 3 3 4" xfId="1774"/>
    <cellStyle name="Normalny 11 4 3 3 4 2" xfId="1775"/>
    <cellStyle name="Normalny 11 4 3 3 5" xfId="1776"/>
    <cellStyle name="Normalny 11 4 3 4" xfId="1777"/>
    <cellStyle name="Normalny 11 4 3 4 2" xfId="1778"/>
    <cellStyle name="Normalny 11 4 3 4 2 2" xfId="1779"/>
    <cellStyle name="Normalny 11 4 3 4 2 2 2" xfId="1780"/>
    <cellStyle name="Normalny 11 4 3 4 2 3" xfId="1781"/>
    <cellStyle name="Normalny 11 4 3 4 3" xfId="1782"/>
    <cellStyle name="Normalny 11 4 3 4 3 2" xfId="1783"/>
    <cellStyle name="Normalny 11 4 3 4 4" xfId="1784"/>
    <cellStyle name="Normalny 11 4 3 5" xfId="1785"/>
    <cellStyle name="Normalny 11 4 3 5 2" xfId="1786"/>
    <cellStyle name="Normalny 11 4 3 5 2 2" xfId="1787"/>
    <cellStyle name="Normalny 11 4 3 5 3" xfId="1788"/>
    <cellStyle name="Normalny 11 4 3 6" xfId="1789"/>
    <cellStyle name="Normalny 11 4 3 6 2" xfId="1790"/>
    <cellStyle name="Normalny 11 4 3 7" xfId="1791"/>
    <cellStyle name="Normalny 11 4 4" xfId="1792"/>
    <cellStyle name="Normalny 11 4 4 2" xfId="1793"/>
    <cellStyle name="Normalny 11 4 4 2 2" xfId="1794"/>
    <cellStyle name="Normalny 11 4 4 2 2 2" xfId="1795"/>
    <cellStyle name="Normalny 11 4 4 2 2 2 2" xfId="1796"/>
    <cellStyle name="Normalny 11 4 4 2 2 3" xfId="1797"/>
    <cellStyle name="Normalny 11 4 4 2 3" xfId="1798"/>
    <cellStyle name="Normalny 11 4 4 2 3 2" xfId="1799"/>
    <cellStyle name="Normalny 11 4 4 2 4" xfId="1800"/>
    <cellStyle name="Normalny 11 4 4 3" xfId="1801"/>
    <cellStyle name="Normalny 11 4 4 3 2" xfId="1802"/>
    <cellStyle name="Normalny 11 4 4 3 2 2" xfId="1803"/>
    <cellStyle name="Normalny 11 4 4 3 3" xfId="1804"/>
    <cellStyle name="Normalny 11 4 4 4" xfId="1805"/>
    <cellStyle name="Normalny 11 4 4 4 2" xfId="1806"/>
    <cellStyle name="Normalny 11 4 4 5" xfId="1807"/>
    <cellStyle name="Normalny 11 4 5" xfId="1808"/>
    <cellStyle name="Normalny 11 4 5 2" xfId="1809"/>
    <cellStyle name="Normalny 11 4 5 2 2" xfId="1810"/>
    <cellStyle name="Normalny 11 4 5 2 2 2" xfId="1811"/>
    <cellStyle name="Normalny 11 4 5 2 2 2 2" xfId="1812"/>
    <cellStyle name="Normalny 11 4 5 2 2 3" xfId="1813"/>
    <cellStyle name="Normalny 11 4 5 2 3" xfId="1814"/>
    <cellStyle name="Normalny 11 4 5 2 3 2" xfId="1815"/>
    <cellStyle name="Normalny 11 4 5 2 4" xfId="1816"/>
    <cellStyle name="Normalny 11 4 5 3" xfId="1817"/>
    <cellStyle name="Normalny 11 4 5 3 2" xfId="1818"/>
    <cellStyle name="Normalny 11 4 5 3 2 2" xfId="1819"/>
    <cellStyle name="Normalny 11 4 5 3 3" xfId="1820"/>
    <cellStyle name="Normalny 11 4 5 4" xfId="1821"/>
    <cellStyle name="Normalny 11 4 5 4 2" xfId="1822"/>
    <cellStyle name="Normalny 11 4 5 5" xfId="1823"/>
    <cellStyle name="Normalny 11 4 6" xfId="1824"/>
    <cellStyle name="Normalny 11 4 6 2" xfId="1825"/>
    <cellStyle name="Normalny 11 4 6 2 2" xfId="1826"/>
    <cellStyle name="Normalny 11 4 6 2 2 2" xfId="1827"/>
    <cellStyle name="Normalny 11 4 6 2 3" xfId="1828"/>
    <cellStyle name="Normalny 11 4 6 3" xfId="1829"/>
    <cellStyle name="Normalny 11 4 6 3 2" xfId="1830"/>
    <cellStyle name="Normalny 11 4 6 4" xfId="1831"/>
    <cellStyle name="Normalny 11 4 7" xfId="1832"/>
    <cellStyle name="Normalny 11 4 7 2" xfId="1833"/>
    <cellStyle name="Normalny 11 4 7 2 2" xfId="1834"/>
    <cellStyle name="Normalny 11 4 7 3" xfId="1835"/>
    <cellStyle name="Normalny 11 4 8" xfId="1836"/>
    <cellStyle name="Normalny 11 4 8 2" xfId="1837"/>
    <cellStyle name="Normalny 11 4 9" xfId="1838"/>
    <cellStyle name="Normalny 11 5" xfId="1839"/>
    <cellStyle name="Normalny 11 5 2" xfId="1840"/>
    <cellStyle name="Normalny 11 5 3" xfId="1841"/>
    <cellStyle name="Normalny 11 5 3 2" xfId="1842"/>
    <cellStyle name="Normalny 11 5 3 2 2" xfId="1843"/>
    <cellStyle name="Normalny 11 5 3 2 2 2" xfId="1844"/>
    <cellStyle name="Normalny 11 5 3 2 2 2 2" xfId="1845"/>
    <cellStyle name="Normalny 11 5 3 2 2 2 2 2" xfId="1846"/>
    <cellStyle name="Normalny 11 5 3 2 2 2 3" xfId="1847"/>
    <cellStyle name="Normalny 11 5 3 2 2 3" xfId="1848"/>
    <cellStyle name="Normalny 11 5 3 2 2 3 2" xfId="1849"/>
    <cellStyle name="Normalny 11 5 3 2 2 4" xfId="1850"/>
    <cellStyle name="Normalny 11 5 3 2 3" xfId="1851"/>
    <cellStyle name="Normalny 11 5 3 2 3 2" xfId="1852"/>
    <cellStyle name="Normalny 11 5 3 2 3 2 2" xfId="1853"/>
    <cellStyle name="Normalny 11 5 3 2 3 3" xfId="1854"/>
    <cellStyle name="Normalny 11 5 3 2 4" xfId="1855"/>
    <cellStyle name="Normalny 11 5 3 2 4 2" xfId="1856"/>
    <cellStyle name="Normalny 11 5 3 2 5" xfId="1857"/>
    <cellStyle name="Normalny 11 5 3 3" xfId="1858"/>
    <cellStyle name="Normalny 11 5 3 3 2" xfId="1859"/>
    <cellStyle name="Normalny 11 5 3 3 2 2" xfId="1860"/>
    <cellStyle name="Normalny 11 5 3 3 2 2 2" xfId="1861"/>
    <cellStyle name="Normalny 11 5 3 3 2 2 2 2" xfId="1862"/>
    <cellStyle name="Normalny 11 5 3 3 2 2 3" xfId="1863"/>
    <cellStyle name="Normalny 11 5 3 3 2 3" xfId="1864"/>
    <cellStyle name="Normalny 11 5 3 3 2 3 2" xfId="1865"/>
    <cellStyle name="Normalny 11 5 3 3 2 4" xfId="1866"/>
    <cellStyle name="Normalny 11 5 3 3 3" xfId="1867"/>
    <cellStyle name="Normalny 11 5 3 3 3 2" xfId="1868"/>
    <cellStyle name="Normalny 11 5 3 3 3 2 2" xfId="1869"/>
    <cellStyle name="Normalny 11 5 3 3 3 3" xfId="1870"/>
    <cellStyle name="Normalny 11 5 3 3 4" xfId="1871"/>
    <cellStyle name="Normalny 11 5 3 3 4 2" xfId="1872"/>
    <cellStyle name="Normalny 11 5 3 3 5" xfId="1873"/>
    <cellStyle name="Normalny 11 5 3 4" xfId="1874"/>
    <cellStyle name="Normalny 11 5 3 4 2" xfId="1875"/>
    <cellStyle name="Normalny 11 5 3 4 2 2" xfId="1876"/>
    <cellStyle name="Normalny 11 5 3 4 2 2 2" xfId="1877"/>
    <cellStyle name="Normalny 11 5 3 4 2 3" xfId="1878"/>
    <cellStyle name="Normalny 11 5 3 4 3" xfId="1879"/>
    <cellStyle name="Normalny 11 5 3 4 3 2" xfId="1880"/>
    <cellStyle name="Normalny 11 5 3 4 4" xfId="1881"/>
    <cellStyle name="Normalny 11 5 3 5" xfId="1882"/>
    <cellStyle name="Normalny 11 5 3 5 2" xfId="1883"/>
    <cellStyle name="Normalny 11 5 3 5 2 2" xfId="1884"/>
    <cellStyle name="Normalny 11 5 3 5 3" xfId="1885"/>
    <cellStyle name="Normalny 11 5 3 6" xfId="1886"/>
    <cellStyle name="Normalny 11 5 3 6 2" xfId="1887"/>
    <cellStyle name="Normalny 11 5 3 7" xfId="1888"/>
    <cellStyle name="Normalny 11 5 4" xfId="1889"/>
    <cellStyle name="Normalny 11 5 4 2" xfId="1890"/>
    <cellStyle name="Normalny 11 5 4 2 2" xfId="1891"/>
    <cellStyle name="Normalny 11 5 4 2 2 2" xfId="1892"/>
    <cellStyle name="Normalny 11 5 4 2 2 2 2" xfId="1893"/>
    <cellStyle name="Normalny 11 5 4 2 2 3" xfId="1894"/>
    <cellStyle name="Normalny 11 5 4 2 3" xfId="1895"/>
    <cellStyle name="Normalny 11 5 4 2 3 2" xfId="1896"/>
    <cellStyle name="Normalny 11 5 4 2 4" xfId="1897"/>
    <cellStyle name="Normalny 11 5 4 3" xfId="1898"/>
    <cellStyle name="Normalny 11 5 4 3 2" xfId="1899"/>
    <cellStyle name="Normalny 11 5 4 3 2 2" xfId="1900"/>
    <cellStyle name="Normalny 11 5 4 3 3" xfId="1901"/>
    <cellStyle name="Normalny 11 5 4 4" xfId="1902"/>
    <cellStyle name="Normalny 11 5 4 4 2" xfId="1903"/>
    <cellStyle name="Normalny 11 5 4 5" xfId="1904"/>
    <cellStyle name="Normalny 11 5 5" xfId="1905"/>
    <cellStyle name="Normalny 11 5 5 2" xfId="1906"/>
    <cellStyle name="Normalny 11 5 5 2 2" xfId="1907"/>
    <cellStyle name="Normalny 11 5 5 2 2 2" xfId="1908"/>
    <cellStyle name="Normalny 11 5 5 2 2 2 2" xfId="1909"/>
    <cellStyle name="Normalny 11 5 5 2 2 3" xfId="1910"/>
    <cellStyle name="Normalny 11 5 5 2 3" xfId="1911"/>
    <cellStyle name="Normalny 11 5 5 2 3 2" xfId="1912"/>
    <cellStyle name="Normalny 11 5 5 2 4" xfId="1913"/>
    <cellStyle name="Normalny 11 5 5 3" xfId="1914"/>
    <cellStyle name="Normalny 11 5 5 3 2" xfId="1915"/>
    <cellStyle name="Normalny 11 5 5 3 2 2" xfId="1916"/>
    <cellStyle name="Normalny 11 5 5 3 3" xfId="1917"/>
    <cellStyle name="Normalny 11 5 5 4" xfId="1918"/>
    <cellStyle name="Normalny 11 5 5 4 2" xfId="1919"/>
    <cellStyle name="Normalny 11 5 5 5" xfId="1920"/>
    <cellStyle name="Normalny 11 5 6" xfId="1921"/>
    <cellStyle name="Normalny 11 5 6 2" xfId="1922"/>
    <cellStyle name="Normalny 11 5 6 2 2" xfId="1923"/>
    <cellStyle name="Normalny 11 5 6 2 2 2" xfId="1924"/>
    <cellStyle name="Normalny 11 5 6 2 3" xfId="1925"/>
    <cellStyle name="Normalny 11 5 6 3" xfId="1926"/>
    <cellStyle name="Normalny 11 5 6 3 2" xfId="1927"/>
    <cellStyle name="Normalny 11 5 6 4" xfId="1928"/>
    <cellStyle name="Normalny 11 5 7" xfId="1929"/>
    <cellStyle name="Normalny 11 5 7 2" xfId="1930"/>
    <cellStyle name="Normalny 11 5 7 2 2" xfId="1931"/>
    <cellStyle name="Normalny 11 5 7 3" xfId="1932"/>
    <cellStyle name="Normalny 11 5 8" xfId="1933"/>
    <cellStyle name="Normalny 11 5 8 2" xfId="1934"/>
    <cellStyle name="Normalny 11 5 9" xfId="1935"/>
    <cellStyle name="Normalny 11 6" xfId="1936"/>
    <cellStyle name="Normalny 11 6 2" xfId="1937"/>
    <cellStyle name="Normalny 11 6 3" xfId="1938"/>
    <cellStyle name="Normalny 11 6 3 2" xfId="1939"/>
    <cellStyle name="Normalny 11 6 3 2 2" xfId="1940"/>
    <cellStyle name="Normalny 11 6 3 2 2 2" xfId="1941"/>
    <cellStyle name="Normalny 11 6 3 2 2 2 2" xfId="1942"/>
    <cellStyle name="Normalny 11 6 3 2 2 2 2 2" xfId="1943"/>
    <cellStyle name="Normalny 11 6 3 2 2 2 3" xfId="1944"/>
    <cellStyle name="Normalny 11 6 3 2 2 3" xfId="1945"/>
    <cellStyle name="Normalny 11 6 3 2 2 3 2" xfId="1946"/>
    <cellStyle name="Normalny 11 6 3 2 2 4" xfId="1947"/>
    <cellStyle name="Normalny 11 6 3 2 3" xfId="1948"/>
    <cellStyle name="Normalny 11 6 3 2 3 2" xfId="1949"/>
    <cellStyle name="Normalny 11 6 3 2 3 2 2" xfId="1950"/>
    <cellStyle name="Normalny 11 6 3 2 3 3" xfId="1951"/>
    <cellStyle name="Normalny 11 6 3 2 4" xfId="1952"/>
    <cellStyle name="Normalny 11 6 3 2 4 2" xfId="1953"/>
    <cellStyle name="Normalny 11 6 3 2 5" xfId="1954"/>
    <cellStyle name="Normalny 11 6 3 3" xfId="1955"/>
    <cellStyle name="Normalny 11 6 3 3 2" xfId="1956"/>
    <cellStyle name="Normalny 11 6 3 3 2 2" xfId="1957"/>
    <cellStyle name="Normalny 11 6 3 3 2 2 2" xfId="1958"/>
    <cellStyle name="Normalny 11 6 3 3 2 2 2 2" xfId="1959"/>
    <cellStyle name="Normalny 11 6 3 3 2 2 3" xfId="1960"/>
    <cellStyle name="Normalny 11 6 3 3 2 3" xfId="1961"/>
    <cellStyle name="Normalny 11 6 3 3 2 3 2" xfId="1962"/>
    <cellStyle name="Normalny 11 6 3 3 2 4" xfId="1963"/>
    <cellStyle name="Normalny 11 6 3 3 3" xfId="1964"/>
    <cellStyle name="Normalny 11 6 3 3 3 2" xfId="1965"/>
    <cellStyle name="Normalny 11 6 3 3 3 2 2" xfId="1966"/>
    <cellStyle name="Normalny 11 6 3 3 3 3" xfId="1967"/>
    <cellStyle name="Normalny 11 6 3 3 4" xfId="1968"/>
    <cellStyle name="Normalny 11 6 3 3 4 2" xfId="1969"/>
    <cellStyle name="Normalny 11 6 3 3 5" xfId="1970"/>
    <cellStyle name="Normalny 11 6 3 4" xfId="1971"/>
    <cellStyle name="Normalny 11 6 3 4 2" xfId="1972"/>
    <cellStyle name="Normalny 11 6 3 4 2 2" xfId="1973"/>
    <cellStyle name="Normalny 11 6 3 4 2 2 2" xfId="1974"/>
    <cellStyle name="Normalny 11 6 3 4 2 3" xfId="1975"/>
    <cellStyle name="Normalny 11 6 3 4 3" xfId="1976"/>
    <cellStyle name="Normalny 11 6 3 4 3 2" xfId="1977"/>
    <cellStyle name="Normalny 11 6 3 4 4" xfId="1978"/>
    <cellStyle name="Normalny 11 6 3 5" xfId="1979"/>
    <cellStyle name="Normalny 11 6 3 5 2" xfId="1980"/>
    <cellStyle name="Normalny 11 6 3 5 2 2" xfId="1981"/>
    <cellStyle name="Normalny 11 6 3 5 3" xfId="1982"/>
    <cellStyle name="Normalny 11 6 3 6" xfId="1983"/>
    <cellStyle name="Normalny 11 6 3 6 2" xfId="1984"/>
    <cellStyle name="Normalny 11 6 3 7" xfId="1985"/>
    <cellStyle name="Normalny 11 6 4" xfId="1986"/>
    <cellStyle name="Normalny 11 6 4 2" xfId="1987"/>
    <cellStyle name="Normalny 11 6 4 2 2" xfId="1988"/>
    <cellStyle name="Normalny 11 6 4 2 2 2" xfId="1989"/>
    <cellStyle name="Normalny 11 6 4 2 2 2 2" xfId="1990"/>
    <cellStyle name="Normalny 11 6 4 2 2 3" xfId="1991"/>
    <cellStyle name="Normalny 11 6 4 2 3" xfId="1992"/>
    <cellStyle name="Normalny 11 6 4 2 3 2" xfId="1993"/>
    <cellStyle name="Normalny 11 6 4 2 4" xfId="1994"/>
    <cellStyle name="Normalny 11 6 4 3" xfId="1995"/>
    <cellStyle name="Normalny 11 6 4 3 2" xfId="1996"/>
    <cellStyle name="Normalny 11 6 4 3 2 2" xfId="1997"/>
    <cellStyle name="Normalny 11 6 4 3 3" xfId="1998"/>
    <cellStyle name="Normalny 11 6 4 4" xfId="1999"/>
    <cellStyle name="Normalny 11 6 4 4 2" xfId="2000"/>
    <cellStyle name="Normalny 11 6 4 5" xfId="2001"/>
    <cellStyle name="Normalny 11 6 5" xfId="2002"/>
    <cellStyle name="Normalny 11 6 5 2" xfId="2003"/>
    <cellStyle name="Normalny 11 6 5 2 2" xfId="2004"/>
    <cellStyle name="Normalny 11 6 5 2 2 2" xfId="2005"/>
    <cellStyle name="Normalny 11 6 5 2 2 2 2" xfId="2006"/>
    <cellStyle name="Normalny 11 6 5 2 2 3" xfId="2007"/>
    <cellStyle name="Normalny 11 6 5 2 3" xfId="2008"/>
    <cellStyle name="Normalny 11 6 5 2 3 2" xfId="2009"/>
    <cellStyle name="Normalny 11 6 5 2 4" xfId="2010"/>
    <cellStyle name="Normalny 11 6 5 3" xfId="2011"/>
    <cellStyle name="Normalny 11 6 5 3 2" xfId="2012"/>
    <cellStyle name="Normalny 11 6 5 3 2 2" xfId="2013"/>
    <cellStyle name="Normalny 11 6 5 3 3" xfId="2014"/>
    <cellStyle name="Normalny 11 6 5 4" xfId="2015"/>
    <cellStyle name="Normalny 11 6 5 4 2" xfId="2016"/>
    <cellStyle name="Normalny 11 6 5 5" xfId="2017"/>
    <cellStyle name="Normalny 11 6 6" xfId="2018"/>
    <cellStyle name="Normalny 11 6 6 2" xfId="2019"/>
    <cellStyle name="Normalny 11 6 6 2 2" xfId="2020"/>
    <cellStyle name="Normalny 11 6 6 2 2 2" xfId="2021"/>
    <cellStyle name="Normalny 11 6 6 2 3" xfId="2022"/>
    <cellStyle name="Normalny 11 6 6 3" xfId="2023"/>
    <cellStyle name="Normalny 11 6 6 3 2" xfId="2024"/>
    <cellStyle name="Normalny 11 6 6 4" xfId="2025"/>
    <cellStyle name="Normalny 11 6 7" xfId="2026"/>
    <cellStyle name="Normalny 11 6 7 2" xfId="2027"/>
    <cellStyle name="Normalny 11 6 7 2 2" xfId="2028"/>
    <cellStyle name="Normalny 11 6 7 3" xfId="2029"/>
    <cellStyle name="Normalny 11 6 8" xfId="2030"/>
    <cellStyle name="Normalny 11 6 8 2" xfId="2031"/>
    <cellStyle name="Normalny 11 6 9" xfId="2032"/>
    <cellStyle name="Normalny 11 7" xfId="2033"/>
    <cellStyle name="Normalny 11 7 2" xfId="2034"/>
    <cellStyle name="Normalny 11 7 3" xfId="2035"/>
    <cellStyle name="Normalny 11 7 3 2" xfId="2036"/>
    <cellStyle name="Normalny 11 7 3 2 2" xfId="2037"/>
    <cellStyle name="Normalny 11 7 3 2 2 2" xfId="2038"/>
    <cellStyle name="Normalny 11 7 3 2 2 2 2" xfId="2039"/>
    <cellStyle name="Normalny 11 7 3 2 2 2 2 2" xfId="2040"/>
    <cellStyle name="Normalny 11 7 3 2 2 2 3" xfId="2041"/>
    <cellStyle name="Normalny 11 7 3 2 2 3" xfId="2042"/>
    <cellStyle name="Normalny 11 7 3 2 2 3 2" xfId="2043"/>
    <cellStyle name="Normalny 11 7 3 2 2 4" xfId="2044"/>
    <cellStyle name="Normalny 11 7 3 2 3" xfId="2045"/>
    <cellStyle name="Normalny 11 7 3 2 3 2" xfId="2046"/>
    <cellStyle name="Normalny 11 7 3 2 3 2 2" xfId="2047"/>
    <cellStyle name="Normalny 11 7 3 2 3 3" xfId="2048"/>
    <cellStyle name="Normalny 11 7 3 2 4" xfId="2049"/>
    <cellStyle name="Normalny 11 7 3 2 4 2" xfId="2050"/>
    <cellStyle name="Normalny 11 7 3 2 5" xfId="2051"/>
    <cellStyle name="Normalny 11 7 3 3" xfId="2052"/>
    <cellStyle name="Normalny 11 7 3 3 2" xfId="2053"/>
    <cellStyle name="Normalny 11 7 3 3 2 2" xfId="2054"/>
    <cellStyle name="Normalny 11 7 3 3 2 2 2" xfId="2055"/>
    <cellStyle name="Normalny 11 7 3 3 2 2 2 2" xfId="2056"/>
    <cellStyle name="Normalny 11 7 3 3 2 2 3" xfId="2057"/>
    <cellStyle name="Normalny 11 7 3 3 2 3" xfId="2058"/>
    <cellStyle name="Normalny 11 7 3 3 2 3 2" xfId="2059"/>
    <cellStyle name="Normalny 11 7 3 3 2 4" xfId="2060"/>
    <cellStyle name="Normalny 11 7 3 3 3" xfId="2061"/>
    <cellStyle name="Normalny 11 7 3 3 3 2" xfId="2062"/>
    <cellStyle name="Normalny 11 7 3 3 3 2 2" xfId="2063"/>
    <cellStyle name="Normalny 11 7 3 3 3 3" xfId="2064"/>
    <cellStyle name="Normalny 11 7 3 3 4" xfId="2065"/>
    <cellStyle name="Normalny 11 7 3 3 4 2" xfId="2066"/>
    <cellStyle name="Normalny 11 7 3 3 5" xfId="2067"/>
    <cellStyle name="Normalny 11 7 3 4" xfId="2068"/>
    <cellStyle name="Normalny 11 7 3 4 2" xfId="2069"/>
    <cellStyle name="Normalny 11 7 3 4 2 2" xfId="2070"/>
    <cellStyle name="Normalny 11 7 3 4 2 2 2" xfId="2071"/>
    <cellStyle name="Normalny 11 7 3 4 2 3" xfId="2072"/>
    <cellStyle name="Normalny 11 7 3 4 3" xfId="2073"/>
    <cellStyle name="Normalny 11 7 3 4 3 2" xfId="2074"/>
    <cellStyle name="Normalny 11 7 3 4 4" xfId="2075"/>
    <cellStyle name="Normalny 11 7 3 5" xfId="2076"/>
    <cellStyle name="Normalny 11 7 3 5 2" xfId="2077"/>
    <cellStyle name="Normalny 11 7 3 5 2 2" xfId="2078"/>
    <cellStyle name="Normalny 11 7 3 5 3" xfId="2079"/>
    <cellStyle name="Normalny 11 7 3 6" xfId="2080"/>
    <cellStyle name="Normalny 11 7 3 6 2" xfId="2081"/>
    <cellStyle name="Normalny 11 7 3 7" xfId="2082"/>
    <cellStyle name="Normalny 11 7 4" xfId="2083"/>
    <cellStyle name="Normalny 11 7 4 2" xfId="2084"/>
    <cellStyle name="Normalny 11 7 4 2 2" xfId="2085"/>
    <cellStyle name="Normalny 11 7 4 2 2 2" xfId="2086"/>
    <cellStyle name="Normalny 11 7 4 2 2 2 2" xfId="2087"/>
    <cellStyle name="Normalny 11 7 4 2 2 3" xfId="2088"/>
    <cellStyle name="Normalny 11 7 4 2 3" xfId="2089"/>
    <cellStyle name="Normalny 11 7 4 2 3 2" xfId="2090"/>
    <cellStyle name="Normalny 11 7 4 2 4" xfId="2091"/>
    <cellStyle name="Normalny 11 7 4 3" xfId="2092"/>
    <cellStyle name="Normalny 11 7 4 3 2" xfId="2093"/>
    <cellStyle name="Normalny 11 7 4 3 2 2" xfId="2094"/>
    <cellStyle name="Normalny 11 7 4 3 3" xfId="2095"/>
    <cellStyle name="Normalny 11 7 4 4" xfId="2096"/>
    <cellStyle name="Normalny 11 7 4 4 2" xfId="2097"/>
    <cellStyle name="Normalny 11 7 4 5" xfId="2098"/>
    <cellStyle name="Normalny 11 7 5" xfId="2099"/>
    <cellStyle name="Normalny 11 7 5 2" xfId="2100"/>
    <cellStyle name="Normalny 11 7 5 2 2" xfId="2101"/>
    <cellStyle name="Normalny 11 7 5 2 2 2" xfId="2102"/>
    <cellStyle name="Normalny 11 7 5 2 2 2 2" xfId="2103"/>
    <cellStyle name="Normalny 11 7 5 2 2 3" xfId="2104"/>
    <cellStyle name="Normalny 11 7 5 2 3" xfId="2105"/>
    <cellStyle name="Normalny 11 7 5 2 3 2" xfId="2106"/>
    <cellStyle name="Normalny 11 7 5 2 4" xfId="2107"/>
    <cellStyle name="Normalny 11 7 5 3" xfId="2108"/>
    <cellStyle name="Normalny 11 7 5 3 2" xfId="2109"/>
    <cellStyle name="Normalny 11 7 5 3 2 2" xfId="2110"/>
    <cellStyle name="Normalny 11 7 5 3 3" xfId="2111"/>
    <cellStyle name="Normalny 11 7 5 4" xfId="2112"/>
    <cellStyle name="Normalny 11 7 5 4 2" xfId="2113"/>
    <cellStyle name="Normalny 11 7 5 5" xfId="2114"/>
    <cellStyle name="Normalny 11 7 6" xfId="2115"/>
    <cellStyle name="Normalny 11 7 6 2" xfId="2116"/>
    <cellStyle name="Normalny 11 7 6 2 2" xfId="2117"/>
    <cellStyle name="Normalny 11 7 6 2 2 2" xfId="2118"/>
    <cellStyle name="Normalny 11 7 6 2 3" xfId="2119"/>
    <cellStyle name="Normalny 11 7 6 3" xfId="2120"/>
    <cellStyle name="Normalny 11 7 6 3 2" xfId="2121"/>
    <cellStyle name="Normalny 11 7 6 4" xfId="2122"/>
    <cellStyle name="Normalny 11 7 7" xfId="2123"/>
    <cellStyle name="Normalny 11 7 7 2" xfId="2124"/>
    <cellStyle name="Normalny 11 7 7 2 2" xfId="2125"/>
    <cellStyle name="Normalny 11 7 7 3" xfId="2126"/>
    <cellStyle name="Normalny 11 7 8" xfId="2127"/>
    <cellStyle name="Normalny 11 7 8 2" xfId="2128"/>
    <cellStyle name="Normalny 11 7 9" xfId="2129"/>
    <cellStyle name="Normalny 11 8" xfId="2130"/>
    <cellStyle name="Normalny 11 8 2" xfId="2131"/>
    <cellStyle name="Normalny 11 8 3" xfId="2132"/>
    <cellStyle name="Normalny 11 8 3 2" xfId="2133"/>
    <cellStyle name="Normalny 11 8 3 2 2" xfId="2134"/>
    <cellStyle name="Normalny 11 8 3 2 2 2" xfId="2135"/>
    <cellStyle name="Normalny 11 8 3 2 2 2 2" xfId="2136"/>
    <cellStyle name="Normalny 11 8 3 2 2 2 2 2" xfId="2137"/>
    <cellStyle name="Normalny 11 8 3 2 2 2 3" xfId="2138"/>
    <cellStyle name="Normalny 11 8 3 2 2 3" xfId="2139"/>
    <cellStyle name="Normalny 11 8 3 2 2 3 2" xfId="2140"/>
    <cellStyle name="Normalny 11 8 3 2 2 4" xfId="2141"/>
    <cellStyle name="Normalny 11 8 3 2 3" xfId="2142"/>
    <cellStyle name="Normalny 11 8 3 2 3 2" xfId="2143"/>
    <cellStyle name="Normalny 11 8 3 2 3 2 2" xfId="2144"/>
    <cellStyle name="Normalny 11 8 3 2 3 3" xfId="2145"/>
    <cellStyle name="Normalny 11 8 3 2 4" xfId="2146"/>
    <cellStyle name="Normalny 11 8 3 2 4 2" xfId="2147"/>
    <cellStyle name="Normalny 11 8 3 2 5" xfId="2148"/>
    <cellStyle name="Normalny 11 8 3 3" xfId="2149"/>
    <cellStyle name="Normalny 11 8 3 3 2" xfId="2150"/>
    <cellStyle name="Normalny 11 8 3 3 2 2" xfId="2151"/>
    <cellStyle name="Normalny 11 8 3 3 2 2 2" xfId="2152"/>
    <cellStyle name="Normalny 11 8 3 3 2 2 2 2" xfId="2153"/>
    <cellStyle name="Normalny 11 8 3 3 2 2 3" xfId="2154"/>
    <cellStyle name="Normalny 11 8 3 3 2 3" xfId="2155"/>
    <cellStyle name="Normalny 11 8 3 3 2 3 2" xfId="2156"/>
    <cellStyle name="Normalny 11 8 3 3 2 4" xfId="2157"/>
    <cellStyle name="Normalny 11 8 3 3 3" xfId="2158"/>
    <cellStyle name="Normalny 11 8 3 3 3 2" xfId="2159"/>
    <cellStyle name="Normalny 11 8 3 3 3 2 2" xfId="2160"/>
    <cellStyle name="Normalny 11 8 3 3 3 3" xfId="2161"/>
    <cellStyle name="Normalny 11 8 3 3 4" xfId="2162"/>
    <cellStyle name="Normalny 11 8 3 3 4 2" xfId="2163"/>
    <cellStyle name="Normalny 11 8 3 3 5" xfId="2164"/>
    <cellStyle name="Normalny 11 8 3 4" xfId="2165"/>
    <cellStyle name="Normalny 11 8 3 4 2" xfId="2166"/>
    <cellStyle name="Normalny 11 8 3 4 2 2" xfId="2167"/>
    <cellStyle name="Normalny 11 8 3 4 2 2 2" xfId="2168"/>
    <cellStyle name="Normalny 11 8 3 4 2 3" xfId="2169"/>
    <cellStyle name="Normalny 11 8 3 4 3" xfId="2170"/>
    <cellStyle name="Normalny 11 8 3 4 3 2" xfId="2171"/>
    <cellStyle name="Normalny 11 8 3 4 4" xfId="2172"/>
    <cellStyle name="Normalny 11 8 3 5" xfId="2173"/>
    <cellStyle name="Normalny 11 8 3 5 2" xfId="2174"/>
    <cellStyle name="Normalny 11 8 3 5 2 2" xfId="2175"/>
    <cellStyle name="Normalny 11 8 3 5 3" xfId="2176"/>
    <cellStyle name="Normalny 11 8 3 6" xfId="2177"/>
    <cellStyle name="Normalny 11 8 3 6 2" xfId="2178"/>
    <cellStyle name="Normalny 11 8 3 7" xfId="2179"/>
    <cellStyle name="Normalny 11 8 4" xfId="2180"/>
    <cellStyle name="Normalny 11 8 4 2" xfId="2181"/>
    <cellStyle name="Normalny 11 8 4 2 2" xfId="2182"/>
    <cellStyle name="Normalny 11 8 4 2 2 2" xfId="2183"/>
    <cellStyle name="Normalny 11 8 4 2 2 2 2" xfId="2184"/>
    <cellStyle name="Normalny 11 8 4 2 2 3" xfId="2185"/>
    <cellStyle name="Normalny 11 8 4 2 3" xfId="2186"/>
    <cellStyle name="Normalny 11 8 4 2 3 2" xfId="2187"/>
    <cellStyle name="Normalny 11 8 4 2 4" xfId="2188"/>
    <cellStyle name="Normalny 11 8 4 3" xfId="2189"/>
    <cellStyle name="Normalny 11 8 4 3 2" xfId="2190"/>
    <cellStyle name="Normalny 11 8 4 3 2 2" xfId="2191"/>
    <cellStyle name="Normalny 11 8 4 3 3" xfId="2192"/>
    <cellStyle name="Normalny 11 8 4 4" xfId="2193"/>
    <cellStyle name="Normalny 11 8 4 4 2" xfId="2194"/>
    <cellStyle name="Normalny 11 8 4 5" xfId="2195"/>
    <cellStyle name="Normalny 11 8 5" xfId="2196"/>
    <cellStyle name="Normalny 11 8 5 2" xfId="2197"/>
    <cellStyle name="Normalny 11 8 5 2 2" xfId="2198"/>
    <cellStyle name="Normalny 11 8 5 2 2 2" xfId="2199"/>
    <cellStyle name="Normalny 11 8 5 2 2 2 2" xfId="2200"/>
    <cellStyle name="Normalny 11 8 5 2 2 3" xfId="2201"/>
    <cellStyle name="Normalny 11 8 5 2 3" xfId="2202"/>
    <cellStyle name="Normalny 11 8 5 2 3 2" xfId="2203"/>
    <cellStyle name="Normalny 11 8 5 2 4" xfId="2204"/>
    <cellStyle name="Normalny 11 8 5 3" xfId="2205"/>
    <cellStyle name="Normalny 11 8 5 3 2" xfId="2206"/>
    <cellStyle name="Normalny 11 8 5 3 2 2" xfId="2207"/>
    <cellStyle name="Normalny 11 8 5 3 3" xfId="2208"/>
    <cellStyle name="Normalny 11 8 5 4" xfId="2209"/>
    <cellStyle name="Normalny 11 8 5 4 2" xfId="2210"/>
    <cellStyle name="Normalny 11 8 5 5" xfId="2211"/>
    <cellStyle name="Normalny 11 8 6" xfId="2212"/>
    <cellStyle name="Normalny 11 8 6 2" xfId="2213"/>
    <cellStyle name="Normalny 11 8 6 2 2" xfId="2214"/>
    <cellStyle name="Normalny 11 8 6 2 2 2" xfId="2215"/>
    <cellStyle name="Normalny 11 8 6 2 3" xfId="2216"/>
    <cellStyle name="Normalny 11 8 6 3" xfId="2217"/>
    <cellStyle name="Normalny 11 8 6 3 2" xfId="2218"/>
    <cellStyle name="Normalny 11 8 6 4" xfId="2219"/>
    <cellStyle name="Normalny 11 8 7" xfId="2220"/>
    <cellStyle name="Normalny 11 8 7 2" xfId="2221"/>
    <cellStyle name="Normalny 11 8 7 2 2" xfId="2222"/>
    <cellStyle name="Normalny 11 8 7 3" xfId="2223"/>
    <cellStyle name="Normalny 11 8 8" xfId="2224"/>
    <cellStyle name="Normalny 11 8 8 2" xfId="2225"/>
    <cellStyle name="Normalny 11 8 9" xfId="2226"/>
    <cellStyle name="Normalny 11 9" xfId="2227"/>
    <cellStyle name="Normalny 12" xfId="15"/>
    <cellStyle name="Normalny 12 10" xfId="2228"/>
    <cellStyle name="Normalny 12 10 2" xfId="2229"/>
    <cellStyle name="Normalny 12 10 2 2" xfId="2230"/>
    <cellStyle name="Normalny 12 10 2 2 2" xfId="2231"/>
    <cellStyle name="Normalny 12 10 2 3" xfId="2232"/>
    <cellStyle name="Normalny 12 10 3" xfId="2233"/>
    <cellStyle name="Normalny 12 10 3 2" xfId="2234"/>
    <cellStyle name="Normalny 12 10 4" xfId="2235"/>
    <cellStyle name="Normalny 12 11" xfId="2236"/>
    <cellStyle name="Normalny 12 11 2" xfId="2237"/>
    <cellStyle name="Normalny 12 11 2 2" xfId="2238"/>
    <cellStyle name="Normalny 12 11 3" xfId="2239"/>
    <cellStyle name="Normalny 12 12" xfId="2240"/>
    <cellStyle name="Normalny 12 12 2" xfId="2241"/>
    <cellStyle name="Normalny 12 13" xfId="2242"/>
    <cellStyle name="Normalny 12 2" xfId="2243"/>
    <cellStyle name="Normalny 12 2 2" xfId="2244"/>
    <cellStyle name="Normalny 12 2 3" xfId="2245"/>
    <cellStyle name="Normalny 12 2 3 2" xfId="2246"/>
    <cellStyle name="Normalny 12 2 3 2 2" xfId="2247"/>
    <cellStyle name="Normalny 12 2 3 2 2 2" xfId="2248"/>
    <cellStyle name="Normalny 12 2 3 2 2 2 2" xfId="2249"/>
    <cellStyle name="Normalny 12 2 3 2 2 2 2 2" xfId="2250"/>
    <cellStyle name="Normalny 12 2 3 2 2 2 3" xfId="2251"/>
    <cellStyle name="Normalny 12 2 3 2 2 3" xfId="2252"/>
    <cellStyle name="Normalny 12 2 3 2 2 3 2" xfId="2253"/>
    <cellStyle name="Normalny 12 2 3 2 2 4" xfId="2254"/>
    <cellStyle name="Normalny 12 2 3 2 3" xfId="2255"/>
    <cellStyle name="Normalny 12 2 3 2 3 2" xfId="2256"/>
    <cellStyle name="Normalny 12 2 3 2 3 2 2" xfId="2257"/>
    <cellStyle name="Normalny 12 2 3 2 3 3" xfId="2258"/>
    <cellStyle name="Normalny 12 2 3 2 4" xfId="2259"/>
    <cellStyle name="Normalny 12 2 3 2 4 2" xfId="2260"/>
    <cellStyle name="Normalny 12 2 3 2 5" xfId="2261"/>
    <cellStyle name="Normalny 12 2 3 3" xfId="2262"/>
    <cellStyle name="Normalny 12 2 3 3 2" xfId="2263"/>
    <cellStyle name="Normalny 12 2 3 3 2 2" xfId="2264"/>
    <cellStyle name="Normalny 12 2 3 3 2 2 2" xfId="2265"/>
    <cellStyle name="Normalny 12 2 3 3 2 2 2 2" xfId="2266"/>
    <cellStyle name="Normalny 12 2 3 3 2 2 3" xfId="2267"/>
    <cellStyle name="Normalny 12 2 3 3 2 3" xfId="2268"/>
    <cellStyle name="Normalny 12 2 3 3 2 3 2" xfId="2269"/>
    <cellStyle name="Normalny 12 2 3 3 2 4" xfId="2270"/>
    <cellStyle name="Normalny 12 2 3 3 3" xfId="2271"/>
    <cellStyle name="Normalny 12 2 3 3 3 2" xfId="2272"/>
    <cellStyle name="Normalny 12 2 3 3 3 2 2" xfId="2273"/>
    <cellStyle name="Normalny 12 2 3 3 3 3" xfId="2274"/>
    <cellStyle name="Normalny 12 2 3 3 4" xfId="2275"/>
    <cellStyle name="Normalny 12 2 3 3 4 2" xfId="2276"/>
    <cellStyle name="Normalny 12 2 3 3 5" xfId="2277"/>
    <cellStyle name="Normalny 12 2 3 4" xfId="2278"/>
    <cellStyle name="Normalny 12 2 3 4 2" xfId="2279"/>
    <cellStyle name="Normalny 12 2 3 4 2 2" xfId="2280"/>
    <cellStyle name="Normalny 12 2 3 4 2 2 2" xfId="2281"/>
    <cellStyle name="Normalny 12 2 3 4 2 3" xfId="2282"/>
    <cellStyle name="Normalny 12 2 3 4 3" xfId="2283"/>
    <cellStyle name="Normalny 12 2 3 4 3 2" xfId="2284"/>
    <cellStyle name="Normalny 12 2 3 4 4" xfId="2285"/>
    <cellStyle name="Normalny 12 2 3 5" xfId="2286"/>
    <cellStyle name="Normalny 12 2 3 5 2" xfId="2287"/>
    <cellStyle name="Normalny 12 2 3 5 2 2" xfId="2288"/>
    <cellStyle name="Normalny 12 2 3 5 3" xfId="2289"/>
    <cellStyle name="Normalny 12 2 3 6" xfId="2290"/>
    <cellStyle name="Normalny 12 2 3 6 2" xfId="2291"/>
    <cellStyle name="Normalny 12 2 3 7" xfId="2292"/>
    <cellStyle name="Normalny 12 2 4" xfId="2293"/>
    <cellStyle name="Normalny 12 2 4 2" xfId="2294"/>
    <cellStyle name="Normalny 12 2 4 2 2" xfId="2295"/>
    <cellStyle name="Normalny 12 2 4 2 2 2" xfId="2296"/>
    <cellStyle name="Normalny 12 2 4 2 2 2 2" xfId="2297"/>
    <cellStyle name="Normalny 12 2 4 2 2 3" xfId="2298"/>
    <cellStyle name="Normalny 12 2 4 2 3" xfId="2299"/>
    <cellStyle name="Normalny 12 2 4 2 3 2" xfId="2300"/>
    <cellStyle name="Normalny 12 2 4 2 4" xfId="2301"/>
    <cellStyle name="Normalny 12 2 4 3" xfId="2302"/>
    <cellStyle name="Normalny 12 2 4 3 2" xfId="2303"/>
    <cellStyle name="Normalny 12 2 4 3 2 2" xfId="2304"/>
    <cellStyle name="Normalny 12 2 4 3 3" xfId="2305"/>
    <cellStyle name="Normalny 12 2 4 4" xfId="2306"/>
    <cellStyle name="Normalny 12 2 4 4 2" xfId="2307"/>
    <cellStyle name="Normalny 12 2 4 5" xfId="2308"/>
    <cellStyle name="Normalny 12 2 5" xfId="2309"/>
    <cellStyle name="Normalny 12 2 5 2" xfId="2310"/>
    <cellStyle name="Normalny 12 2 5 2 2" xfId="2311"/>
    <cellStyle name="Normalny 12 2 5 2 2 2" xfId="2312"/>
    <cellStyle name="Normalny 12 2 5 2 2 2 2" xfId="2313"/>
    <cellStyle name="Normalny 12 2 5 2 2 3" xfId="2314"/>
    <cellStyle name="Normalny 12 2 5 2 3" xfId="2315"/>
    <cellStyle name="Normalny 12 2 5 2 3 2" xfId="2316"/>
    <cellStyle name="Normalny 12 2 5 2 4" xfId="2317"/>
    <cellStyle name="Normalny 12 2 5 3" xfId="2318"/>
    <cellStyle name="Normalny 12 2 5 3 2" xfId="2319"/>
    <cellStyle name="Normalny 12 2 5 3 2 2" xfId="2320"/>
    <cellStyle name="Normalny 12 2 5 3 3" xfId="2321"/>
    <cellStyle name="Normalny 12 2 5 4" xfId="2322"/>
    <cellStyle name="Normalny 12 2 5 4 2" xfId="2323"/>
    <cellStyle name="Normalny 12 2 5 5" xfId="2324"/>
    <cellStyle name="Normalny 12 2 6" xfId="2325"/>
    <cellStyle name="Normalny 12 2 6 2" xfId="2326"/>
    <cellStyle name="Normalny 12 2 6 2 2" xfId="2327"/>
    <cellStyle name="Normalny 12 2 6 2 2 2" xfId="2328"/>
    <cellStyle name="Normalny 12 2 6 2 3" xfId="2329"/>
    <cellStyle name="Normalny 12 2 6 3" xfId="2330"/>
    <cellStyle name="Normalny 12 2 6 3 2" xfId="2331"/>
    <cellStyle name="Normalny 12 2 6 4" xfId="2332"/>
    <cellStyle name="Normalny 12 2 7" xfId="2333"/>
    <cellStyle name="Normalny 12 2 7 2" xfId="2334"/>
    <cellStyle name="Normalny 12 2 7 2 2" xfId="2335"/>
    <cellStyle name="Normalny 12 2 7 3" xfId="2336"/>
    <cellStyle name="Normalny 12 2 8" xfId="2337"/>
    <cellStyle name="Normalny 12 2 8 2" xfId="2338"/>
    <cellStyle name="Normalny 12 2 9" xfId="2339"/>
    <cellStyle name="Normalny 12 3" xfId="2340"/>
    <cellStyle name="Normalny 12 3 2" xfId="2341"/>
    <cellStyle name="Normalny 12 3 3" xfId="2342"/>
    <cellStyle name="Normalny 12 3 3 2" xfId="2343"/>
    <cellStyle name="Normalny 12 3 3 2 2" xfId="2344"/>
    <cellStyle name="Normalny 12 3 3 2 2 2" xfId="2345"/>
    <cellStyle name="Normalny 12 3 3 2 2 2 2" xfId="2346"/>
    <cellStyle name="Normalny 12 3 3 2 2 2 2 2" xfId="2347"/>
    <cellStyle name="Normalny 12 3 3 2 2 2 3" xfId="2348"/>
    <cellStyle name="Normalny 12 3 3 2 2 3" xfId="2349"/>
    <cellStyle name="Normalny 12 3 3 2 2 3 2" xfId="2350"/>
    <cellStyle name="Normalny 12 3 3 2 2 4" xfId="2351"/>
    <cellStyle name="Normalny 12 3 3 2 3" xfId="2352"/>
    <cellStyle name="Normalny 12 3 3 2 3 2" xfId="2353"/>
    <cellStyle name="Normalny 12 3 3 2 3 2 2" xfId="2354"/>
    <cellStyle name="Normalny 12 3 3 2 3 3" xfId="2355"/>
    <cellStyle name="Normalny 12 3 3 2 4" xfId="2356"/>
    <cellStyle name="Normalny 12 3 3 2 4 2" xfId="2357"/>
    <cellStyle name="Normalny 12 3 3 2 5" xfId="2358"/>
    <cellStyle name="Normalny 12 3 3 3" xfId="2359"/>
    <cellStyle name="Normalny 12 3 3 3 2" xfId="2360"/>
    <cellStyle name="Normalny 12 3 3 3 2 2" xfId="2361"/>
    <cellStyle name="Normalny 12 3 3 3 2 2 2" xfId="2362"/>
    <cellStyle name="Normalny 12 3 3 3 2 2 2 2" xfId="2363"/>
    <cellStyle name="Normalny 12 3 3 3 2 2 3" xfId="2364"/>
    <cellStyle name="Normalny 12 3 3 3 2 3" xfId="2365"/>
    <cellStyle name="Normalny 12 3 3 3 2 3 2" xfId="2366"/>
    <cellStyle name="Normalny 12 3 3 3 2 4" xfId="2367"/>
    <cellStyle name="Normalny 12 3 3 3 3" xfId="2368"/>
    <cellStyle name="Normalny 12 3 3 3 3 2" xfId="2369"/>
    <cellStyle name="Normalny 12 3 3 3 3 2 2" xfId="2370"/>
    <cellStyle name="Normalny 12 3 3 3 3 3" xfId="2371"/>
    <cellStyle name="Normalny 12 3 3 3 4" xfId="2372"/>
    <cellStyle name="Normalny 12 3 3 3 4 2" xfId="2373"/>
    <cellStyle name="Normalny 12 3 3 3 5" xfId="2374"/>
    <cellStyle name="Normalny 12 3 3 4" xfId="2375"/>
    <cellStyle name="Normalny 12 3 3 4 2" xfId="2376"/>
    <cellStyle name="Normalny 12 3 3 4 2 2" xfId="2377"/>
    <cellStyle name="Normalny 12 3 3 4 2 2 2" xfId="2378"/>
    <cellStyle name="Normalny 12 3 3 4 2 3" xfId="2379"/>
    <cellStyle name="Normalny 12 3 3 4 3" xfId="2380"/>
    <cellStyle name="Normalny 12 3 3 4 3 2" xfId="2381"/>
    <cellStyle name="Normalny 12 3 3 4 4" xfId="2382"/>
    <cellStyle name="Normalny 12 3 3 5" xfId="2383"/>
    <cellStyle name="Normalny 12 3 3 5 2" xfId="2384"/>
    <cellStyle name="Normalny 12 3 3 5 2 2" xfId="2385"/>
    <cellStyle name="Normalny 12 3 3 5 3" xfId="2386"/>
    <cellStyle name="Normalny 12 3 3 6" xfId="2387"/>
    <cellStyle name="Normalny 12 3 3 6 2" xfId="2388"/>
    <cellStyle name="Normalny 12 3 3 7" xfId="2389"/>
    <cellStyle name="Normalny 12 3 4" xfId="2390"/>
    <cellStyle name="Normalny 12 3 4 2" xfId="2391"/>
    <cellStyle name="Normalny 12 3 4 2 2" xfId="2392"/>
    <cellStyle name="Normalny 12 3 4 2 2 2" xfId="2393"/>
    <cellStyle name="Normalny 12 3 4 2 2 2 2" xfId="2394"/>
    <cellStyle name="Normalny 12 3 4 2 2 3" xfId="2395"/>
    <cellStyle name="Normalny 12 3 4 2 3" xfId="2396"/>
    <cellStyle name="Normalny 12 3 4 2 3 2" xfId="2397"/>
    <cellStyle name="Normalny 12 3 4 2 4" xfId="2398"/>
    <cellStyle name="Normalny 12 3 4 3" xfId="2399"/>
    <cellStyle name="Normalny 12 3 4 3 2" xfId="2400"/>
    <cellStyle name="Normalny 12 3 4 3 2 2" xfId="2401"/>
    <cellStyle name="Normalny 12 3 4 3 3" xfId="2402"/>
    <cellStyle name="Normalny 12 3 4 4" xfId="2403"/>
    <cellStyle name="Normalny 12 3 4 4 2" xfId="2404"/>
    <cellStyle name="Normalny 12 3 4 5" xfId="2405"/>
    <cellStyle name="Normalny 12 3 5" xfId="2406"/>
    <cellStyle name="Normalny 12 3 5 2" xfId="2407"/>
    <cellStyle name="Normalny 12 3 5 2 2" xfId="2408"/>
    <cellStyle name="Normalny 12 3 5 2 2 2" xfId="2409"/>
    <cellStyle name="Normalny 12 3 5 2 2 2 2" xfId="2410"/>
    <cellStyle name="Normalny 12 3 5 2 2 3" xfId="2411"/>
    <cellStyle name="Normalny 12 3 5 2 3" xfId="2412"/>
    <cellStyle name="Normalny 12 3 5 2 3 2" xfId="2413"/>
    <cellStyle name="Normalny 12 3 5 2 4" xfId="2414"/>
    <cellStyle name="Normalny 12 3 5 3" xfId="2415"/>
    <cellStyle name="Normalny 12 3 5 3 2" xfId="2416"/>
    <cellStyle name="Normalny 12 3 5 3 2 2" xfId="2417"/>
    <cellStyle name="Normalny 12 3 5 3 3" xfId="2418"/>
    <cellStyle name="Normalny 12 3 5 4" xfId="2419"/>
    <cellStyle name="Normalny 12 3 5 4 2" xfId="2420"/>
    <cellStyle name="Normalny 12 3 5 5" xfId="2421"/>
    <cellStyle name="Normalny 12 3 6" xfId="2422"/>
    <cellStyle name="Normalny 12 3 6 2" xfId="2423"/>
    <cellStyle name="Normalny 12 3 6 2 2" xfId="2424"/>
    <cellStyle name="Normalny 12 3 6 2 2 2" xfId="2425"/>
    <cellStyle name="Normalny 12 3 6 2 3" xfId="2426"/>
    <cellStyle name="Normalny 12 3 6 3" xfId="2427"/>
    <cellStyle name="Normalny 12 3 6 3 2" xfId="2428"/>
    <cellStyle name="Normalny 12 3 6 4" xfId="2429"/>
    <cellStyle name="Normalny 12 3 7" xfId="2430"/>
    <cellStyle name="Normalny 12 3 7 2" xfId="2431"/>
    <cellStyle name="Normalny 12 3 7 2 2" xfId="2432"/>
    <cellStyle name="Normalny 12 3 7 3" xfId="2433"/>
    <cellStyle name="Normalny 12 3 8" xfId="2434"/>
    <cellStyle name="Normalny 12 3 8 2" xfId="2435"/>
    <cellStyle name="Normalny 12 3 9" xfId="2436"/>
    <cellStyle name="Normalny 12 4" xfId="2437"/>
    <cellStyle name="Normalny 12 4 2" xfId="2438"/>
    <cellStyle name="Normalny 12 4 3" xfId="2439"/>
    <cellStyle name="Normalny 12 4 3 2" xfId="2440"/>
    <cellStyle name="Normalny 12 4 3 2 2" xfId="2441"/>
    <cellStyle name="Normalny 12 4 3 2 2 2" xfId="2442"/>
    <cellStyle name="Normalny 12 4 3 2 2 2 2" xfId="2443"/>
    <cellStyle name="Normalny 12 4 3 2 2 2 2 2" xfId="2444"/>
    <cellStyle name="Normalny 12 4 3 2 2 2 3" xfId="2445"/>
    <cellStyle name="Normalny 12 4 3 2 2 3" xfId="2446"/>
    <cellStyle name="Normalny 12 4 3 2 2 3 2" xfId="2447"/>
    <cellStyle name="Normalny 12 4 3 2 2 4" xfId="2448"/>
    <cellStyle name="Normalny 12 4 3 2 3" xfId="2449"/>
    <cellStyle name="Normalny 12 4 3 2 3 2" xfId="2450"/>
    <cellStyle name="Normalny 12 4 3 2 3 2 2" xfId="2451"/>
    <cellStyle name="Normalny 12 4 3 2 3 3" xfId="2452"/>
    <cellStyle name="Normalny 12 4 3 2 4" xfId="2453"/>
    <cellStyle name="Normalny 12 4 3 2 4 2" xfId="2454"/>
    <cellStyle name="Normalny 12 4 3 2 5" xfId="2455"/>
    <cellStyle name="Normalny 12 4 3 3" xfId="2456"/>
    <cellStyle name="Normalny 12 4 3 3 2" xfId="2457"/>
    <cellStyle name="Normalny 12 4 3 3 2 2" xfId="2458"/>
    <cellStyle name="Normalny 12 4 3 3 2 2 2" xfId="2459"/>
    <cellStyle name="Normalny 12 4 3 3 2 2 2 2" xfId="2460"/>
    <cellStyle name="Normalny 12 4 3 3 2 2 3" xfId="2461"/>
    <cellStyle name="Normalny 12 4 3 3 2 3" xfId="2462"/>
    <cellStyle name="Normalny 12 4 3 3 2 3 2" xfId="2463"/>
    <cellStyle name="Normalny 12 4 3 3 2 4" xfId="2464"/>
    <cellStyle name="Normalny 12 4 3 3 3" xfId="2465"/>
    <cellStyle name="Normalny 12 4 3 3 3 2" xfId="2466"/>
    <cellStyle name="Normalny 12 4 3 3 3 2 2" xfId="2467"/>
    <cellStyle name="Normalny 12 4 3 3 3 3" xfId="2468"/>
    <cellStyle name="Normalny 12 4 3 3 4" xfId="2469"/>
    <cellStyle name="Normalny 12 4 3 3 4 2" xfId="2470"/>
    <cellStyle name="Normalny 12 4 3 3 5" xfId="2471"/>
    <cellStyle name="Normalny 12 4 3 4" xfId="2472"/>
    <cellStyle name="Normalny 12 4 3 4 2" xfId="2473"/>
    <cellStyle name="Normalny 12 4 3 4 2 2" xfId="2474"/>
    <cellStyle name="Normalny 12 4 3 4 2 2 2" xfId="2475"/>
    <cellStyle name="Normalny 12 4 3 4 2 3" xfId="2476"/>
    <cellStyle name="Normalny 12 4 3 4 3" xfId="2477"/>
    <cellStyle name="Normalny 12 4 3 4 3 2" xfId="2478"/>
    <cellStyle name="Normalny 12 4 3 4 4" xfId="2479"/>
    <cellStyle name="Normalny 12 4 3 5" xfId="2480"/>
    <cellStyle name="Normalny 12 4 3 5 2" xfId="2481"/>
    <cellStyle name="Normalny 12 4 3 5 2 2" xfId="2482"/>
    <cellStyle name="Normalny 12 4 3 5 3" xfId="2483"/>
    <cellStyle name="Normalny 12 4 3 6" xfId="2484"/>
    <cellStyle name="Normalny 12 4 3 6 2" xfId="2485"/>
    <cellStyle name="Normalny 12 4 3 7" xfId="2486"/>
    <cellStyle name="Normalny 12 4 4" xfId="2487"/>
    <cellStyle name="Normalny 12 4 4 2" xfId="2488"/>
    <cellStyle name="Normalny 12 4 4 2 2" xfId="2489"/>
    <cellStyle name="Normalny 12 4 4 2 2 2" xfId="2490"/>
    <cellStyle name="Normalny 12 4 4 2 2 2 2" xfId="2491"/>
    <cellStyle name="Normalny 12 4 4 2 2 3" xfId="2492"/>
    <cellStyle name="Normalny 12 4 4 2 3" xfId="2493"/>
    <cellStyle name="Normalny 12 4 4 2 3 2" xfId="2494"/>
    <cellStyle name="Normalny 12 4 4 2 4" xfId="2495"/>
    <cellStyle name="Normalny 12 4 4 3" xfId="2496"/>
    <cellStyle name="Normalny 12 4 4 3 2" xfId="2497"/>
    <cellStyle name="Normalny 12 4 4 3 2 2" xfId="2498"/>
    <cellStyle name="Normalny 12 4 4 3 3" xfId="2499"/>
    <cellStyle name="Normalny 12 4 4 4" xfId="2500"/>
    <cellStyle name="Normalny 12 4 4 4 2" xfId="2501"/>
    <cellStyle name="Normalny 12 4 4 5" xfId="2502"/>
    <cellStyle name="Normalny 12 4 5" xfId="2503"/>
    <cellStyle name="Normalny 12 4 5 2" xfId="2504"/>
    <cellStyle name="Normalny 12 4 5 2 2" xfId="2505"/>
    <cellStyle name="Normalny 12 4 5 2 2 2" xfId="2506"/>
    <cellStyle name="Normalny 12 4 5 2 2 2 2" xfId="2507"/>
    <cellStyle name="Normalny 12 4 5 2 2 3" xfId="2508"/>
    <cellStyle name="Normalny 12 4 5 2 3" xfId="2509"/>
    <cellStyle name="Normalny 12 4 5 2 3 2" xfId="2510"/>
    <cellStyle name="Normalny 12 4 5 2 4" xfId="2511"/>
    <cellStyle name="Normalny 12 4 5 3" xfId="2512"/>
    <cellStyle name="Normalny 12 4 5 3 2" xfId="2513"/>
    <cellStyle name="Normalny 12 4 5 3 2 2" xfId="2514"/>
    <cellStyle name="Normalny 12 4 5 3 3" xfId="2515"/>
    <cellStyle name="Normalny 12 4 5 4" xfId="2516"/>
    <cellStyle name="Normalny 12 4 5 4 2" xfId="2517"/>
    <cellStyle name="Normalny 12 4 5 5" xfId="2518"/>
    <cellStyle name="Normalny 12 4 6" xfId="2519"/>
    <cellStyle name="Normalny 12 4 6 2" xfId="2520"/>
    <cellStyle name="Normalny 12 4 6 2 2" xfId="2521"/>
    <cellStyle name="Normalny 12 4 6 2 2 2" xfId="2522"/>
    <cellStyle name="Normalny 12 4 6 2 3" xfId="2523"/>
    <cellStyle name="Normalny 12 4 6 3" xfId="2524"/>
    <cellStyle name="Normalny 12 4 6 3 2" xfId="2525"/>
    <cellStyle name="Normalny 12 4 6 4" xfId="2526"/>
    <cellStyle name="Normalny 12 4 7" xfId="2527"/>
    <cellStyle name="Normalny 12 4 7 2" xfId="2528"/>
    <cellStyle name="Normalny 12 4 7 2 2" xfId="2529"/>
    <cellStyle name="Normalny 12 4 7 3" xfId="2530"/>
    <cellStyle name="Normalny 12 4 8" xfId="2531"/>
    <cellStyle name="Normalny 12 4 8 2" xfId="2532"/>
    <cellStyle name="Normalny 12 4 9" xfId="2533"/>
    <cellStyle name="Normalny 12 5" xfId="2534"/>
    <cellStyle name="Normalny 12 5 2" xfId="2535"/>
    <cellStyle name="Normalny 12 5 3" xfId="2536"/>
    <cellStyle name="Normalny 12 5 3 2" xfId="2537"/>
    <cellStyle name="Normalny 12 5 3 2 2" xfId="2538"/>
    <cellStyle name="Normalny 12 5 3 2 2 2" xfId="2539"/>
    <cellStyle name="Normalny 12 5 3 2 2 2 2" xfId="2540"/>
    <cellStyle name="Normalny 12 5 3 2 2 2 2 2" xfId="2541"/>
    <cellStyle name="Normalny 12 5 3 2 2 2 3" xfId="2542"/>
    <cellStyle name="Normalny 12 5 3 2 2 3" xfId="2543"/>
    <cellStyle name="Normalny 12 5 3 2 2 3 2" xfId="2544"/>
    <cellStyle name="Normalny 12 5 3 2 2 4" xfId="2545"/>
    <cellStyle name="Normalny 12 5 3 2 3" xfId="2546"/>
    <cellStyle name="Normalny 12 5 3 2 3 2" xfId="2547"/>
    <cellStyle name="Normalny 12 5 3 2 3 2 2" xfId="2548"/>
    <cellStyle name="Normalny 12 5 3 2 3 3" xfId="2549"/>
    <cellStyle name="Normalny 12 5 3 2 4" xfId="2550"/>
    <cellStyle name="Normalny 12 5 3 2 4 2" xfId="2551"/>
    <cellStyle name="Normalny 12 5 3 2 5" xfId="2552"/>
    <cellStyle name="Normalny 12 5 3 3" xfId="2553"/>
    <cellStyle name="Normalny 12 5 3 3 2" xfId="2554"/>
    <cellStyle name="Normalny 12 5 3 3 2 2" xfId="2555"/>
    <cellStyle name="Normalny 12 5 3 3 2 2 2" xfId="2556"/>
    <cellStyle name="Normalny 12 5 3 3 2 2 2 2" xfId="2557"/>
    <cellStyle name="Normalny 12 5 3 3 2 2 3" xfId="2558"/>
    <cellStyle name="Normalny 12 5 3 3 2 3" xfId="2559"/>
    <cellStyle name="Normalny 12 5 3 3 2 3 2" xfId="2560"/>
    <cellStyle name="Normalny 12 5 3 3 2 4" xfId="2561"/>
    <cellStyle name="Normalny 12 5 3 3 3" xfId="2562"/>
    <cellStyle name="Normalny 12 5 3 3 3 2" xfId="2563"/>
    <cellStyle name="Normalny 12 5 3 3 3 2 2" xfId="2564"/>
    <cellStyle name="Normalny 12 5 3 3 3 3" xfId="2565"/>
    <cellStyle name="Normalny 12 5 3 3 4" xfId="2566"/>
    <cellStyle name="Normalny 12 5 3 3 4 2" xfId="2567"/>
    <cellStyle name="Normalny 12 5 3 3 5" xfId="2568"/>
    <cellStyle name="Normalny 12 5 3 4" xfId="2569"/>
    <cellStyle name="Normalny 12 5 3 4 2" xfId="2570"/>
    <cellStyle name="Normalny 12 5 3 4 2 2" xfId="2571"/>
    <cellStyle name="Normalny 12 5 3 4 2 2 2" xfId="2572"/>
    <cellStyle name="Normalny 12 5 3 4 2 3" xfId="2573"/>
    <cellStyle name="Normalny 12 5 3 4 3" xfId="2574"/>
    <cellStyle name="Normalny 12 5 3 4 3 2" xfId="2575"/>
    <cellStyle name="Normalny 12 5 3 4 4" xfId="2576"/>
    <cellStyle name="Normalny 12 5 3 5" xfId="2577"/>
    <cellStyle name="Normalny 12 5 3 5 2" xfId="2578"/>
    <cellStyle name="Normalny 12 5 3 5 2 2" xfId="2579"/>
    <cellStyle name="Normalny 12 5 3 5 3" xfId="2580"/>
    <cellStyle name="Normalny 12 5 3 6" xfId="2581"/>
    <cellStyle name="Normalny 12 5 3 6 2" xfId="2582"/>
    <cellStyle name="Normalny 12 5 3 7" xfId="2583"/>
    <cellStyle name="Normalny 12 5 4" xfId="2584"/>
    <cellStyle name="Normalny 12 5 4 2" xfId="2585"/>
    <cellStyle name="Normalny 12 5 4 2 2" xfId="2586"/>
    <cellStyle name="Normalny 12 5 4 2 2 2" xfId="2587"/>
    <cellStyle name="Normalny 12 5 4 2 2 2 2" xfId="2588"/>
    <cellStyle name="Normalny 12 5 4 2 2 3" xfId="2589"/>
    <cellStyle name="Normalny 12 5 4 2 3" xfId="2590"/>
    <cellStyle name="Normalny 12 5 4 2 3 2" xfId="2591"/>
    <cellStyle name="Normalny 12 5 4 2 4" xfId="2592"/>
    <cellStyle name="Normalny 12 5 4 3" xfId="2593"/>
    <cellStyle name="Normalny 12 5 4 3 2" xfId="2594"/>
    <cellStyle name="Normalny 12 5 4 3 2 2" xfId="2595"/>
    <cellStyle name="Normalny 12 5 4 3 3" xfId="2596"/>
    <cellStyle name="Normalny 12 5 4 4" xfId="2597"/>
    <cellStyle name="Normalny 12 5 4 4 2" xfId="2598"/>
    <cellStyle name="Normalny 12 5 4 5" xfId="2599"/>
    <cellStyle name="Normalny 12 5 5" xfId="2600"/>
    <cellStyle name="Normalny 12 5 5 2" xfId="2601"/>
    <cellStyle name="Normalny 12 5 5 2 2" xfId="2602"/>
    <cellStyle name="Normalny 12 5 5 2 2 2" xfId="2603"/>
    <cellStyle name="Normalny 12 5 5 2 2 2 2" xfId="2604"/>
    <cellStyle name="Normalny 12 5 5 2 2 3" xfId="2605"/>
    <cellStyle name="Normalny 12 5 5 2 3" xfId="2606"/>
    <cellStyle name="Normalny 12 5 5 2 3 2" xfId="2607"/>
    <cellStyle name="Normalny 12 5 5 2 4" xfId="2608"/>
    <cellStyle name="Normalny 12 5 5 3" xfId="2609"/>
    <cellStyle name="Normalny 12 5 5 3 2" xfId="2610"/>
    <cellStyle name="Normalny 12 5 5 3 2 2" xfId="2611"/>
    <cellStyle name="Normalny 12 5 5 3 3" xfId="2612"/>
    <cellStyle name="Normalny 12 5 5 4" xfId="2613"/>
    <cellStyle name="Normalny 12 5 5 4 2" xfId="2614"/>
    <cellStyle name="Normalny 12 5 5 5" xfId="2615"/>
    <cellStyle name="Normalny 12 5 6" xfId="2616"/>
    <cellStyle name="Normalny 12 5 6 2" xfId="2617"/>
    <cellStyle name="Normalny 12 5 6 2 2" xfId="2618"/>
    <cellStyle name="Normalny 12 5 6 2 2 2" xfId="2619"/>
    <cellStyle name="Normalny 12 5 6 2 3" xfId="2620"/>
    <cellStyle name="Normalny 12 5 6 3" xfId="2621"/>
    <cellStyle name="Normalny 12 5 6 3 2" xfId="2622"/>
    <cellStyle name="Normalny 12 5 6 4" xfId="2623"/>
    <cellStyle name="Normalny 12 5 7" xfId="2624"/>
    <cellStyle name="Normalny 12 5 7 2" xfId="2625"/>
    <cellStyle name="Normalny 12 5 7 2 2" xfId="2626"/>
    <cellStyle name="Normalny 12 5 7 3" xfId="2627"/>
    <cellStyle name="Normalny 12 5 8" xfId="2628"/>
    <cellStyle name="Normalny 12 5 8 2" xfId="2629"/>
    <cellStyle name="Normalny 12 5 9" xfId="2630"/>
    <cellStyle name="Normalny 12 6" xfId="2631"/>
    <cellStyle name="Normalny 12 7" xfId="2632"/>
    <cellStyle name="Normalny 12 7 2" xfId="2633"/>
    <cellStyle name="Normalny 12 7 2 2" xfId="2634"/>
    <cellStyle name="Normalny 12 7 2 2 2" xfId="2635"/>
    <cellStyle name="Normalny 12 7 2 2 2 2" xfId="2636"/>
    <cellStyle name="Normalny 12 7 2 2 2 2 2" xfId="2637"/>
    <cellStyle name="Normalny 12 7 2 2 2 3" xfId="2638"/>
    <cellStyle name="Normalny 12 7 2 2 3" xfId="2639"/>
    <cellStyle name="Normalny 12 7 2 2 3 2" xfId="2640"/>
    <cellStyle name="Normalny 12 7 2 2 4" xfId="2641"/>
    <cellStyle name="Normalny 12 7 2 3" xfId="2642"/>
    <cellStyle name="Normalny 12 7 2 3 2" xfId="2643"/>
    <cellStyle name="Normalny 12 7 2 3 2 2" xfId="2644"/>
    <cellStyle name="Normalny 12 7 2 3 3" xfId="2645"/>
    <cellStyle name="Normalny 12 7 2 4" xfId="2646"/>
    <cellStyle name="Normalny 12 7 2 4 2" xfId="2647"/>
    <cellStyle name="Normalny 12 7 2 5" xfId="2648"/>
    <cellStyle name="Normalny 12 7 3" xfId="2649"/>
    <cellStyle name="Normalny 12 7 3 2" xfId="2650"/>
    <cellStyle name="Normalny 12 7 3 2 2" xfId="2651"/>
    <cellStyle name="Normalny 12 7 3 2 2 2" xfId="2652"/>
    <cellStyle name="Normalny 12 7 3 2 2 2 2" xfId="2653"/>
    <cellStyle name="Normalny 12 7 3 2 2 3" xfId="2654"/>
    <cellStyle name="Normalny 12 7 3 2 3" xfId="2655"/>
    <cellStyle name="Normalny 12 7 3 2 3 2" xfId="2656"/>
    <cellStyle name="Normalny 12 7 3 2 4" xfId="2657"/>
    <cellStyle name="Normalny 12 7 3 3" xfId="2658"/>
    <cellStyle name="Normalny 12 7 3 3 2" xfId="2659"/>
    <cellStyle name="Normalny 12 7 3 3 2 2" xfId="2660"/>
    <cellStyle name="Normalny 12 7 3 3 3" xfId="2661"/>
    <cellStyle name="Normalny 12 7 3 4" xfId="2662"/>
    <cellStyle name="Normalny 12 7 3 4 2" xfId="2663"/>
    <cellStyle name="Normalny 12 7 3 5" xfId="2664"/>
    <cellStyle name="Normalny 12 7 4" xfId="2665"/>
    <cellStyle name="Normalny 12 7 4 2" xfId="2666"/>
    <cellStyle name="Normalny 12 7 4 2 2" xfId="2667"/>
    <cellStyle name="Normalny 12 7 4 2 2 2" xfId="2668"/>
    <cellStyle name="Normalny 12 7 4 2 3" xfId="2669"/>
    <cellStyle name="Normalny 12 7 4 3" xfId="2670"/>
    <cellStyle name="Normalny 12 7 4 3 2" xfId="2671"/>
    <cellStyle name="Normalny 12 7 4 4" xfId="2672"/>
    <cellStyle name="Normalny 12 7 5" xfId="2673"/>
    <cellStyle name="Normalny 12 7 5 2" xfId="2674"/>
    <cellStyle name="Normalny 12 7 5 2 2" xfId="2675"/>
    <cellStyle name="Normalny 12 7 5 3" xfId="2676"/>
    <cellStyle name="Normalny 12 7 6" xfId="2677"/>
    <cellStyle name="Normalny 12 7 6 2" xfId="2678"/>
    <cellStyle name="Normalny 12 7 7" xfId="2679"/>
    <cellStyle name="Normalny 12 8" xfId="2680"/>
    <cellStyle name="Normalny 12 8 2" xfId="2681"/>
    <cellStyle name="Normalny 12 8 2 2" xfId="2682"/>
    <cellStyle name="Normalny 12 8 2 2 2" xfId="2683"/>
    <cellStyle name="Normalny 12 8 2 2 2 2" xfId="2684"/>
    <cellStyle name="Normalny 12 8 2 2 3" xfId="2685"/>
    <cellStyle name="Normalny 12 8 2 3" xfId="2686"/>
    <cellStyle name="Normalny 12 8 2 3 2" xfId="2687"/>
    <cellStyle name="Normalny 12 8 2 4" xfId="2688"/>
    <cellStyle name="Normalny 12 8 3" xfId="2689"/>
    <cellStyle name="Normalny 12 8 3 2" xfId="2690"/>
    <cellStyle name="Normalny 12 8 3 2 2" xfId="2691"/>
    <cellStyle name="Normalny 12 8 3 3" xfId="2692"/>
    <cellStyle name="Normalny 12 8 4" xfId="2693"/>
    <cellStyle name="Normalny 12 8 4 2" xfId="2694"/>
    <cellStyle name="Normalny 12 8 5" xfId="2695"/>
    <cellStyle name="Normalny 12 9" xfId="2696"/>
    <cellStyle name="Normalny 12 9 2" xfId="2697"/>
    <cellStyle name="Normalny 12 9 2 2" xfId="2698"/>
    <cellStyle name="Normalny 12 9 2 2 2" xfId="2699"/>
    <cellStyle name="Normalny 12 9 2 2 2 2" xfId="2700"/>
    <cellStyle name="Normalny 12 9 2 2 3" xfId="2701"/>
    <cellStyle name="Normalny 12 9 2 3" xfId="2702"/>
    <cellStyle name="Normalny 12 9 2 3 2" xfId="2703"/>
    <cellStyle name="Normalny 12 9 2 4" xfId="2704"/>
    <cellStyle name="Normalny 12 9 3" xfId="2705"/>
    <cellStyle name="Normalny 12 9 3 2" xfId="2706"/>
    <cellStyle name="Normalny 12 9 3 2 2" xfId="2707"/>
    <cellStyle name="Normalny 12 9 3 3" xfId="2708"/>
    <cellStyle name="Normalny 12 9 4" xfId="2709"/>
    <cellStyle name="Normalny 12 9 4 2" xfId="2710"/>
    <cellStyle name="Normalny 12 9 5" xfId="2711"/>
    <cellStyle name="Normalny 13" xfId="2712"/>
    <cellStyle name="Normalny 13 2" xfId="2713"/>
    <cellStyle name="Normalny 13 3" xfId="2714"/>
    <cellStyle name="Normalny 13 3 2" xfId="2715"/>
    <cellStyle name="Normalny 13 3 2 2" xfId="2716"/>
    <cellStyle name="Normalny 13 3 2 2 2" xfId="2717"/>
    <cellStyle name="Normalny 13 3 2 2 2 2" xfId="2718"/>
    <cellStyle name="Normalny 13 3 2 2 2 2 2" xfId="2719"/>
    <cellStyle name="Normalny 13 3 2 2 2 3" xfId="2720"/>
    <cellStyle name="Normalny 13 3 2 2 3" xfId="2721"/>
    <cellStyle name="Normalny 13 3 2 2 3 2" xfId="2722"/>
    <cellStyle name="Normalny 13 3 2 2 4" xfId="2723"/>
    <cellStyle name="Normalny 13 3 2 3" xfId="2724"/>
    <cellStyle name="Normalny 13 3 2 3 2" xfId="2725"/>
    <cellStyle name="Normalny 13 3 2 3 2 2" xfId="2726"/>
    <cellStyle name="Normalny 13 3 2 3 3" xfId="2727"/>
    <cellStyle name="Normalny 13 3 2 4" xfId="2728"/>
    <cellStyle name="Normalny 13 3 2 4 2" xfId="2729"/>
    <cellStyle name="Normalny 13 3 2 5" xfId="2730"/>
    <cellStyle name="Normalny 13 3 3" xfId="2731"/>
    <cellStyle name="Normalny 13 3 3 2" xfId="2732"/>
    <cellStyle name="Normalny 13 3 3 2 2" xfId="2733"/>
    <cellStyle name="Normalny 13 3 3 2 2 2" xfId="2734"/>
    <cellStyle name="Normalny 13 3 3 2 2 2 2" xfId="2735"/>
    <cellStyle name="Normalny 13 3 3 2 2 3" xfId="2736"/>
    <cellStyle name="Normalny 13 3 3 2 3" xfId="2737"/>
    <cellStyle name="Normalny 13 3 3 2 3 2" xfId="2738"/>
    <cellStyle name="Normalny 13 3 3 2 4" xfId="2739"/>
    <cellStyle name="Normalny 13 3 3 3" xfId="2740"/>
    <cellStyle name="Normalny 13 3 3 3 2" xfId="2741"/>
    <cellStyle name="Normalny 13 3 3 3 2 2" xfId="2742"/>
    <cellStyle name="Normalny 13 3 3 3 3" xfId="2743"/>
    <cellStyle name="Normalny 13 3 3 4" xfId="2744"/>
    <cellStyle name="Normalny 13 3 3 4 2" xfId="2745"/>
    <cellStyle name="Normalny 13 3 3 5" xfId="2746"/>
    <cellStyle name="Normalny 13 3 4" xfId="2747"/>
    <cellStyle name="Normalny 13 3 4 2" xfId="2748"/>
    <cellStyle name="Normalny 13 3 4 2 2" xfId="2749"/>
    <cellStyle name="Normalny 13 3 4 2 2 2" xfId="2750"/>
    <cellStyle name="Normalny 13 3 4 2 3" xfId="2751"/>
    <cellStyle name="Normalny 13 3 4 3" xfId="2752"/>
    <cellStyle name="Normalny 13 3 4 3 2" xfId="2753"/>
    <cellStyle name="Normalny 13 3 4 4" xfId="2754"/>
    <cellStyle name="Normalny 13 3 5" xfId="2755"/>
    <cellStyle name="Normalny 13 3 5 2" xfId="2756"/>
    <cellStyle name="Normalny 13 3 5 2 2" xfId="2757"/>
    <cellStyle name="Normalny 13 3 5 3" xfId="2758"/>
    <cellStyle name="Normalny 13 3 6" xfId="2759"/>
    <cellStyle name="Normalny 13 3 6 2" xfId="2760"/>
    <cellStyle name="Normalny 13 3 7" xfId="2761"/>
    <cellStyle name="Normalny 13 4" xfId="2762"/>
    <cellStyle name="Normalny 13 4 2" xfId="2763"/>
    <cellStyle name="Normalny 13 4 2 2" xfId="2764"/>
    <cellStyle name="Normalny 13 4 2 2 2" xfId="2765"/>
    <cellStyle name="Normalny 13 4 2 2 2 2" xfId="2766"/>
    <cellStyle name="Normalny 13 4 2 2 3" xfId="2767"/>
    <cellStyle name="Normalny 13 4 2 3" xfId="2768"/>
    <cellStyle name="Normalny 13 4 2 3 2" xfId="2769"/>
    <cellStyle name="Normalny 13 4 2 4" xfId="2770"/>
    <cellStyle name="Normalny 13 4 3" xfId="2771"/>
    <cellStyle name="Normalny 13 4 3 2" xfId="2772"/>
    <cellStyle name="Normalny 13 4 3 2 2" xfId="2773"/>
    <cellStyle name="Normalny 13 4 3 3" xfId="2774"/>
    <cellStyle name="Normalny 13 4 4" xfId="2775"/>
    <cellStyle name="Normalny 13 4 4 2" xfId="2776"/>
    <cellStyle name="Normalny 13 4 5" xfId="2777"/>
    <cellStyle name="Normalny 13 5" xfId="2778"/>
    <cellStyle name="Normalny 13 5 2" xfId="2779"/>
    <cellStyle name="Normalny 13 5 2 2" xfId="2780"/>
    <cellStyle name="Normalny 13 5 2 2 2" xfId="2781"/>
    <cellStyle name="Normalny 13 5 2 2 2 2" xfId="2782"/>
    <cellStyle name="Normalny 13 5 2 2 3" xfId="2783"/>
    <cellStyle name="Normalny 13 5 2 3" xfId="2784"/>
    <cellStyle name="Normalny 13 5 2 3 2" xfId="2785"/>
    <cellStyle name="Normalny 13 5 2 4" xfId="2786"/>
    <cellStyle name="Normalny 13 5 3" xfId="2787"/>
    <cellStyle name="Normalny 13 5 3 2" xfId="2788"/>
    <cellStyle name="Normalny 13 5 3 2 2" xfId="2789"/>
    <cellStyle name="Normalny 13 5 3 3" xfId="2790"/>
    <cellStyle name="Normalny 13 5 4" xfId="2791"/>
    <cellStyle name="Normalny 13 5 4 2" xfId="2792"/>
    <cellStyle name="Normalny 13 5 5" xfId="2793"/>
    <cellStyle name="Normalny 13 6" xfId="2794"/>
    <cellStyle name="Normalny 13 6 2" xfId="2795"/>
    <cellStyle name="Normalny 13 6 2 2" xfId="2796"/>
    <cellStyle name="Normalny 13 6 2 2 2" xfId="2797"/>
    <cellStyle name="Normalny 13 6 2 3" xfId="2798"/>
    <cellStyle name="Normalny 13 6 3" xfId="2799"/>
    <cellStyle name="Normalny 13 6 3 2" xfId="2800"/>
    <cellStyle name="Normalny 13 6 4" xfId="2801"/>
    <cellStyle name="Normalny 13 7" xfId="2802"/>
    <cellStyle name="Normalny 13 7 2" xfId="2803"/>
    <cellStyle name="Normalny 13 7 2 2" xfId="2804"/>
    <cellStyle name="Normalny 13 7 3" xfId="2805"/>
    <cellStyle name="Normalny 13 8" xfId="2806"/>
    <cellStyle name="Normalny 13 8 2" xfId="2807"/>
    <cellStyle name="Normalny 13 9" xfId="2808"/>
    <cellStyle name="Normalny 14" xfId="2809"/>
    <cellStyle name="Normalny 14 2" xfId="2810"/>
    <cellStyle name="Normalny 15" xfId="2811"/>
    <cellStyle name="Normalny 16" xfId="2812"/>
    <cellStyle name="Normalny 16 2" xfId="2813"/>
    <cellStyle name="Normalny 17" xfId="2814"/>
    <cellStyle name="Normalny 17 2" xfId="2815"/>
    <cellStyle name="Normalny 2" xfId="1"/>
    <cellStyle name="Normalny 2 2" xfId="2816"/>
    <cellStyle name="Normalny 2 2 2" xfId="2817"/>
    <cellStyle name="Normalny 3" xfId="2"/>
    <cellStyle name="Normalny 3 11" xfId="13"/>
    <cellStyle name="Normalny 3 11 2" xfId="2818"/>
    <cellStyle name="Normalny 3 11 3" xfId="9241"/>
    <cellStyle name="Normalny 3 2" xfId="9240"/>
    <cellStyle name="Normalny 4" xfId="2819"/>
    <cellStyle name="Normalny 4 2" xfId="14"/>
    <cellStyle name="Normalny 4 3" xfId="2820"/>
    <cellStyle name="Normalny 5" xfId="11"/>
    <cellStyle name="Normalny 5 2" xfId="2821"/>
    <cellStyle name="Normalny 5 2 2" xfId="2822"/>
    <cellStyle name="Normalny 6" xfId="4"/>
    <cellStyle name="Normalny 6 2" xfId="5"/>
    <cellStyle name="Normalny 7" xfId="12"/>
    <cellStyle name="Normalny 7 10" xfId="2823"/>
    <cellStyle name="Normalny 7 10 2" xfId="2824"/>
    <cellStyle name="Normalny 7 10 2 2" xfId="2825"/>
    <cellStyle name="Normalny 7 10 2 2 2" xfId="2826"/>
    <cellStyle name="Normalny 7 10 2 2 2 2" xfId="2827"/>
    <cellStyle name="Normalny 7 10 2 2 2 2 2" xfId="2828"/>
    <cellStyle name="Normalny 7 10 2 2 2 3" xfId="2829"/>
    <cellStyle name="Normalny 7 10 2 2 3" xfId="2830"/>
    <cellStyle name="Normalny 7 10 2 2 3 2" xfId="2831"/>
    <cellStyle name="Normalny 7 10 2 2 4" xfId="2832"/>
    <cellStyle name="Normalny 7 10 2 3" xfId="2833"/>
    <cellStyle name="Normalny 7 10 2 3 2" xfId="2834"/>
    <cellStyle name="Normalny 7 10 2 3 2 2" xfId="2835"/>
    <cellStyle name="Normalny 7 10 2 3 3" xfId="2836"/>
    <cellStyle name="Normalny 7 10 2 4" xfId="2837"/>
    <cellStyle name="Normalny 7 10 2 4 2" xfId="2838"/>
    <cellStyle name="Normalny 7 10 2 5" xfId="2839"/>
    <cellStyle name="Normalny 7 10 3" xfId="2840"/>
    <cellStyle name="Normalny 7 10 3 2" xfId="2841"/>
    <cellStyle name="Normalny 7 10 3 2 2" xfId="2842"/>
    <cellStyle name="Normalny 7 10 3 2 2 2" xfId="2843"/>
    <cellStyle name="Normalny 7 10 3 2 2 2 2" xfId="2844"/>
    <cellStyle name="Normalny 7 10 3 2 2 3" xfId="2845"/>
    <cellStyle name="Normalny 7 10 3 2 3" xfId="2846"/>
    <cellStyle name="Normalny 7 10 3 2 3 2" xfId="2847"/>
    <cellStyle name="Normalny 7 10 3 2 4" xfId="2848"/>
    <cellStyle name="Normalny 7 10 3 3" xfId="2849"/>
    <cellStyle name="Normalny 7 10 3 3 2" xfId="2850"/>
    <cellStyle name="Normalny 7 10 3 3 2 2" xfId="2851"/>
    <cellStyle name="Normalny 7 10 3 3 3" xfId="2852"/>
    <cellStyle name="Normalny 7 10 3 4" xfId="2853"/>
    <cellStyle name="Normalny 7 10 3 4 2" xfId="2854"/>
    <cellStyle name="Normalny 7 10 3 5" xfId="2855"/>
    <cellStyle name="Normalny 7 10 4" xfId="2856"/>
    <cellStyle name="Normalny 7 10 4 2" xfId="2857"/>
    <cellStyle name="Normalny 7 10 4 2 2" xfId="2858"/>
    <cellStyle name="Normalny 7 10 4 2 2 2" xfId="2859"/>
    <cellStyle name="Normalny 7 10 4 2 3" xfId="2860"/>
    <cellStyle name="Normalny 7 10 4 3" xfId="2861"/>
    <cellStyle name="Normalny 7 10 4 3 2" xfId="2862"/>
    <cellStyle name="Normalny 7 10 4 4" xfId="2863"/>
    <cellStyle name="Normalny 7 10 5" xfId="2864"/>
    <cellStyle name="Normalny 7 10 5 2" xfId="2865"/>
    <cellStyle name="Normalny 7 10 5 2 2" xfId="2866"/>
    <cellStyle name="Normalny 7 10 5 3" xfId="2867"/>
    <cellStyle name="Normalny 7 10 6" xfId="2868"/>
    <cellStyle name="Normalny 7 10 6 2" xfId="2869"/>
    <cellStyle name="Normalny 7 10 7" xfId="2870"/>
    <cellStyle name="Normalny 7 11" xfId="2871"/>
    <cellStyle name="Normalny 7 11 2" xfId="2872"/>
    <cellStyle name="Normalny 7 11 2 2" xfId="2873"/>
    <cellStyle name="Normalny 7 11 2 2 2" xfId="2874"/>
    <cellStyle name="Normalny 7 11 2 2 2 2" xfId="2875"/>
    <cellStyle name="Normalny 7 11 2 2 3" xfId="2876"/>
    <cellStyle name="Normalny 7 11 2 3" xfId="2877"/>
    <cellStyle name="Normalny 7 11 2 3 2" xfId="2878"/>
    <cellStyle name="Normalny 7 11 2 4" xfId="2879"/>
    <cellStyle name="Normalny 7 11 3" xfId="2880"/>
    <cellStyle name="Normalny 7 11 3 2" xfId="2881"/>
    <cellStyle name="Normalny 7 11 3 2 2" xfId="2882"/>
    <cellStyle name="Normalny 7 11 3 3" xfId="2883"/>
    <cellStyle name="Normalny 7 11 4" xfId="2884"/>
    <cellStyle name="Normalny 7 11 4 2" xfId="2885"/>
    <cellStyle name="Normalny 7 11 5" xfId="2886"/>
    <cellStyle name="Normalny 7 12" xfId="2887"/>
    <cellStyle name="Normalny 7 12 2" xfId="2888"/>
    <cellStyle name="Normalny 7 12 2 2" xfId="2889"/>
    <cellStyle name="Normalny 7 12 2 2 2" xfId="2890"/>
    <cellStyle name="Normalny 7 12 2 2 2 2" xfId="2891"/>
    <cellStyle name="Normalny 7 12 2 2 3" xfId="2892"/>
    <cellStyle name="Normalny 7 12 2 3" xfId="2893"/>
    <cellStyle name="Normalny 7 12 2 3 2" xfId="2894"/>
    <cellStyle name="Normalny 7 12 2 4" xfId="2895"/>
    <cellStyle name="Normalny 7 12 3" xfId="2896"/>
    <cellStyle name="Normalny 7 12 3 2" xfId="2897"/>
    <cellStyle name="Normalny 7 12 3 2 2" xfId="2898"/>
    <cellStyle name="Normalny 7 12 3 3" xfId="2899"/>
    <cellStyle name="Normalny 7 12 4" xfId="2900"/>
    <cellStyle name="Normalny 7 12 4 2" xfId="2901"/>
    <cellStyle name="Normalny 7 12 5" xfId="2902"/>
    <cellStyle name="Normalny 7 13" xfId="2903"/>
    <cellStyle name="Normalny 7 13 2" xfId="2904"/>
    <cellStyle name="Normalny 7 13 2 2" xfId="2905"/>
    <cellStyle name="Normalny 7 13 2 2 2" xfId="2906"/>
    <cellStyle name="Normalny 7 13 2 3" xfId="2907"/>
    <cellStyle name="Normalny 7 13 3" xfId="2908"/>
    <cellStyle name="Normalny 7 13 3 2" xfId="2909"/>
    <cellStyle name="Normalny 7 13 4" xfId="2910"/>
    <cellStyle name="Normalny 7 14" xfId="2911"/>
    <cellStyle name="Normalny 7 14 2" xfId="2912"/>
    <cellStyle name="Normalny 7 14 2 2" xfId="2913"/>
    <cellStyle name="Normalny 7 14 3" xfId="2914"/>
    <cellStyle name="Normalny 7 15" xfId="2915"/>
    <cellStyle name="Normalny 7 15 2" xfId="2916"/>
    <cellStyle name="Normalny 7 16" xfId="2917"/>
    <cellStyle name="Normalny 7 2" xfId="2918"/>
    <cellStyle name="Normalny 7 2 10" xfId="2919"/>
    <cellStyle name="Normalny 7 2 10 2" xfId="2920"/>
    <cellStyle name="Normalny 7 2 10 2 2" xfId="2921"/>
    <cellStyle name="Normalny 7 2 10 2 2 2" xfId="2922"/>
    <cellStyle name="Normalny 7 2 10 2 2 2 2" xfId="2923"/>
    <cellStyle name="Normalny 7 2 10 2 2 3" xfId="2924"/>
    <cellStyle name="Normalny 7 2 10 2 3" xfId="2925"/>
    <cellStyle name="Normalny 7 2 10 2 3 2" xfId="2926"/>
    <cellStyle name="Normalny 7 2 10 2 4" xfId="2927"/>
    <cellStyle name="Normalny 7 2 10 3" xfId="2928"/>
    <cellStyle name="Normalny 7 2 10 3 2" xfId="2929"/>
    <cellStyle name="Normalny 7 2 10 3 2 2" xfId="2930"/>
    <cellStyle name="Normalny 7 2 10 3 3" xfId="2931"/>
    <cellStyle name="Normalny 7 2 10 4" xfId="2932"/>
    <cellStyle name="Normalny 7 2 10 4 2" xfId="2933"/>
    <cellStyle name="Normalny 7 2 10 5" xfId="2934"/>
    <cellStyle name="Normalny 7 2 11" xfId="2935"/>
    <cellStyle name="Normalny 7 2 11 2" xfId="2936"/>
    <cellStyle name="Normalny 7 2 11 2 2" xfId="2937"/>
    <cellStyle name="Normalny 7 2 11 2 2 2" xfId="2938"/>
    <cellStyle name="Normalny 7 2 11 2 2 2 2" xfId="2939"/>
    <cellStyle name="Normalny 7 2 11 2 2 3" xfId="2940"/>
    <cellStyle name="Normalny 7 2 11 2 3" xfId="2941"/>
    <cellStyle name="Normalny 7 2 11 2 3 2" xfId="2942"/>
    <cellStyle name="Normalny 7 2 11 2 4" xfId="2943"/>
    <cellStyle name="Normalny 7 2 11 3" xfId="2944"/>
    <cellStyle name="Normalny 7 2 11 3 2" xfId="2945"/>
    <cellStyle name="Normalny 7 2 11 3 2 2" xfId="2946"/>
    <cellStyle name="Normalny 7 2 11 3 3" xfId="2947"/>
    <cellStyle name="Normalny 7 2 11 4" xfId="2948"/>
    <cellStyle name="Normalny 7 2 11 4 2" xfId="2949"/>
    <cellStyle name="Normalny 7 2 11 5" xfId="2950"/>
    <cellStyle name="Normalny 7 2 12" xfId="2951"/>
    <cellStyle name="Normalny 7 2 12 2" xfId="2952"/>
    <cellStyle name="Normalny 7 2 12 2 2" xfId="2953"/>
    <cellStyle name="Normalny 7 2 12 2 2 2" xfId="2954"/>
    <cellStyle name="Normalny 7 2 12 2 3" xfId="2955"/>
    <cellStyle name="Normalny 7 2 12 3" xfId="2956"/>
    <cellStyle name="Normalny 7 2 12 3 2" xfId="2957"/>
    <cellStyle name="Normalny 7 2 12 4" xfId="2958"/>
    <cellStyle name="Normalny 7 2 13" xfId="2959"/>
    <cellStyle name="Normalny 7 2 13 2" xfId="2960"/>
    <cellStyle name="Normalny 7 2 13 2 2" xfId="2961"/>
    <cellStyle name="Normalny 7 2 13 3" xfId="2962"/>
    <cellStyle name="Normalny 7 2 14" xfId="2963"/>
    <cellStyle name="Normalny 7 2 14 2" xfId="2964"/>
    <cellStyle name="Normalny 7 2 15" xfId="2965"/>
    <cellStyle name="Normalny 7 2 2" xfId="2966"/>
    <cellStyle name="Normalny 7 2 2 10" xfId="2967"/>
    <cellStyle name="Normalny 7 2 2 10 2" xfId="2968"/>
    <cellStyle name="Normalny 7 2 2 10 2 2" xfId="2969"/>
    <cellStyle name="Normalny 7 2 2 10 2 2 2" xfId="2970"/>
    <cellStyle name="Normalny 7 2 2 10 2 3" xfId="2971"/>
    <cellStyle name="Normalny 7 2 2 10 3" xfId="2972"/>
    <cellStyle name="Normalny 7 2 2 10 3 2" xfId="2973"/>
    <cellStyle name="Normalny 7 2 2 10 4" xfId="2974"/>
    <cellStyle name="Normalny 7 2 2 11" xfId="2975"/>
    <cellStyle name="Normalny 7 2 2 11 2" xfId="2976"/>
    <cellStyle name="Normalny 7 2 2 11 2 2" xfId="2977"/>
    <cellStyle name="Normalny 7 2 2 11 3" xfId="2978"/>
    <cellStyle name="Normalny 7 2 2 12" xfId="2979"/>
    <cellStyle name="Normalny 7 2 2 12 2" xfId="2980"/>
    <cellStyle name="Normalny 7 2 2 13" xfId="2981"/>
    <cellStyle name="Normalny 7 2 2 2" xfId="2982"/>
    <cellStyle name="Normalny 7 2 2 2 2" xfId="2983"/>
    <cellStyle name="Normalny 7 2 2 2 3" xfId="2984"/>
    <cellStyle name="Normalny 7 2 2 2 3 2" xfId="2985"/>
    <cellStyle name="Normalny 7 2 2 2 3 2 2" xfId="2986"/>
    <cellStyle name="Normalny 7 2 2 2 3 2 2 2" xfId="2987"/>
    <cellStyle name="Normalny 7 2 2 2 3 2 2 2 2" xfId="2988"/>
    <cellStyle name="Normalny 7 2 2 2 3 2 2 2 2 2" xfId="2989"/>
    <cellStyle name="Normalny 7 2 2 2 3 2 2 2 3" xfId="2990"/>
    <cellStyle name="Normalny 7 2 2 2 3 2 2 3" xfId="2991"/>
    <cellStyle name="Normalny 7 2 2 2 3 2 2 3 2" xfId="2992"/>
    <cellStyle name="Normalny 7 2 2 2 3 2 2 4" xfId="2993"/>
    <cellStyle name="Normalny 7 2 2 2 3 2 3" xfId="2994"/>
    <cellStyle name="Normalny 7 2 2 2 3 2 3 2" xfId="2995"/>
    <cellStyle name="Normalny 7 2 2 2 3 2 3 2 2" xfId="2996"/>
    <cellStyle name="Normalny 7 2 2 2 3 2 3 3" xfId="2997"/>
    <cellStyle name="Normalny 7 2 2 2 3 2 4" xfId="2998"/>
    <cellStyle name="Normalny 7 2 2 2 3 2 4 2" xfId="2999"/>
    <cellStyle name="Normalny 7 2 2 2 3 2 5" xfId="3000"/>
    <cellStyle name="Normalny 7 2 2 2 3 3" xfId="3001"/>
    <cellStyle name="Normalny 7 2 2 2 3 3 2" xfId="3002"/>
    <cellStyle name="Normalny 7 2 2 2 3 3 2 2" xfId="3003"/>
    <cellStyle name="Normalny 7 2 2 2 3 3 2 2 2" xfId="3004"/>
    <cellStyle name="Normalny 7 2 2 2 3 3 2 2 2 2" xfId="3005"/>
    <cellStyle name="Normalny 7 2 2 2 3 3 2 2 3" xfId="3006"/>
    <cellStyle name="Normalny 7 2 2 2 3 3 2 3" xfId="3007"/>
    <cellStyle name="Normalny 7 2 2 2 3 3 2 3 2" xfId="3008"/>
    <cellStyle name="Normalny 7 2 2 2 3 3 2 4" xfId="3009"/>
    <cellStyle name="Normalny 7 2 2 2 3 3 3" xfId="3010"/>
    <cellStyle name="Normalny 7 2 2 2 3 3 3 2" xfId="3011"/>
    <cellStyle name="Normalny 7 2 2 2 3 3 3 2 2" xfId="3012"/>
    <cellStyle name="Normalny 7 2 2 2 3 3 3 3" xfId="3013"/>
    <cellStyle name="Normalny 7 2 2 2 3 3 4" xfId="3014"/>
    <cellStyle name="Normalny 7 2 2 2 3 3 4 2" xfId="3015"/>
    <cellStyle name="Normalny 7 2 2 2 3 3 5" xfId="3016"/>
    <cellStyle name="Normalny 7 2 2 2 3 4" xfId="3017"/>
    <cellStyle name="Normalny 7 2 2 2 3 4 2" xfId="3018"/>
    <cellStyle name="Normalny 7 2 2 2 3 4 2 2" xfId="3019"/>
    <cellStyle name="Normalny 7 2 2 2 3 4 2 2 2" xfId="3020"/>
    <cellStyle name="Normalny 7 2 2 2 3 4 2 3" xfId="3021"/>
    <cellStyle name="Normalny 7 2 2 2 3 4 3" xfId="3022"/>
    <cellStyle name="Normalny 7 2 2 2 3 4 3 2" xfId="3023"/>
    <cellStyle name="Normalny 7 2 2 2 3 4 4" xfId="3024"/>
    <cellStyle name="Normalny 7 2 2 2 3 5" xfId="3025"/>
    <cellStyle name="Normalny 7 2 2 2 3 5 2" xfId="3026"/>
    <cellStyle name="Normalny 7 2 2 2 3 5 2 2" xfId="3027"/>
    <cellStyle name="Normalny 7 2 2 2 3 5 3" xfId="3028"/>
    <cellStyle name="Normalny 7 2 2 2 3 6" xfId="3029"/>
    <cellStyle name="Normalny 7 2 2 2 3 6 2" xfId="3030"/>
    <cellStyle name="Normalny 7 2 2 2 3 7" xfId="3031"/>
    <cellStyle name="Normalny 7 2 2 2 4" xfId="3032"/>
    <cellStyle name="Normalny 7 2 2 2 4 2" xfId="3033"/>
    <cellStyle name="Normalny 7 2 2 2 4 2 2" xfId="3034"/>
    <cellStyle name="Normalny 7 2 2 2 4 2 2 2" xfId="3035"/>
    <cellStyle name="Normalny 7 2 2 2 4 2 2 2 2" xfId="3036"/>
    <cellStyle name="Normalny 7 2 2 2 4 2 2 3" xfId="3037"/>
    <cellStyle name="Normalny 7 2 2 2 4 2 3" xfId="3038"/>
    <cellStyle name="Normalny 7 2 2 2 4 2 3 2" xfId="3039"/>
    <cellStyle name="Normalny 7 2 2 2 4 2 4" xfId="3040"/>
    <cellStyle name="Normalny 7 2 2 2 4 3" xfId="3041"/>
    <cellStyle name="Normalny 7 2 2 2 4 3 2" xfId="3042"/>
    <cellStyle name="Normalny 7 2 2 2 4 3 2 2" xfId="3043"/>
    <cellStyle name="Normalny 7 2 2 2 4 3 3" xfId="3044"/>
    <cellStyle name="Normalny 7 2 2 2 4 4" xfId="3045"/>
    <cellStyle name="Normalny 7 2 2 2 4 4 2" xfId="3046"/>
    <cellStyle name="Normalny 7 2 2 2 4 5" xfId="3047"/>
    <cellStyle name="Normalny 7 2 2 2 5" xfId="3048"/>
    <cellStyle name="Normalny 7 2 2 2 5 2" xfId="3049"/>
    <cellStyle name="Normalny 7 2 2 2 5 2 2" xfId="3050"/>
    <cellStyle name="Normalny 7 2 2 2 5 2 2 2" xfId="3051"/>
    <cellStyle name="Normalny 7 2 2 2 5 2 2 2 2" xfId="3052"/>
    <cellStyle name="Normalny 7 2 2 2 5 2 2 3" xfId="3053"/>
    <cellStyle name="Normalny 7 2 2 2 5 2 3" xfId="3054"/>
    <cellStyle name="Normalny 7 2 2 2 5 2 3 2" xfId="3055"/>
    <cellStyle name="Normalny 7 2 2 2 5 2 4" xfId="3056"/>
    <cellStyle name="Normalny 7 2 2 2 5 3" xfId="3057"/>
    <cellStyle name="Normalny 7 2 2 2 5 3 2" xfId="3058"/>
    <cellStyle name="Normalny 7 2 2 2 5 3 2 2" xfId="3059"/>
    <cellStyle name="Normalny 7 2 2 2 5 3 3" xfId="3060"/>
    <cellStyle name="Normalny 7 2 2 2 5 4" xfId="3061"/>
    <cellStyle name="Normalny 7 2 2 2 5 4 2" xfId="3062"/>
    <cellStyle name="Normalny 7 2 2 2 5 5" xfId="3063"/>
    <cellStyle name="Normalny 7 2 2 2 6" xfId="3064"/>
    <cellStyle name="Normalny 7 2 2 2 6 2" xfId="3065"/>
    <cellStyle name="Normalny 7 2 2 2 6 2 2" xfId="3066"/>
    <cellStyle name="Normalny 7 2 2 2 6 2 2 2" xfId="3067"/>
    <cellStyle name="Normalny 7 2 2 2 6 2 3" xfId="3068"/>
    <cellStyle name="Normalny 7 2 2 2 6 3" xfId="3069"/>
    <cellStyle name="Normalny 7 2 2 2 6 3 2" xfId="3070"/>
    <cellStyle name="Normalny 7 2 2 2 6 4" xfId="3071"/>
    <cellStyle name="Normalny 7 2 2 2 7" xfId="3072"/>
    <cellStyle name="Normalny 7 2 2 2 7 2" xfId="3073"/>
    <cellStyle name="Normalny 7 2 2 2 7 2 2" xfId="3074"/>
    <cellStyle name="Normalny 7 2 2 2 7 3" xfId="3075"/>
    <cellStyle name="Normalny 7 2 2 2 8" xfId="3076"/>
    <cellStyle name="Normalny 7 2 2 2 8 2" xfId="3077"/>
    <cellStyle name="Normalny 7 2 2 2 9" xfId="3078"/>
    <cellStyle name="Normalny 7 2 2 3" xfId="3079"/>
    <cellStyle name="Normalny 7 2 2 3 2" xfId="3080"/>
    <cellStyle name="Normalny 7 2 2 3 3" xfId="3081"/>
    <cellStyle name="Normalny 7 2 2 3 3 2" xfId="3082"/>
    <cellStyle name="Normalny 7 2 2 3 3 2 2" xfId="3083"/>
    <cellStyle name="Normalny 7 2 2 3 3 2 2 2" xfId="3084"/>
    <cellStyle name="Normalny 7 2 2 3 3 2 2 2 2" xfId="3085"/>
    <cellStyle name="Normalny 7 2 2 3 3 2 2 2 2 2" xfId="3086"/>
    <cellStyle name="Normalny 7 2 2 3 3 2 2 2 3" xfId="3087"/>
    <cellStyle name="Normalny 7 2 2 3 3 2 2 3" xfId="3088"/>
    <cellStyle name="Normalny 7 2 2 3 3 2 2 3 2" xfId="3089"/>
    <cellStyle name="Normalny 7 2 2 3 3 2 2 4" xfId="3090"/>
    <cellStyle name="Normalny 7 2 2 3 3 2 3" xfId="3091"/>
    <cellStyle name="Normalny 7 2 2 3 3 2 3 2" xfId="3092"/>
    <cellStyle name="Normalny 7 2 2 3 3 2 3 2 2" xfId="3093"/>
    <cellStyle name="Normalny 7 2 2 3 3 2 3 3" xfId="3094"/>
    <cellStyle name="Normalny 7 2 2 3 3 2 4" xfId="3095"/>
    <cellStyle name="Normalny 7 2 2 3 3 2 4 2" xfId="3096"/>
    <cellStyle name="Normalny 7 2 2 3 3 2 5" xfId="3097"/>
    <cellStyle name="Normalny 7 2 2 3 3 3" xfId="3098"/>
    <cellStyle name="Normalny 7 2 2 3 3 3 2" xfId="3099"/>
    <cellStyle name="Normalny 7 2 2 3 3 3 2 2" xfId="3100"/>
    <cellStyle name="Normalny 7 2 2 3 3 3 2 2 2" xfId="3101"/>
    <cellStyle name="Normalny 7 2 2 3 3 3 2 2 2 2" xfId="3102"/>
    <cellStyle name="Normalny 7 2 2 3 3 3 2 2 3" xfId="3103"/>
    <cellStyle name="Normalny 7 2 2 3 3 3 2 3" xfId="3104"/>
    <cellStyle name="Normalny 7 2 2 3 3 3 2 3 2" xfId="3105"/>
    <cellStyle name="Normalny 7 2 2 3 3 3 2 4" xfId="3106"/>
    <cellStyle name="Normalny 7 2 2 3 3 3 3" xfId="3107"/>
    <cellStyle name="Normalny 7 2 2 3 3 3 3 2" xfId="3108"/>
    <cellStyle name="Normalny 7 2 2 3 3 3 3 2 2" xfId="3109"/>
    <cellStyle name="Normalny 7 2 2 3 3 3 3 3" xfId="3110"/>
    <cellStyle name="Normalny 7 2 2 3 3 3 4" xfId="3111"/>
    <cellStyle name="Normalny 7 2 2 3 3 3 4 2" xfId="3112"/>
    <cellStyle name="Normalny 7 2 2 3 3 3 5" xfId="3113"/>
    <cellStyle name="Normalny 7 2 2 3 3 4" xfId="3114"/>
    <cellStyle name="Normalny 7 2 2 3 3 4 2" xfId="3115"/>
    <cellStyle name="Normalny 7 2 2 3 3 4 2 2" xfId="3116"/>
    <cellStyle name="Normalny 7 2 2 3 3 4 2 2 2" xfId="3117"/>
    <cellStyle name="Normalny 7 2 2 3 3 4 2 3" xfId="3118"/>
    <cellStyle name="Normalny 7 2 2 3 3 4 3" xfId="3119"/>
    <cellStyle name="Normalny 7 2 2 3 3 4 3 2" xfId="3120"/>
    <cellStyle name="Normalny 7 2 2 3 3 4 4" xfId="3121"/>
    <cellStyle name="Normalny 7 2 2 3 3 5" xfId="3122"/>
    <cellStyle name="Normalny 7 2 2 3 3 5 2" xfId="3123"/>
    <cellStyle name="Normalny 7 2 2 3 3 5 2 2" xfId="3124"/>
    <cellStyle name="Normalny 7 2 2 3 3 5 3" xfId="3125"/>
    <cellStyle name="Normalny 7 2 2 3 3 6" xfId="3126"/>
    <cellStyle name="Normalny 7 2 2 3 3 6 2" xfId="3127"/>
    <cellStyle name="Normalny 7 2 2 3 3 7" xfId="3128"/>
    <cellStyle name="Normalny 7 2 2 3 4" xfId="3129"/>
    <cellStyle name="Normalny 7 2 2 3 4 2" xfId="3130"/>
    <cellStyle name="Normalny 7 2 2 3 4 2 2" xfId="3131"/>
    <cellStyle name="Normalny 7 2 2 3 4 2 2 2" xfId="3132"/>
    <cellStyle name="Normalny 7 2 2 3 4 2 2 2 2" xfId="3133"/>
    <cellStyle name="Normalny 7 2 2 3 4 2 2 3" xfId="3134"/>
    <cellStyle name="Normalny 7 2 2 3 4 2 3" xfId="3135"/>
    <cellStyle name="Normalny 7 2 2 3 4 2 3 2" xfId="3136"/>
    <cellStyle name="Normalny 7 2 2 3 4 2 4" xfId="3137"/>
    <cellStyle name="Normalny 7 2 2 3 4 3" xfId="3138"/>
    <cellStyle name="Normalny 7 2 2 3 4 3 2" xfId="3139"/>
    <cellStyle name="Normalny 7 2 2 3 4 3 2 2" xfId="3140"/>
    <cellStyle name="Normalny 7 2 2 3 4 3 3" xfId="3141"/>
    <cellStyle name="Normalny 7 2 2 3 4 4" xfId="3142"/>
    <cellStyle name="Normalny 7 2 2 3 4 4 2" xfId="3143"/>
    <cellStyle name="Normalny 7 2 2 3 4 5" xfId="3144"/>
    <cellStyle name="Normalny 7 2 2 3 5" xfId="3145"/>
    <cellStyle name="Normalny 7 2 2 3 5 2" xfId="3146"/>
    <cellStyle name="Normalny 7 2 2 3 5 2 2" xfId="3147"/>
    <cellStyle name="Normalny 7 2 2 3 5 2 2 2" xfId="3148"/>
    <cellStyle name="Normalny 7 2 2 3 5 2 2 2 2" xfId="3149"/>
    <cellStyle name="Normalny 7 2 2 3 5 2 2 3" xfId="3150"/>
    <cellStyle name="Normalny 7 2 2 3 5 2 3" xfId="3151"/>
    <cellStyle name="Normalny 7 2 2 3 5 2 3 2" xfId="3152"/>
    <cellStyle name="Normalny 7 2 2 3 5 2 4" xfId="3153"/>
    <cellStyle name="Normalny 7 2 2 3 5 3" xfId="3154"/>
    <cellStyle name="Normalny 7 2 2 3 5 3 2" xfId="3155"/>
    <cellStyle name="Normalny 7 2 2 3 5 3 2 2" xfId="3156"/>
    <cellStyle name="Normalny 7 2 2 3 5 3 3" xfId="3157"/>
    <cellStyle name="Normalny 7 2 2 3 5 4" xfId="3158"/>
    <cellStyle name="Normalny 7 2 2 3 5 4 2" xfId="3159"/>
    <cellStyle name="Normalny 7 2 2 3 5 5" xfId="3160"/>
    <cellStyle name="Normalny 7 2 2 3 6" xfId="3161"/>
    <cellStyle name="Normalny 7 2 2 3 6 2" xfId="3162"/>
    <cellStyle name="Normalny 7 2 2 3 6 2 2" xfId="3163"/>
    <cellStyle name="Normalny 7 2 2 3 6 2 2 2" xfId="3164"/>
    <cellStyle name="Normalny 7 2 2 3 6 2 3" xfId="3165"/>
    <cellStyle name="Normalny 7 2 2 3 6 3" xfId="3166"/>
    <cellStyle name="Normalny 7 2 2 3 6 3 2" xfId="3167"/>
    <cellStyle name="Normalny 7 2 2 3 6 4" xfId="3168"/>
    <cellStyle name="Normalny 7 2 2 3 7" xfId="3169"/>
    <cellStyle name="Normalny 7 2 2 3 7 2" xfId="3170"/>
    <cellStyle name="Normalny 7 2 2 3 7 2 2" xfId="3171"/>
    <cellStyle name="Normalny 7 2 2 3 7 3" xfId="3172"/>
    <cellStyle name="Normalny 7 2 2 3 8" xfId="3173"/>
    <cellStyle name="Normalny 7 2 2 3 8 2" xfId="3174"/>
    <cellStyle name="Normalny 7 2 2 3 9" xfId="3175"/>
    <cellStyle name="Normalny 7 2 2 4" xfId="3176"/>
    <cellStyle name="Normalny 7 2 2 4 2" xfId="3177"/>
    <cellStyle name="Normalny 7 2 2 4 3" xfId="3178"/>
    <cellStyle name="Normalny 7 2 2 4 3 2" xfId="3179"/>
    <cellStyle name="Normalny 7 2 2 4 3 2 2" xfId="3180"/>
    <cellStyle name="Normalny 7 2 2 4 3 2 2 2" xfId="3181"/>
    <cellStyle name="Normalny 7 2 2 4 3 2 2 2 2" xfId="3182"/>
    <cellStyle name="Normalny 7 2 2 4 3 2 2 2 2 2" xfId="3183"/>
    <cellStyle name="Normalny 7 2 2 4 3 2 2 2 3" xfId="3184"/>
    <cellStyle name="Normalny 7 2 2 4 3 2 2 3" xfId="3185"/>
    <cellStyle name="Normalny 7 2 2 4 3 2 2 3 2" xfId="3186"/>
    <cellStyle name="Normalny 7 2 2 4 3 2 2 4" xfId="3187"/>
    <cellStyle name="Normalny 7 2 2 4 3 2 3" xfId="3188"/>
    <cellStyle name="Normalny 7 2 2 4 3 2 3 2" xfId="3189"/>
    <cellStyle name="Normalny 7 2 2 4 3 2 3 2 2" xfId="3190"/>
    <cellStyle name="Normalny 7 2 2 4 3 2 3 3" xfId="3191"/>
    <cellStyle name="Normalny 7 2 2 4 3 2 4" xfId="3192"/>
    <cellStyle name="Normalny 7 2 2 4 3 2 4 2" xfId="3193"/>
    <cellStyle name="Normalny 7 2 2 4 3 2 5" xfId="3194"/>
    <cellStyle name="Normalny 7 2 2 4 3 3" xfId="3195"/>
    <cellStyle name="Normalny 7 2 2 4 3 3 2" xfId="3196"/>
    <cellStyle name="Normalny 7 2 2 4 3 3 2 2" xfId="3197"/>
    <cellStyle name="Normalny 7 2 2 4 3 3 2 2 2" xfId="3198"/>
    <cellStyle name="Normalny 7 2 2 4 3 3 2 2 2 2" xfId="3199"/>
    <cellStyle name="Normalny 7 2 2 4 3 3 2 2 3" xfId="3200"/>
    <cellStyle name="Normalny 7 2 2 4 3 3 2 3" xfId="3201"/>
    <cellStyle name="Normalny 7 2 2 4 3 3 2 3 2" xfId="3202"/>
    <cellStyle name="Normalny 7 2 2 4 3 3 2 4" xfId="3203"/>
    <cellStyle name="Normalny 7 2 2 4 3 3 3" xfId="3204"/>
    <cellStyle name="Normalny 7 2 2 4 3 3 3 2" xfId="3205"/>
    <cellStyle name="Normalny 7 2 2 4 3 3 3 2 2" xfId="3206"/>
    <cellStyle name="Normalny 7 2 2 4 3 3 3 3" xfId="3207"/>
    <cellStyle name="Normalny 7 2 2 4 3 3 4" xfId="3208"/>
    <cellStyle name="Normalny 7 2 2 4 3 3 4 2" xfId="3209"/>
    <cellStyle name="Normalny 7 2 2 4 3 3 5" xfId="3210"/>
    <cellStyle name="Normalny 7 2 2 4 3 4" xfId="3211"/>
    <cellStyle name="Normalny 7 2 2 4 3 4 2" xfId="3212"/>
    <cellStyle name="Normalny 7 2 2 4 3 4 2 2" xfId="3213"/>
    <cellStyle name="Normalny 7 2 2 4 3 4 2 2 2" xfId="3214"/>
    <cellStyle name="Normalny 7 2 2 4 3 4 2 3" xfId="3215"/>
    <cellStyle name="Normalny 7 2 2 4 3 4 3" xfId="3216"/>
    <cellStyle name="Normalny 7 2 2 4 3 4 3 2" xfId="3217"/>
    <cellStyle name="Normalny 7 2 2 4 3 4 4" xfId="3218"/>
    <cellStyle name="Normalny 7 2 2 4 3 5" xfId="3219"/>
    <cellStyle name="Normalny 7 2 2 4 3 5 2" xfId="3220"/>
    <cellStyle name="Normalny 7 2 2 4 3 5 2 2" xfId="3221"/>
    <cellStyle name="Normalny 7 2 2 4 3 5 3" xfId="3222"/>
    <cellStyle name="Normalny 7 2 2 4 3 6" xfId="3223"/>
    <cellStyle name="Normalny 7 2 2 4 3 6 2" xfId="3224"/>
    <cellStyle name="Normalny 7 2 2 4 3 7" xfId="3225"/>
    <cellStyle name="Normalny 7 2 2 4 4" xfId="3226"/>
    <cellStyle name="Normalny 7 2 2 4 4 2" xfId="3227"/>
    <cellStyle name="Normalny 7 2 2 4 4 2 2" xfId="3228"/>
    <cellStyle name="Normalny 7 2 2 4 4 2 2 2" xfId="3229"/>
    <cellStyle name="Normalny 7 2 2 4 4 2 2 2 2" xfId="3230"/>
    <cellStyle name="Normalny 7 2 2 4 4 2 2 3" xfId="3231"/>
    <cellStyle name="Normalny 7 2 2 4 4 2 3" xfId="3232"/>
    <cellStyle name="Normalny 7 2 2 4 4 2 3 2" xfId="3233"/>
    <cellStyle name="Normalny 7 2 2 4 4 2 4" xfId="3234"/>
    <cellStyle name="Normalny 7 2 2 4 4 3" xfId="3235"/>
    <cellStyle name="Normalny 7 2 2 4 4 3 2" xfId="3236"/>
    <cellStyle name="Normalny 7 2 2 4 4 3 2 2" xfId="3237"/>
    <cellStyle name="Normalny 7 2 2 4 4 3 3" xfId="3238"/>
    <cellStyle name="Normalny 7 2 2 4 4 4" xfId="3239"/>
    <cellStyle name="Normalny 7 2 2 4 4 4 2" xfId="3240"/>
    <cellStyle name="Normalny 7 2 2 4 4 5" xfId="3241"/>
    <cellStyle name="Normalny 7 2 2 4 5" xfId="3242"/>
    <cellStyle name="Normalny 7 2 2 4 5 2" xfId="3243"/>
    <cellStyle name="Normalny 7 2 2 4 5 2 2" xfId="3244"/>
    <cellStyle name="Normalny 7 2 2 4 5 2 2 2" xfId="3245"/>
    <cellStyle name="Normalny 7 2 2 4 5 2 2 2 2" xfId="3246"/>
    <cellStyle name="Normalny 7 2 2 4 5 2 2 3" xfId="3247"/>
    <cellStyle name="Normalny 7 2 2 4 5 2 3" xfId="3248"/>
    <cellStyle name="Normalny 7 2 2 4 5 2 3 2" xfId="3249"/>
    <cellStyle name="Normalny 7 2 2 4 5 2 4" xfId="3250"/>
    <cellStyle name="Normalny 7 2 2 4 5 3" xfId="3251"/>
    <cellStyle name="Normalny 7 2 2 4 5 3 2" xfId="3252"/>
    <cellStyle name="Normalny 7 2 2 4 5 3 2 2" xfId="3253"/>
    <cellStyle name="Normalny 7 2 2 4 5 3 3" xfId="3254"/>
    <cellStyle name="Normalny 7 2 2 4 5 4" xfId="3255"/>
    <cellStyle name="Normalny 7 2 2 4 5 4 2" xfId="3256"/>
    <cellStyle name="Normalny 7 2 2 4 5 5" xfId="3257"/>
    <cellStyle name="Normalny 7 2 2 4 6" xfId="3258"/>
    <cellStyle name="Normalny 7 2 2 4 6 2" xfId="3259"/>
    <cellStyle name="Normalny 7 2 2 4 6 2 2" xfId="3260"/>
    <cellStyle name="Normalny 7 2 2 4 6 2 2 2" xfId="3261"/>
    <cellStyle name="Normalny 7 2 2 4 6 2 3" xfId="3262"/>
    <cellStyle name="Normalny 7 2 2 4 6 3" xfId="3263"/>
    <cellStyle name="Normalny 7 2 2 4 6 3 2" xfId="3264"/>
    <cellStyle name="Normalny 7 2 2 4 6 4" xfId="3265"/>
    <cellStyle name="Normalny 7 2 2 4 7" xfId="3266"/>
    <cellStyle name="Normalny 7 2 2 4 7 2" xfId="3267"/>
    <cellStyle name="Normalny 7 2 2 4 7 2 2" xfId="3268"/>
    <cellStyle name="Normalny 7 2 2 4 7 3" xfId="3269"/>
    <cellStyle name="Normalny 7 2 2 4 8" xfId="3270"/>
    <cellStyle name="Normalny 7 2 2 4 8 2" xfId="3271"/>
    <cellStyle name="Normalny 7 2 2 4 9" xfId="3272"/>
    <cellStyle name="Normalny 7 2 2 5" xfId="3273"/>
    <cellStyle name="Normalny 7 2 2 5 2" xfId="3274"/>
    <cellStyle name="Normalny 7 2 2 5 3" xfId="3275"/>
    <cellStyle name="Normalny 7 2 2 5 3 2" xfId="3276"/>
    <cellStyle name="Normalny 7 2 2 5 3 2 2" xfId="3277"/>
    <cellStyle name="Normalny 7 2 2 5 3 2 2 2" xfId="3278"/>
    <cellStyle name="Normalny 7 2 2 5 3 2 2 2 2" xfId="3279"/>
    <cellStyle name="Normalny 7 2 2 5 3 2 2 2 2 2" xfId="3280"/>
    <cellStyle name="Normalny 7 2 2 5 3 2 2 2 3" xfId="3281"/>
    <cellStyle name="Normalny 7 2 2 5 3 2 2 3" xfId="3282"/>
    <cellStyle name="Normalny 7 2 2 5 3 2 2 3 2" xfId="3283"/>
    <cellStyle name="Normalny 7 2 2 5 3 2 2 4" xfId="3284"/>
    <cellStyle name="Normalny 7 2 2 5 3 2 3" xfId="3285"/>
    <cellStyle name="Normalny 7 2 2 5 3 2 3 2" xfId="3286"/>
    <cellStyle name="Normalny 7 2 2 5 3 2 3 2 2" xfId="3287"/>
    <cellStyle name="Normalny 7 2 2 5 3 2 3 3" xfId="3288"/>
    <cellStyle name="Normalny 7 2 2 5 3 2 4" xfId="3289"/>
    <cellStyle name="Normalny 7 2 2 5 3 2 4 2" xfId="3290"/>
    <cellStyle name="Normalny 7 2 2 5 3 2 5" xfId="3291"/>
    <cellStyle name="Normalny 7 2 2 5 3 3" xfId="3292"/>
    <cellStyle name="Normalny 7 2 2 5 3 3 2" xfId="3293"/>
    <cellStyle name="Normalny 7 2 2 5 3 3 2 2" xfId="3294"/>
    <cellStyle name="Normalny 7 2 2 5 3 3 2 2 2" xfId="3295"/>
    <cellStyle name="Normalny 7 2 2 5 3 3 2 2 2 2" xfId="3296"/>
    <cellStyle name="Normalny 7 2 2 5 3 3 2 2 3" xfId="3297"/>
    <cellStyle name="Normalny 7 2 2 5 3 3 2 3" xfId="3298"/>
    <cellStyle name="Normalny 7 2 2 5 3 3 2 3 2" xfId="3299"/>
    <cellStyle name="Normalny 7 2 2 5 3 3 2 4" xfId="3300"/>
    <cellStyle name="Normalny 7 2 2 5 3 3 3" xfId="3301"/>
    <cellStyle name="Normalny 7 2 2 5 3 3 3 2" xfId="3302"/>
    <cellStyle name="Normalny 7 2 2 5 3 3 3 2 2" xfId="3303"/>
    <cellStyle name="Normalny 7 2 2 5 3 3 3 3" xfId="3304"/>
    <cellStyle name="Normalny 7 2 2 5 3 3 4" xfId="3305"/>
    <cellStyle name="Normalny 7 2 2 5 3 3 4 2" xfId="3306"/>
    <cellStyle name="Normalny 7 2 2 5 3 3 5" xfId="3307"/>
    <cellStyle name="Normalny 7 2 2 5 3 4" xfId="3308"/>
    <cellStyle name="Normalny 7 2 2 5 3 4 2" xfId="3309"/>
    <cellStyle name="Normalny 7 2 2 5 3 4 2 2" xfId="3310"/>
    <cellStyle name="Normalny 7 2 2 5 3 4 2 2 2" xfId="3311"/>
    <cellStyle name="Normalny 7 2 2 5 3 4 2 3" xfId="3312"/>
    <cellStyle name="Normalny 7 2 2 5 3 4 3" xfId="3313"/>
    <cellStyle name="Normalny 7 2 2 5 3 4 3 2" xfId="3314"/>
    <cellStyle name="Normalny 7 2 2 5 3 4 4" xfId="3315"/>
    <cellStyle name="Normalny 7 2 2 5 3 5" xfId="3316"/>
    <cellStyle name="Normalny 7 2 2 5 3 5 2" xfId="3317"/>
    <cellStyle name="Normalny 7 2 2 5 3 5 2 2" xfId="3318"/>
    <cellStyle name="Normalny 7 2 2 5 3 5 3" xfId="3319"/>
    <cellStyle name="Normalny 7 2 2 5 3 6" xfId="3320"/>
    <cellStyle name="Normalny 7 2 2 5 3 6 2" xfId="3321"/>
    <cellStyle name="Normalny 7 2 2 5 3 7" xfId="3322"/>
    <cellStyle name="Normalny 7 2 2 5 4" xfId="3323"/>
    <cellStyle name="Normalny 7 2 2 5 4 2" xfId="3324"/>
    <cellStyle name="Normalny 7 2 2 5 4 2 2" xfId="3325"/>
    <cellStyle name="Normalny 7 2 2 5 4 2 2 2" xfId="3326"/>
    <cellStyle name="Normalny 7 2 2 5 4 2 2 2 2" xfId="3327"/>
    <cellStyle name="Normalny 7 2 2 5 4 2 2 3" xfId="3328"/>
    <cellStyle name="Normalny 7 2 2 5 4 2 3" xfId="3329"/>
    <cellStyle name="Normalny 7 2 2 5 4 2 3 2" xfId="3330"/>
    <cellStyle name="Normalny 7 2 2 5 4 2 4" xfId="3331"/>
    <cellStyle name="Normalny 7 2 2 5 4 3" xfId="3332"/>
    <cellStyle name="Normalny 7 2 2 5 4 3 2" xfId="3333"/>
    <cellStyle name="Normalny 7 2 2 5 4 3 2 2" xfId="3334"/>
    <cellStyle name="Normalny 7 2 2 5 4 3 3" xfId="3335"/>
    <cellStyle name="Normalny 7 2 2 5 4 4" xfId="3336"/>
    <cellStyle name="Normalny 7 2 2 5 4 4 2" xfId="3337"/>
    <cellStyle name="Normalny 7 2 2 5 4 5" xfId="3338"/>
    <cellStyle name="Normalny 7 2 2 5 5" xfId="3339"/>
    <cellStyle name="Normalny 7 2 2 5 5 2" xfId="3340"/>
    <cellStyle name="Normalny 7 2 2 5 5 2 2" xfId="3341"/>
    <cellStyle name="Normalny 7 2 2 5 5 2 2 2" xfId="3342"/>
    <cellStyle name="Normalny 7 2 2 5 5 2 2 2 2" xfId="3343"/>
    <cellStyle name="Normalny 7 2 2 5 5 2 2 3" xfId="3344"/>
    <cellStyle name="Normalny 7 2 2 5 5 2 3" xfId="3345"/>
    <cellStyle name="Normalny 7 2 2 5 5 2 3 2" xfId="3346"/>
    <cellStyle name="Normalny 7 2 2 5 5 2 4" xfId="3347"/>
    <cellStyle name="Normalny 7 2 2 5 5 3" xfId="3348"/>
    <cellStyle name="Normalny 7 2 2 5 5 3 2" xfId="3349"/>
    <cellStyle name="Normalny 7 2 2 5 5 3 2 2" xfId="3350"/>
    <cellStyle name="Normalny 7 2 2 5 5 3 3" xfId="3351"/>
    <cellStyle name="Normalny 7 2 2 5 5 4" xfId="3352"/>
    <cellStyle name="Normalny 7 2 2 5 5 4 2" xfId="3353"/>
    <cellStyle name="Normalny 7 2 2 5 5 5" xfId="3354"/>
    <cellStyle name="Normalny 7 2 2 5 6" xfId="3355"/>
    <cellStyle name="Normalny 7 2 2 5 6 2" xfId="3356"/>
    <cellStyle name="Normalny 7 2 2 5 6 2 2" xfId="3357"/>
    <cellStyle name="Normalny 7 2 2 5 6 2 2 2" xfId="3358"/>
    <cellStyle name="Normalny 7 2 2 5 6 2 3" xfId="3359"/>
    <cellStyle name="Normalny 7 2 2 5 6 3" xfId="3360"/>
    <cellStyle name="Normalny 7 2 2 5 6 3 2" xfId="3361"/>
    <cellStyle name="Normalny 7 2 2 5 6 4" xfId="3362"/>
    <cellStyle name="Normalny 7 2 2 5 7" xfId="3363"/>
    <cellStyle name="Normalny 7 2 2 5 7 2" xfId="3364"/>
    <cellStyle name="Normalny 7 2 2 5 7 2 2" xfId="3365"/>
    <cellStyle name="Normalny 7 2 2 5 7 3" xfId="3366"/>
    <cellStyle name="Normalny 7 2 2 5 8" xfId="3367"/>
    <cellStyle name="Normalny 7 2 2 5 8 2" xfId="3368"/>
    <cellStyle name="Normalny 7 2 2 5 9" xfId="3369"/>
    <cellStyle name="Normalny 7 2 2 6" xfId="3370"/>
    <cellStyle name="Normalny 7 2 2 7" xfId="3371"/>
    <cellStyle name="Normalny 7 2 2 7 2" xfId="3372"/>
    <cellStyle name="Normalny 7 2 2 7 2 2" xfId="3373"/>
    <cellStyle name="Normalny 7 2 2 7 2 2 2" xfId="3374"/>
    <cellStyle name="Normalny 7 2 2 7 2 2 2 2" xfId="3375"/>
    <cellStyle name="Normalny 7 2 2 7 2 2 2 2 2" xfId="3376"/>
    <cellStyle name="Normalny 7 2 2 7 2 2 2 3" xfId="3377"/>
    <cellStyle name="Normalny 7 2 2 7 2 2 3" xfId="3378"/>
    <cellStyle name="Normalny 7 2 2 7 2 2 3 2" xfId="3379"/>
    <cellStyle name="Normalny 7 2 2 7 2 2 4" xfId="3380"/>
    <cellStyle name="Normalny 7 2 2 7 2 3" xfId="3381"/>
    <cellStyle name="Normalny 7 2 2 7 2 3 2" xfId="3382"/>
    <cellStyle name="Normalny 7 2 2 7 2 3 2 2" xfId="3383"/>
    <cellStyle name="Normalny 7 2 2 7 2 3 3" xfId="3384"/>
    <cellStyle name="Normalny 7 2 2 7 2 4" xfId="3385"/>
    <cellStyle name="Normalny 7 2 2 7 2 4 2" xfId="3386"/>
    <cellStyle name="Normalny 7 2 2 7 2 5" xfId="3387"/>
    <cellStyle name="Normalny 7 2 2 7 3" xfId="3388"/>
    <cellStyle name="Normalny 7 2 2 7 3 2" xfId="3389"/>
    <cellStyle name="Normalny 7 2 2 7 3 2 2" xfId="3390"/>
    <cellStyle name="Normalny 7 2 2 7 3 2 2 2" xfId="3391"/>
    <cellStyle name="Normalny 7 2 2 7 3 2 2 2 2" xfId="3392"/>
    <cellStyle name="Normalny 7 2 2 7 3 2 2 3" xfId="3393"/>
    <cellStyle name="Normalny 7 2 2 7 3 2 3" xfId="3394"/>
    <cellStyle name="Normalny 7 2 2 7 3 2 3 2" xfId="3395"/>
    <cellStyle name="Normalny 7 2 2 7 3 2 4" xfId="3396"/>
    <cellStyle name="Normalny 7 2 2 7 3 3" xfId="3397"/>
    <cellStyle name="Normalny 7 2 2 7 3 3 2" xfId="3398"/>
    <cellStyle name="Normalny 7 2 2 7 3 3 2 2" xfId="3399"/>
    <cellStyle name="Normalny 7 2 2 7 3 3 3" xfId="3400"/>
    <cellStyle name="Normalny 7 2 2 7 3 4" xfId="3401"/>
    <cellStyle name="Normalny 7 2 2 7 3 4 2" xfId="3402"/>
    <cellStyle name="Normalny 7 2 2 7 3 5" xfId="3403"/>
    <cellStyle name="Normalny 7 2 2 7 4" xfId="3404"/>
    <cellStyle name="Normalny 7 2 2 7 4 2" xfId="3405"/>
    <cellStyle name="Normalny 7 2 2 7 4 2 2" xfId="3406"/>
    <cellStyle name="Normalny 7 2 2 7 4 2 2 2" xfId="3407"/>
    <cellStyle name="Normalny 7 2 2 7 4 2 3" xfId="3408"/>
    <cellStyle name="Normalny 7 2 2 7 4 3" xfId="3409"/>
    <cellStyle name="Normalny 7 2 2 7 4 3 2" xfId="3410"/>
    <cellStyle name="Normalny 7 2 2 7 4 4" xfId="3411"/>
    <cellStyle name="Normalny 7 2 2 7 5" xfId="3412"/>
    <cellStyle name="Normalny 7 2 2 7 5 2" xfId="3413"/>
    <cellStyle name="Normalny 7 2 2 7 5 2 2" xfId="3414"/>
    <cellStyle name="Normalny 7 2 2 7 5 3" xfId="3415"/>
    <cellStyle name="Normalny 7 2 2 7 6" xfId="3416"/>
    <cellStyle name="Normalny 7 2 2 7 6 2" xfId="3417"/>
    <cellStyle name="Normalny 7 2 2 7 7" xfId="3418"/>
    <cellStyle name="Normalny 7 2 2 8" xfId="3419"/>
    <cellStyle name="Normalny 7 2 2 8 2" xfId="3420"/>
    <cellStyle name="Normalny 7 2 2 8 2 2" xfId="3421"/>
    <cellStyle name="Normalny 7 2 2 8 2 2 2" xfId="3422"/>
    <cellStyle name="Normalny 7 2 2 8 2 2 2 2" xfId="3423"/>
    <cellStyle name="Normalny 7 2 2 8 2 2 3" xfId="3424"/>
    <cellStyle name="Normalny 7 2 2 8 2 3" xfId="3425"/>
    <cellStyle name="Normalny 7 2 2 8 2 3 2" xfId="3426"/>
    <cellStyle name="Normalny 7 2 2 8 2 4" xfId="3427"/>
    <cellStyle name="Normalny 7 2 2 8 3" xfId="3428"/>
    <cellStyle name="Normalny 7 2 2 8 3 2" xfId="3429"/>
    <cellStyle name="Normalny 7 2 2 8 3 2 2" xfId="3430"/>
    <cellStyle name="Normalny 7 2 2 8 3 3" xfId="3431"/>
    <cellStyle name="Normalny 7 2 2 8 4" xfId="3432"/>
    <cellStyle name="Normalny 7 2 2 8 4 2" xfId="3433"/>
    <cellStyle name="Normalny 7 2 2 8 5" xfId="3434"/>
    <cellStyle name="Normalny 7 2 2 9" xfId="3435"/>
    <cellStyle name="Normalny 7 2 2 9 2" xfId="3436"/>
    <cellStyle name="Normalny 7 2 2 9 2 2" xfId="3437"/>
    <cellStyle name="Normalny 7 2 2 9 2 2 2" xfId="3438"/>
    <cellStyle name="Normalny 7 2 2 9 2 2 2 2" xfId="3439"/>
    <cellStyle name="Normalny 7 2 2 9 2 2 3" xfId="3440"/>
    <cellStyle name="Normalny 7 2 2 9 2 3" xfId="3441"/>
    <cellStyle name="Normalny 7 2 2 9 2 3 2" xfId="3442"/>
    <cellStyle name="Normalny 7 2 2 9 2 4" xfId="3443"/>
    <cellStyle name="Normalny 7 2 2 9 3" xfId="3444"/>
    <cellStyle name="Normalny 7 2 2 9 3 2" xfId="3445"/>
    <cellStyle name="Normalny 7 2 2 9 3 2 2" xfId="3446"/>
    <cellStyle name="Normalny 7 2 2 9 3 3" xfId="3447"/>
    <cellStyle name="Normalny 7 2 2 9 4" xfId="3448"/>
    <cellStyle name="Normalny 7 2 2 9 4 2" xfId="3449"/>
    <cellStyle name="Normalny 7 2 2 9 5" xfId="3450"/>
    <cellStyle name="Normalny 7 2 3" xfId="3451"/>
    <cellStyle name="Normalny 7 2 3 2" xfId="3452"/>
    <cellStyle name="Normalny 7 2 3 3" xfId="3453"/>
    <cellStyle name="Normalny 7 2 3 3 2" xfId="3454"/>
    <cellStyle name="Normalny 7 2 3 3 2 2" xfId="3455"/>
    <cellStyle name="Normalny 7 2 3 3 2 2 2" xfId="3456"/>
    <cellStyle name="Normalny 7 2 3 3 2 2 2 2" xfId="3457"/>
    <cellStyle name="Normalny 7 2 3 3 2 2 2 2 2" xfId="3458"/>
    <cellStyle name="Normalny 7 2 3 3 2 2 2 3" xfId="3459"/>
    <cellStyle name="Normalny 7 2 3 3 2 2 3" xfId="3460"/>
    <cellStyle name="Normalny 7 2 3 3 2 2 3 2" xfId="3461"/>
    <cellStyle name="Normalny 7 2 3 3 2 2 4" xfId="3462"/>
    <cellStyle name="Normalny 7 2 3 3 2 3" xfId="3463"/>
    <cellStyle name="Normalny 7 2 3 3 2 3 2" xfId="3464"/>
    <cellStyle name="Normalny 7 2 3 3 2 3 2 2" xfId="3465"/>
    <cellStyle name="Normalny 7 2 3 3 2 3 3" xfId="3466"/>
    <cellStyle name="Normalny 7 2 3 3 2 4" xfId="3467"/>
    <cellStyle name="Normalny 7 2 3 3 2 4 2" xfId="3468"/>
    <cellStyle name="Normalny 7 2 3 3 2 5" xfId="3469"/>
    <cellStyle name="Normalny 7 2 3 3 3" xfId="3470"/>
    <cellStyle name="Normalny 7 2 3 3 3 2" xfId="3471"/>
    <cellStyle name="Normalny 7 2 3 3 3 2 2" xfId="3472"/>
    <cellStyle name="Normalny 7 2 3 3 3 2 2 2" xfId="3473"/>
    <cellStyle name="Normalny 7 2 3 3 3 2 2 2 2" xfId="3474"/>
    <cellStyle name="Normalny 7 2 3 3 3 2 2 3" xfId="3475"/>
    <cellStyle name="Normalny 7 2 3 3 3 2 3" xfId="3476"/>
    <cellStyle name="Normalny 7 2 3 3 3 2 3 2" xfId="3477"/>
    <cellStyle name="Normalny 7 2 3 3 3 2 4" xfId="3478"/>
    <cellStyle name="Normalny 7 2 3 3 3 3" xfId="3479"/>
    <cellStyle name="Normalny 7 2 3 3 3 3 2" xfId="3480"/>
    <cellStyle name="Normalny 7 2 3 3 3 3 2 2" xfId="3481"/>
    <cellStyle name="Normalny 7 2 3 3 3 3 3" xfId="3482"/>
    <cellStyle name="Normalny 7 2 3 3 3 4" xfId="3483"/>
    <cellStyle name="Normalny 7 2 3 3 3 4 2" xfId="3484"/>
    <cellStyle name="Normalny 7 2 3 3 3 5" xfId="3485"/>
    <cellStyle name="Normalny 7 2 3 3 4" xfId="3486"/>
    <cellStyle name="Normalny 7 2 3 3 4 2" xfId="3487"/>
    <cellStyle name="Normalny 7 2 3 3 4 2 2" xfId="3488"/>
    <cellStyle name="Normalny 7 2 3 3 4 2 2 2" xfId="3489"/>
    <cellStyle name="Normalny 7 2 3 3 4 2 3" xfId="3490"/>
    <cellStyle name="Normalny 7 2 3 3 4 3" xfId="3491"/>
    <cellStyle name="Normalny 7 2 3 3 4 3 2" xfId="3492"/>
    <cellStyle name="Normalny 7 2 3 3 4 4" xfId="3493"/>
    <cellStyle name="Normalny 7 2 3 3 5" xfId="3494"/>
    <cellStyle name="Normalny 7 2 3 3 5 2" xfId="3495"/>
    <cellStyle name="Normalny 7 2 3 3 5 2 2" xfId="3496"/>
    <cellStyle name="Normalny 7 2 3 3 5 3" xfId="3497"/>
    <cellStyle name="Normalny 7 2 3 3 6" xfId="3498"/>
    <cellStyle name="Normalny 7 2 3 3 6 2" xfId="3499"/>
    <cellStyle name="Normalny 7 2 3 3 7" xfId="3500"/>
    <cellStyle name="Normalny 7 2 3 4" xfId="3501"/>
    <cellStyle name="Normalny 7 2 3 4 2" xfId="3502"/>
    <cellStyle name="Normalny 7 2 3 4 2 2" xfId="3503"/>
    <cellStyle name="Normalny 7 2 3 4 2 2 2" xfId="3504"/>
    <cellStyle name="Normalny 7 2 3 4 2 2 2 2" xfId="3505"/>
    <cellStyle name="Normalny 7 2 3 4 2 2 3" xfId="3506"/>
    <cellStyle name="Normalny 7 2 3 4 2 3" xfId="3507"/>
    <cellStyle name="Normalny 7 2 3 4 2 3 2" xfId="3508"/>
    <cellStyle name="Normalny 7 2 3 4 2 4" xfId="3509"/>
    <cellStyle name="Normalny 7 2 3 4 3" xfId="3510"/>
    <cellStyle name="Normalny 7 2 3 4 3 2" xfId="3511"/>
    <cellStyle name="Normalny 7 2 3 4 3 2 2" xfId="3512"/>
    <cellStyle name="Normalny 7 2 3 4 3 3" xfId="3513"/>
    <cellStyle name="Normalny 7 2 3 4 4" xfId="3514"/>
    <cellStyle name="Normalny 7 2 3 4 4 2" xfId="3515"/>
    <cellStyle name="Normalny 7 2 3 4 5" xfId="3516"/>
    <cellStyle name="Normalny 7 2 3 5" xfId="3517"/>
    <cellStyle name="Normalny 7 2 3 5 2" xfId="3518"/>
    <cellStyle name="Normalny 7 2 3 5 2 2" xfId="3519"/>
    <cellStyle name="Normalny 7 2 3 5 2 2 2" xfId="3520"/>
    <cellStyle name="Normalny 7 2 3 5 2 2 2 2" xfId="3521"/>
    <cellStyle name="Normalny 7 2 3 5 2 2 3" xfId="3522"/>
    <cellStyle name="Normalny 7 2 3 5 2 3" xfId="3523"/>
    <cellStyle name="Normalny 7 2 3 5 2 3 2" xfId="3524"/>
    <cellStyle name="Normalny 7 2 3 5 2 4" xfId="3525"/>
    <cellStyle name="Normalny 7 2 3 5 3" xfId="3526"/>
    <cellStyle name="Normalny 7 2 3 5 3 2" xfId="3527"/>
    <cellStyle name="Normalny 7 2 3 5 3 2 2" xfId="3528"/>
    <cellStyle name="Normalny 7 2 3 5 3 3" xfId="3529"/>
    <cellStyle name="Normalny 7 2 3 5 4" xfId="3530"/>
    <cellStyle name="Normalny 7 2 3 5 4 2" xfId="3531"/>
    <cellStyle name="Normalny 7 2 3 5 5" xfId="3532"/>
    <cellStyle name="Normalny 7 2 3 6" xfId="3533"/>
    <cellStyle name="Normalny 7 2 3 6 2" xfId="3534"/>
    <cellStyle name="Normalny 7 2 3 6 2 2" xfId="3535"/>
    <cellStyle name="Normalny 7 2 3 6 2 2 2" xfId="3536"/>
    <cellStyle name="Normalny 7 2 3 6 2 3" xfId="3537"/>
    <cellStyle name="Normalny 7 2 3 6 3" xfId="3538"/>
    <cellStyle name="Normalny 7 2 3 6 3 2" xfId="3539"/>
    <cellStyle name="Normalny 7 2 3 6 4" xfId="3540"/>
    <cellStyle name="Normalny 7 2 3 7" xfId="3541"/>
    <cellStyle name="Normalny 7 2 3 7 2" xfId="3542"/>
    <cellStyle name="Normalny 7 2 3 7 2 2" xfId="3543"/>
    <cellStyle name="Normalny 7 2 3 7 3" xfId="3544"/>
    <cellStyle name="Normalny 7 2 3 8" xfId="3545"/>
    <cellStyle name="Normalny 7 2 3 8 2" xfId="3546"/>
    <cellStyle name="Normalny 7 2 3 9" xfId="3547"/>
    <cellStyle name="Normalny 7 2 4" xfId="3548"/>
    <cellStyle name="Normalny 7 2 4 2" xfId="3549"/>
    <cellStyle name="Normalny 7 2 4 3" xfId="3550"/>
    <cellStyle name="Normalny 7 2 4 3 2" xfId="3551"/>
    <cellStyle name="Normalny 7 2 4 3 2 2" xfId="3552"/>
    <cellStyle name="Normalny 7 2 4 3 2 2 2" xfId="3553"/>
    <cellStyle name="Normalny 7 2 4 3 2 2 2 2" xfId="3554"/>
    <cellStyle name="Normalny 7 2 4 3 2 2 2 2 2" xfId="3555"/>
    <cellStyle name="Normalny 7 2 4 3 2 2 2 3" xfId="3556"/>
    <cellStyle name="Normalny 7 2 4 3 2 2 3" xfId="3557"/>
    <cellStyle name="Normalny 7 2 4 3 2 2 3 2" xfId="3558"/>
    <cellStyle name="Normalny 7 2 4 3 2 2 4" xfId="3559"/>
    <cellStyle name="Normalny 7 2 4 3 2 3" xfId="3560"/>
    <cellStyle name="Normalny 7 2 4 3 2 3 2" xfId="3561"/>
    <cellStyle name="Normalny 7 2 4 3 2 3 2 2" xfId="3562"/>
    <cellStyle name="Normalny 7 2 4 3 2 3 3" xfId="3563"/>
    <cellStyle name="Normalny 7 2 4 3 2 4" xfId="3564"/>
    <cellStyle name="Normalny 7 2 4 3 2 4 2" xfId="3565"/>
    <cellStyle name="Normalny 7 2 4 3 2 5" xfId="3566"/>
    <cellStyle name="Normalny 7 2 4 3 3" xfId="3567"/>
    <cellStyle name="Normalny 7 2 4 3 3 2" xfId="3568"/>
    <cellStyle name="Normalny 7 2 4 3 3 2 2" xfId="3569"/>
    <cellStyle name="Normalny 7 2 4 3 3 2 2 2" xfId="3570"/>
    <cellStyle name="Normalny 7 2 4 3 3 2 2 2 2" xfId="3571"/>
    <cellStyle name="Normalny 7 2 4 3 3 2 2 3" xfId="3572"/>
    <cellStyle name="Normalny 7 2 4 3 3 2 3" xfId="3573"/>
    <cellStyle name="Normalny 7 2 4 3 3 2 3 2" xfId="3574"/>
    <cellStyle name="Normalny 7 2 4 3 3 2 4" xfId="3575"/>
    <cellStyle name="Normalny 7 2 4 3 3 3" xfId="3576"/>
    <cellStyle name="Normalny 7 2 4 3 3 3 2" xfId="3577"/>
    <cellStyle name="Normalny 7 2 4 3 3 3 2 2" xfId="3578"/>
    <cellStyle name="Normalny 7 2 4 3 3 3 3" xfId="3579"/>
    <cellStyle name="Normalny 7 2 4 3 3 4" xfId="3580"/>
    <cellStyle name="Normalny 7 2 4 3 3 4 2" xfId="3581"/>
    <cellStyle name="Normalny 7 2 4 3 3 5" xfId="3582"/>
    <cellStyle name="Normalny 7 2 4 3 4" xfId="3583"/>
    <cellStyle name="Normalny 7 2 4 3 4 2" xfId="3584"/>
    <cellStyle name="Normalny 7 2 4 3 4 2 2" xfId="3585"/>
    <cellStyle name="Normalny 7 2 4 3 4 2 2 2" xfId="3586"/>
    <cellStyle name="Normalny 7 2 4 3 4 2 3" xfId="3587"/>
    <cellStyle name="Normalny 7 2 4 3 4 3" xfId="3588"/>
    <cellStyle name="Normalny 7 2 4 3 4 3 2" xfId="3589"/>
    <cellStyle name="Normalny 7 2 4 3 4 4" xfId="3590"/>
    <cellStyle name="Normalny 7 2 4 3 5" xfId="3591"/>
    <cellStyle name="Normalny 7 2 4 3 5 2" xfId="3592"/>
    <cellStyle name="Normalny 7 2 4 3 5 2 2" xfId="3593"/>
    <cellStyle name="Normalny 7 2 4 3 5 3" xfId="3594"/>
    <cellStyle name="Normalny 7 2 4 3 6" xfId="3595"/>
    <cellStyle name="Normalny 7 2 4 3 6 2" xfId="3596"/>
    <cellStyle name="Normalny 7 2 4 3 7" xfId="3597"/>
    <cellStyle name="Normalny 7 2 4 4" xfId="3598"/>
    <cellStyle name="Normalny 7 2 4 4 2" xfId="3599"/>
    <cellStyle name="Normalny 7 2 4 4 2 2" xfId="3600"/>
    <cellStyle name="Normalny 7 2 4 4 2 2 2" xfId="3601"/>
    <cellStyle name="Normalny 7 2 4 4 2 2 2 2" xfId="3602"/>
    <cellStyle name="Normalny 7 2 4 4 2 2 3" xfId="3603"/>
    <cellStyle name="Normalny 7 2 4 4 2 3" xfId="3604"/>
    <cellStyle name="Normalny 7 2 4 4 2 3 2" xfId="3605"/>
    <cellStyle name="Normalny 7 2 4 4 2 4" xfId="3606"/>
    <cellStyle name="Normalny 7 2 4 4 3" xfId="3607"/>
    <cellStyle name="Normalny 7 2 4 4 3 2" xfId="3608"/>
    <cellStyle name="Normalny 7 2 4 4 3 2 2" xfId="3609"/>
    <cellStyle name="Normalny 7 2 4 4 3 3" xfId="3610"/>
    <cellStyle name="Normalny 7 2 4 4 4" xfId="3611"/>
    <cellStyle name="Normalny 7 2 4 4 4 2" xfId="3612"/>
    <cellStyle name="Normalny 7 2 4 4 5" xfId="3613"/>
    <cellStyle name="Normalny 7 2 4 5" xfId="3614"/>
    <cellStyle name="Normalny 7 2 4 5 2" xfId="3615"/>
    <cellStyle name="Normalny 7 2 4 5 2 2" xfId="3616"/>
    <cellStyle name="Normalny 7 2 4 5 2 2 2" xfId="3617"/>
    <cellStyle name="Normalny 7 2 4 5 2 2 2 2" xfId="3618"/>
    <cellStyle name="Normalny 7 2 4 5 2 2 3" xfId="3619"/>
    <cellStyle name="Normalny 7 2 4 5 2 3" xfId="3620"/>
    <cellStyle name="Normalny 7 2 4 5 2 3 2" xfId="3621"/>
    <cellStyle name="Normalny 7 2 4 5 2 4" xfId="3622"/>
    <cellStyle name="Normalny 7 2 4 5 3" xfId="3623"/>
    <cellStyle name="Normalny 7 2 4 5 3 2" xfId="3624"/>
    <cellStyle name="Normalny 7 2 4 5 3 2 2" xfId="3625"/>
    <cellStyle name="Normalny 7 2 4 5 3 3" xfId="3626"/>
    <cellStyle name="Normalny 7 2 4 5 4" xfId="3627"/>
    <cellStyle name="Normalny 7 2 4 5 4 2" xfId="3628"/>
    <cellStyle name="Normalny 7 2 4 5 5" xfId="3629"/>
    <cellStyle name="Normalny 7 2 4 6" xfId="3630"/>
    <cellStyle name="Normalny 7 2 4 6 2" xfId="3631"/>
    <cellStyle name="Normalny 7 2 4 6 2 2" xfId="3632"/>
    <cellStyle name="Normalny 7 2 4 6 2 2 2" xfId="3633"/>
    <cellStyle name="Normalny 7 2 4 6 2 3" xfId="3634"/>
    <cellStyle name="Normalny 7 2 4 6 3" xfId="3635"/>
    <cellStyle name="Normalny 7 2 4 6 3 2" xfId="3636"/>
    <cellStyle name="Normalny 7 2 4 6 4" xfId="3637"/>
    <cellStyle name="Normalny 7 2 4 7" xfId="3638"/>
    <cellStyle name="Normalny 7 2 4 7 2" xfId="3639"/>
    <cellStyle name="Normalny 7 2 4 7 2 2" xfId="3640"/>
    <cellStyle name="Normalny 7 2 4 7 3" xfId="3641"/>
    <cellStyle name="Normalny 7 2 4 8" xfId="3642"/>
    <cellStyle name="Normalny 7 2 4 8 2" xfId="3643"/>
    <cellStyle name="Normalny 7 2 4 9" xfId="3644"/>
    <cellStyle name="Normalny 7 2 5" xfId="3645"/>
    <cellStyle name="Normalny 7 2 5 2" xfId="3646"/>
    <cellStyle name="Normalny 7 2 5 3" xfId="3647"/>
    <cellStyle name="Normalny 7 2 5 3 2" xfId="3648"/>
    <cellStyle name="Normalny 7 2 5 3 2 2" xfId="3649"/>
    <cellStyle name="Normalny 7 2 5 3 2 2 2" xfId="3650"/>
    <cellStyle name="Normalny 7 2 5 3 2 2 2 2" xfId="3651"/>
    <cellStyle name="Normalny 7 2 5 3 2 2 2 2 2" xfId="3652"/>
    <cellStyle name="Normalny 7 2 5 3 2 2 2 3" xfId="3653"/>
    <cellStyle name="Normalny 7 2 5 3 2 2 3" xfId="3654"/>
    <cellStyle name="Normalny 7 2 5 3 2 2 3 2" xfId="3655"/>
    <cellStyle name="Normalny 7 2 5 3 2 2 4" xfId="3656"/>
    <cellStyle name="Normalny 7 2 5 3 2 3" xfId="3657"/>
    <cellStyle name="Normalny 7 2 5 3 2 3 2" xfId="3658"/>
    <cellStyle name="Normalny 7 2 5 3 2 3 2 2" xfId="3659"/>
    <cellStyle name="Normalny 7 2 5 3 2 3 3" xfId="3660"/>
    <cellStyle name="Normalny 7 2 5 3 2 4" xfId="3661"/>
    <cellStyle name="Normalny 7 2 5 3 2 4 2" xfId="3662"/>
    <cellStyle name="Normalny 7 2 5 3 2 5" xfId="3663"/>
    <cellStyle name="Normalny 7 2 5 3 3" xfId="3664"/>
    <cellStyle name="Normalny 7 2 5 3 3 2" xfId="3665"/>
    <cellStyle name="Normalny 7 2 5 3 3 2 2" xfId="3666"/>
    <cellStyle name="Normalny 7 2 5 3 3 2 2 2" xfId="3667"/>
    <cellStyle name="Normalny 7 2 5 3 3 2 2 2 2" xfId="3668"/>
    <cellStyle name="Normalny 7 2 5 3 3 2 2 3" xfId="3669"/>
    <cellStyle name="Normalny 7 2 5 3 3 2 3" xfId="3670"/>
    <cellStyle name="Normalny 7 2 5 3 3 2 3 2" xfId="3671"/>
    <cellStyle name="Normalny 7 2 5 3 3 2 4" xfId="3672"/>
    <cellStyle name="Normalny 7 2 5 3 3 3" xfId="3673"/>
    <cellStyle name="Normalny 7 2 5 3 3 3 2" xfId="3674"/>
    <cellStyle name="Normalny 7 2 5 3 3 3 2 2" xfId="3675"/>
    <cellStyle name="Normalny 7 2 5 3 3 3 3" xfId="3676"/>
    <cellStyle name="Normalny 7 2 5 3 3 4" xfId="3677"/>
    <cellStyle name="Normalny 7 2 5 3 3 4 2" xfId="3678"/>
    <cellStyle name="Normalny 7 2 5 3 3 5" xfId="3679"/>
    <cellStyle name="Normalny 7 2 5 3 4" xfId="3680"/>
    <cellStyle name="Normalny 7 2 5 3 4 2" xfId="3681"/>
    <cellStyle name="Normalny 7 2 5 3 4 2 2" xfId="3682"/>
    <cellStyle name="Normalny 7 2 5 3 4 2 2 2" xfId="3683"/>
    <cellStyle name="Normalny 7 2 5 3 4 2 3" xfId="3684"/>
    <cellStyle name="Normalny 7 2 5 3 4 3" xfId="3685"/>
    <cellStyle name="Normalny 7 2 5 3 4 3 2" xfId="3686"/>
    <cellStyle name="Normalny 7 2 5 3 4 4" xfId="3687"/>
    <cellStyle name="Normalny 7 2 5 3 5" xfId="3688"/>
    <cellStyle name="Normalny 7 2 5 3 5 2" xfId="3689"/>
    <cellStyle name="Normalny 7 2 5 3 5 2 2" xfId="3690"/>
    <cellStyle name="Normalny 7 2 5 3 5 3" xfId="3691"/>
    <cellStyle name="Normalny 7 2 5 3 6" xfId="3692"/>
    <cellStyle name="Normalny 7 2 5 3 6 2" xfId="3693"/>
    <cellStyle name="Normalny 7 2 5 3 7" xfId="3694"/>
    <cellStyle name="Normalny 7 2 5 4" xfId="3695"/>
    <cellStyle name="Normalny 7 2 5 4 2" xfId="3696"/>
    <cellStyle name="Normalny 7 2 5 4 2 2" xfId="3697"/>
    <cellStyle name="Normalny 7 2 5 4 2 2 2" xfId="3698"/>
    <cellStyle name="Normalny 7 2 5 4 2 2 2 2" xfId="3699"/>
    <cellStyle name="Normalny 7 2 5 4 2 2 3" xfId="3700"/>
    <cellStyle name="Normalny 7 2 5 4 2 3" xfId="3701"/>
    <cellStyle name="Normalny 7 2 5 4 2 3 2" xfId="3702"/>
    <cellStyle name="Normalny 7 2 5 4 2 4" xfId="3703"/>
    <cellStyle name="Normalny 7 2 5 4 3" xfId="3704"/>
    <cellStyle name="Normalny 7 2 5 4 3 2" xfId="3705"/>
    <cellStyle name="Normalny 7 2 5 4 3 2 2" xfId="3706"/>
    <cellStyle name="Normalny 7 2 5 4 3 3" xfId="3707"/>
    <cellStyle name="Normalny 7 2 5 4 4" xfId="3708"/>
    <cellStyle name="Normalny 7 2 5 4 4 2" xfId="3709"/>
    <cellStyle name="Normalny 7 2 5 4 5" xfId="3710"/>
    <cellStyle name="Normalny 7 2 5 5" xfId="3711"/>
    <cellStyle name="Normalny 7 2 5 5 2" xfId="3712"/>
    <cellStyle name="Normalny 7 2 5 5 2 2" xfId="3713"/>
    <cellStyle name="Normalny 7 2 5 5 2 2 2" xfId="3714"/>
    <cellStyle name="Normalny 7 2 5 5 2 2 2 2" xfId="3715"/>
    <cellStyle name="Normalny 7 2 5 5 2 2 3" xfId="3716"/>
    <cellStyle name="Normalny 7 2 5 5 2 3" xfId="3717"/>
    <cellStyle name="Normalny 7 2 5 5 2 3 2" xfId="3718"/>
    <cellStyle name="Normalny 7 2 5 5 2 4" xfId="3719"/>
    <cellStyle name="Normalny 7 2 5 5 3" xfId="3720"/>
    <cellStyle name="Normalny 7 2 5 5 3 2" xfId="3721"/>
    <cellStyle name="Normalny 7 2 5 5 3 2 2" xfId="3722"/>
    <cellStyle name="Normalny 7 2 5 5 3 3" xfId="3723"/>
    <cellStyle name="Normalny 7 2 5 5 4" xfId="3724"/>
    <cellStyle name="Normalny 7 2 5 5 4 2" xfId="3725"/>
    <cellStyle name="Normalny 7 2 5 5 5" xfId="3726"/>
    <cellStyle name="Normalny 7 2 5 6" xfId="3727"/>
    <cellStyle name="Normalny 7 2 5 6 2" xfId="3728"/>
    <cellStyle name="Normalny 7 2 5 6 2 2" xfId="3729"/>
    <cellStyle name="Normalny 7 2 5 6 2 2 2" xfId="3730"/>
    <cellStyle name="Normalny 7 2 5 6 2 3" xfId="3731"/>
    <cellStyle name="Normalny 7 2 5 6 3" xfId="3732"/>
    <cellStyle name="Normalny 7 2 5 6 3 2" xfId="3733"/>
    <cellStyle name="Normalny 7 2 5 6 4" xfId="3734"/>
    <cellStyle name="Normalny 7 2 5 7" xfId="3735"/>
    <cellStyle name="Normalny 7 2 5 7 2" xfId="3736"/>
    <cellStyle name="Normalny 7 2 5 7 2 2" xfId="3737"/>
    <cellStyle name="Normalny 7 2 5 7 3" xfId="3738"/>
    <cellStyle name="Normalny 7 2 5 8" xfId="3739"/>
    <cellStyle name="Normalny 7 2 5 8 2" xfId="3740"/>
    <cellStyle name="Normalny 7 2 5 9" xfId="3741"/>
    <cellStyle name="Normalny 7 2 6" xfId="3742"/>
    <cellStyle name="Normalny 7 2 6 2" xfId="3743"/>
    <cellStyle name="Normalny 7 2 6 3" xfId="3744"/>
    <cellStyle name="Normalny 7 2 6 3 2" xfId="3745"/>
    <cellStyle name="Normalny 7 2 6 3 2 2" xfId="3746"/>
    <cellStyle name="Normalny 7 2 6 3 2 2 2" xfId="3747"/>
    <cellStyle name="Normalny 7 2 6 3 2 2 2 2" xfId="3748"/>
    <cellStyle name="Normalny 7 2 6 3 2 2 2 2 2" xfId="3749"/>
    <cellStyle name="Normalny 7 2 6 3 2 2 2 3" xfId="3750"/>
    <cellStyle name="Normalny 7 2 6 3 2 2 3" xfId="3751"/>
    <cellStyle name="Normalny 7 2 6 3 2 2 3 2" xfId="3752"/>
    <cellStyle name="Normalny 7 2 6 3 2 2 4" xfId="3753"/>
    <cellStyle name="Normalny 7 2 6 3 2 3" xfId="3754"/>
    <cellStyle name="Normalny 7 2 6 3 2 3 2" xfId="3755"/>
    <cellStyle name="Normalny 7 2 6 3 2 3 2 2" xfId="3756"/>
    <cellStyle name="Normalny 7 2 6 3 2 3 3" xfId="3757"/>
    <cellStyle name="Normalny 7 2 6 3 2 4" xfId="3758"/>
    <cellStyle name="Normalny 7 2 6 3 2 4 2" xfId="3759"/>
    <cellStyle name="Normalny 7 2 6 3 2 5" xfId="3760"/>
    <cellStyle name="Normalny 7 2 6 3 3" xfId="3761"/>
    <cellStyle name="Normalny 7 2 6 3 3 2" xfId="3762"/>
    <cellStyle name="Normalny 7 2 6 3 3 2 2" xfId="3763"/>
    <cellStyle name="Normalny 7 2 6 3 3 2 2 2" xfId="3764"/>
    <cellStyle name="Normalny 7 2 6 3 3 2 2 2 2" xfId="3765"/>
    <cellStyle name="Normalny 7 2 6 3 3 2 2 3" xfId="3766"/>
    <cellStyle name="Normalny 7 2 6 3 3 2 3" xfId="3767"/>
    <cellStyle name="Normalny 7 2 6 3 3 2 3 2" xfId="3768"/>
    <cellStyle name="Normalny 7 2 6 3 3 2 4" xfId="3769"/>
    <cellStyle name="Normalny 7 2 6 3 3 3" xfId="3770"/>
    <cellStyle name="Normalny 7 2 6 3 3 3 2" xfId="3771"/>
    <cellStyle name="Normalny 7 2 6 3 3 3 2 2" xfId="3772"/>
    <cellStyle name="Normalny 7 2 6 3 3 3 3" xfId="3773"/>
    <cellStyle name="Normalny 7 2 6 3 3 4" xfId="3774"/>
    <cellStyle name="Normalny 7 2 6 3 3 4 2" xfId="3775"/>
    <cellStyle name="Normalny 7 2 6 3 3 5" xfId="3776"/>
    <cellStyle name="Normalny 7 2 6 3 4" xfId="3777"/>
    <cellStyle name="Normalny 7 2 6 3 4 2" xfId="3778"/>
    <cellStyle name="Normalny 7 2 6 3 4 2 2" xfId="3779"/>
    <cellStyle name="Normalny 7 2 6 3 4 2 2 2" xfId="3780"/>
    <cellStyle name="Normalny 7 2 6 3 4 2 3" xfId="3781"/>
    <cellStyle name="Normalny 7 2 6 3 4 3" xfId="3782"/>
    <cellStyle name="Normalny 7 2 6 3 4 3 2" xfId="3783"/>
    <cellStyle name="Normalny 7 2 6 3 4 4" xfId="3784"/>
    <cellStyle name="Normalny 7 2 6 3 5" xfId="3785"/>
    <cellStyle name="Normalny 7 2 6 3 5 2" xfId="3786"/>
    <cellStyle name="Normalny 7 2 6 3 5 2 2" xfId="3787"/>
    <cellStyle name="Normalny 7 2 6 3 5 3" xfId="3788"/>
    <cellStyle name="Normalny 7 2 6 3 6" xfId="3789"/>
    <cellStyle name="Normalny 7 2 6 3 6 2" xfId="3790"/>
    <cellStyle name="Normalny 7 2 6 3 7" xfId="3791"/>
    <cellStyle name="Normalny 7 2 6 4" xfId="3792"/>
    <cellStyle name="Normalny 7 2 6 4 2" xfId="3793"/>
    <cellStyle name="Normalny 7 2 6 4 2 2" xfId="3794"/>
    <cellStyle name="Normalny 7 2 6 4 2 2 2" xfId="3795"/>
    <cellStyle name="Normalny 7 2 6 4 2 2 2 2" xfId="3796"/>
    <cellStyle name="Normalny 7 2 6 4 2 2 3" xfId="3797"/>
    <cellStyle name="Normalny 7 2 6 4 2 3" xfId="3798"/>
    <cellStyle name="Normalny 7 2 6 4 2 3 2" xfId="3799"/>
    <cellStyle name="Normalny 7 2 6 4 2 4" xfId="3800"/>
    <cellStyle name="Normalny 7 2 6 4 3" xfId="3801"/>
    <cellStyle name="Normalny 7 2 6 4 3 2" xfId="3802"/>
    <cellStyle name="Normalny 7 2 6 4 3 2 2" xfId="3803"/>
    <cellStyle name="Normalny 7 2 6 4 3 3" xfId="3804"/>
    <cellStyle name="Normalny 7 2 6 4 4" xfId="3805"/>
    <cellStyle name="Normalny 7 2 6 4 4 2" xfId="3806"/>
    <cellStyle name="Normalny 7 2 6 4 5" xfId="3807"/>
    <cellStyle name="Normalny 7 2 6 5" xfId="3808"/>
    <cellStyle name="Normalny 7 2 6 5 2" xfId="3809"/>
    <cellStyle name="Normalny 7 2 6 5 2 2" xfId="3810"/>
    <cellStyle name="Normalny 7 2 6 5 2 2 2" xfId="3811"/>
    <cellStyle name="Normalny 7 2 6 5 2 2 2 2" xfId="3812"/>
    <cellStyle name="Normalny 7 2 6 5 2 2 3" xfId="3813"/>
    <cellStyle name="Normalny 7 2 6 5 2 3" xfId="3814"/>
    <cellStyle name="Normalny 7 2 6 5 2 3 2" xfId="3815"/>
    <cellStyle name="Normalny 7 2 6 5 2 4" xfId="3816"/>
    <cellStyle name="Normalny 7 2 6 5 3" xfId="3817"/>
    <cellStyle name="Normalny 7 2 6 5 3 2" xfId="3818"/>
    <cellStyle name="Normalny 7 2 6 5 3 2 2" xfId="3819"/>
    <cellStyle name="Normalny 7 2 6 5 3 3" xfId="3820"/>
    <cellStyle name="Normalny 7 2 6 5 4" xfId="3821"/>
    <cellStyle name="Normalny 7 2 6 5 4 2" xfId="3822"/>
    <cellStyle name="Normalny 7 2 6 5 5" xfId="3823"/>
    <cellStyle name="Normalny 7 2 6 6" xfId="3824"/>
    <cellStyle name="Normalny 7 2 6 6 2" xfId="3825"/>
    <cellStyle name="Normalny 7 2 6 6 2 2" xfId="3826"/>
    <cellStyle name="Normalny 7 2 6 6 2 2 2" xfId="3827"/>
    <cellStyle name="Normalny 7 2 6 6 2 3" xfId="3828"/>
    <cellStyle name="Normalny 7 2 6 6 3" xfId="3829"/>
    <cellStyle name="Normalny 7 2 6 6 3 2" xfId="3830"/>
    <cellStyle name="Normalny 7 2 6 6 4" xfId="3831"/>
    <cellStyle name="Normalny 7 2 6 7" xfId="3832"/>
    <cellStyle name="Normalny 7 2 6 7 2" xfId="3833"/>
    <cellStyle name="Normalny 7 2 6 7 2 2" xfId="3834"/>
    <cellStyle name="Normalny 7 2 6 7 3" xfId="3835"/>
    <cellStyle name="Normalny 7 2 6 8" xfId="3836"/>
    <cellStyle name="Normalny 7 2 6 8 2" xfId="3837"/>
    <cellStyle name="Normalny 7 2 6 9" xfId="3838"/>
    <cellStyle name="Normalny 7 2 7" xfId="3839"/>
    <cellStyle name="Normalny 7 2 7 2" xfId="3840"/>
    <cellStyle name="Normalny 7 2 7 3" xfId="3841"/>
    <cellStyle name="Normalny 7 2 7 3 2" xfId="3842"/>
    <cellStyle name="Normalny 7 2 7 3 2 2" xfId="3843"/>
    <cellStyle name="Normalny 7 2 7 3 2 2 2" xfId="3844"/>
    <cellStyle name="Normalny 7 2 7 3 2 2 2 2" xfId="3845"/>
    <cellStyle name="Normalny 7 2 7 3 2 2 2 2 2" xfId="3846"/>
    <cellStyle name="Normalny 7 2 7 3 2 2 2 3" xfId="3847"/>
    <cellStyle name="Normalny 7 2 7 3 2 2 3" xfId="3848"/>
    <cellStyle name="Normalny 7 2 7 3 2 2 3 2" xfId="3849"/>
    <cellStyle name="Normalny 7 2 7 3 2 2 4" xfId="3850"/>
    <cellStyle name="Normalny 7 2 7 3 2 3" xfId="3851"/>
    <cellStyle name="Normalny 7 2 7 3 2 3 2" xfId="3852"/>
    <cellStyle name="Normalny 7 2 7 3 2 3 2 2" xfId="3853"/>
    <cellStyle name="Normalny 7 2 7 3 2 3 3" xfId="3854"/>
    <cellStyle name="Normalny 7 2 7 3 2 4" xfId="3855"/>
    <cellStyle name="Normalny 7 2 7 3 2 4 2" xfId="3856"/>
    <cellStyle name="Normalny 7 2 7 3 2 5" xfId="3857"/>
    <cellStyle name="Normalny 7 2 7 3 3" xfId="3858"/>
    <cellStyle name="Normalny 7 2 7 3 3 2" xfId="3859"/>
    <cellStyle name="Normalny 7 2 7 3 3 2 2" xfId="3860"/>
    <cellStyle name="Normalny 7 2 7 3 3 2 2 2" xfId="3861"/>
    <cellStyle name="Normalny 7 2 7 3 3 2 2 2 2" xfId="3862"/>
    <cellStyle name="Normalny 7 2 7 3 3 2 2 3" xfId="3863"/>
    <cellStyle name="Normalny 7 2 7 3 3 2 3" xfId="3864"/>
    <cellStyle name="Normalny 7 2 7 3 3 2 3 2" xfId="3865"/>
    <cellStyle name="Normalny 7 2 7 3 3 2 4" xfId="3866"/>
    <cellStyle name="Normalny 7 2 7 3 3 3" xfId="3867"/>
    <cellStyle name="Normalny 7 2 7 3 3 3 2" xfId="3868"/>
    <cellStyle name="Normalny 7 2 7 3 3 3 2 2" xfId="3869"/>
    <cellStyle name="Normalny 7 2 7 3 3 3 3" xfId="3870"/>
    <cellStyle name="Normalny 7 2 7 3 3 4" xfId="3871"/>
    <cellStyle name="Normalny 7 2 7 3 3 4 2" xfId="3872"/>
    <cellStyle name="Normalny 7 2 7 3 3 5" xfId="3873"/>
    <cellStyle name="Normalny 7 2 7 3 4" xfId="3874"/>
    <cellStyle name="Normalny 7 2 7 3 4 2" xfId="3875"/>
    <cellStyle name="Normalny 7 2 7 3 4 2 2" xfId="3876"/>
    <cellStyle name="Normalny 7 2 7 3 4 2 2 2" xfId="3877"/>
    <cellStyle name="Normalny 7 2 7 3 4 2 3" xfId="3878"/>
    <cellStyle name="Normalny 7 2 7 3 4 3" xfId="3879"/>
    <cellStyle name="Normalny 7 2 7 3 4 3 2" xfId="3880"/>
    <cellStyle name="Normalny 7 2 7 3 4 4" xfId="3881"/>
    <cellStyle name="Normalny 7 2 7 3 5" xfId="3882"/>
    <cellStyle name="Normalny 7 2 7 3 5 2" xfId="3883"/>
    <cellStyle name="Normalny 7 2 7 3 5 2 2" xfId="3884"/>
    <cellStyle name="Normalny 7 2 7 3 5 3" xfId="3885"/>
    <cellStyle name="Normalny 7 2 7 3 6" xfId="3886"/>
    <cellStyle name="Normalny 7 2 7 3 6 2" xfId="3887"/>
    <cellStyle name="Normalny 7 2 7 3 7" xfId="3888"/>
    <cellStyle name="Normalny 7 2 7 4" xfId="3889"/>
    <cellStyle name="Normalny 7 2 7 4 2" xfId="3890"/>
    <cellStyle name="Normalny 7 2 7 4 2 2" xfId="3891"/>
    <cellStyle name="Normalny 7 2 7 4 2 2 2" xfId="3892"/>
    <cellStyle name="Normalny 7 2 7 4 2 2 2 2" xfId="3893"/>
    <cellStyle name="Normalny 7 2 7 4 2 2 3" xfId="3894"/>
    <cellStyle name="Normalny 7 2 7 4 2 3" xfId="3895"/>
    <cellStyle name="Normalny 7 2 7 4 2 3 2" xfId="3896"/>
    <cellStyle name="Normalny 7 2 7 4 2 4" xfId="3897"/>
    <cellStyle name="Normalny 7 2 7 4 3" xfId="3898"/>
    <cellStyle name="Normalny 7 2 7 4 3 2" xfId="3899"/>
    <cellStyle name="Normalny 7 2 7 4 3 2 2" xfId="3900"/>
    <cellStyle name="Normalny 7 2 7 4 3 3" xfId="3901"/>
    <cellStyle name="Normalny 7 2 7 4 4" xfId="3902"/>
    <cellStyle name="Normalny 7 2 7 4 4 2" xfId="3903"/>
    <cellStyle name="Normalny 7 2 7 4 5" xfId="3904"/>
    <cellStyle name="Normalny 7 2 7 5" xfId="3905"/>
    <cellStyle name="Normalny 7 2 7 5 2" xfId="3906"/>
    <cellStyle name="Normalny 7 2 7 5 2 2" xfId="3907"/>
    <cellStyle name="Normalny 7 2 7 5 2 2 2" xfId="3908"/>
    <cellStyle name="Normalny 7 2 7 5 2 2 2 2" xfId="3909"/>
    <cellStyle name="Normalny 7 2 7 5 2 2 3" xfId="3910"/>
    <cellStyle name="Normalny 7 2 7 5 2 3" xfId="3911"/>
    <cellStyle name="Normalny 7 2 7 5 2 3 2" xfId="3912"/>
    <cellStyle name="Normalny 7 2 7 5 2 4" xfId="3913"/>
    <cellStyle name="Normalny 7 2 7 5 3" xfId="3914"/>
    <cellStyle name="Normalny 7 2 7 5 3 2" xfId="3915"/>
    <cellStyle name="Normalny 7 2 7 5 3 2 2" xfId="3916"/>
    <cellStyle name="Normalny 7 2 7 5 3 3" xfId="3917"/>
    <cellStyle name="Normalny 7 2 7 5 4" xfId="3918"/>
    <cellStyle name="Normalny 7 2 7 5 4 2" xfId="3919"/>
    <cellStyle name="Normalny 7 2 7 5 5" xfId="3920"/>
    <cellStyle name="Normalny 7 2 7 6" xfId="3921"/>
    <cellStyle name="Normalny 7 2 7 6 2" xfId="3922"/>
    <cellStyle name="Normalny 7 2 7 6 2 2" xfId="3923"/>
    <cellStyle name="Normalny 7 2 7 6 2 2 2" xfId="3924"/>
    <cellStyle name="Normalny 7 2 7 6 2 3" xfId="3925"/>
    <cellStyle name="Normalny 7 2 7 6 3" xfId="3926"/>
    <cellStyle name="Normalny 7 2 7 6 3 2" xfId="3927"/>
    <cellStyle name="Normalny 7 2 7 6 4" xfId="3928"/>
    <cellStyle name="Normalny 7 2 7 7" xfId="3929"/>
    <cellStyle name="Normalny 7 2 7 7 2" xfId="3930"/>
    <cellStyle name="Normalny 7 2 7 7 2 2" xfId="3931"/>
    <cellStyle name="Normalny 7 2 7 7 3" xfId="3932"/>
    <cellStyle name="Normalny 7 2 7 8" xfId="3933"/>
    <cellStyle name="Normalny 7 2 7 8 2" xfId="3934"/>
    <cellStyle name="Normalny 7 2 7 9" xfId="3935"/>
    <cellStyle name="Normalny 7 2 8" xfId="3936"/>
    <cellStyle name="Normalny 7 2 9" xfId="3937"/>
    <cellStyle name="Normalny 7 2 9 2" xfId="3938"/>
    <cellStyle name="Normalny 7 2 9 2 2" xfId="3939"/>
    <cellStyle name="Normalny 7 2 9 2 2 2" xfId="3940"/>
    <cellStyle name="Normalny 7 2 9 2 2 2 2" xfId="3941"/>
    <cellStyle name="Normalny 7 2 9 2 2 2 2 2" xfId="3942"/>
    <cellStyle name="Normalny 7 2 9 2 2 2 3" xfId="3943"/>
    <cellStyle name="Normalny 7 2 9 2 2 3" xfId="3944"/>
    <cellStyle name="Normalny 7 2 9 2 2 3 2" xfId="3945"/>
    <cellStyle name="Normalny 7 2 9 2 2 4" xfId="3946"/>
    <cellStyle name="Normalny 7 2 9 2 3" xfId="3947"/>
    <cellStyle name="Normalny 7 2 9 2 3 2" xfId="3948"/>
    <cellStyle name="Normalny 7 2 9 2 3 2 2" xfId="3949"/>
    <cellStyle name="Normalny 7 2 9 2 3 3" xfId="3950"/>
    <cellStyle name="Normalny 7 2 9 2 4" xfId="3951"/>
    <cellStyle name="Normalny 7 2 9 2 4 2" xfId="3952"/>
    <cellStyle name="Normalny 7 2 9 2 5" xfId="3953"/>
    <cellStyle name="Normalny 7 2 9 3" xfId="3954"/>
    <cellStyle name="Normalny 7 2 9 3 2" xfId="3955"/>
    <cellStyle name="Normalny 7 2 9 3 2 2" xfId="3956"/>
    <cellStyle name="Normalny 7 2 9 3 2 2 2" xfId="3957"/>
    <cellStyle name="Normalny 7 2 9 3 2 2 2 2" xfId="3958"/>
    <cellStyle name="Normalny 7 2 9 3 2 2 3" xfId="3959"/>
    <cellStyle name="Normalny 7 2 9 3 2 3" xfId="3960"/>
    <cellStyle name="Normalny 7 2 9 3 2 3 2" xfId="3961"/>
    <cellStyle name="Normalny 7 2 9 3 2 4" xfId="3962"/>
    <cellStyle name="Normalny 7 2 9 3 3" xfId="3963"/>
    <cellStyle name="Normalny 7 2 9 3 3 2" xfId="3964"/>
    <cellStyle name="Normalny 7 2 9 3 3 2 2" xfId="3965"/>
    <cellStyle name="Normalny 7 2 9 3 3 3" xfId="3966"/>
    <cellStyle name="Normalny 7 2 9 3 4" xfId="3967"/>
    <cellStyle name="Normalny 7 2 9 3 4 2" xfId="3968"/>
    <cellStyle name="Normalny 7 2 9 3 5" xfId="3969"/>
    <cellStyle name="Normalny 7 2 9 4" xfId="3970"/>
    <cellStyle name="Normalny 7 2 9 4 2" xfId="3971"/>
    <cellStyle name="Normalny 7 2 9 4 2 2" xfId="3972"/>
    <cellStyle name="Normalny 7 2 9 4 2 2 2" xfId="3973"/>
    <cellStyle name="Normalny 7 2 9 4 2 3" xfId="3974"/>
    <cellStyle name="Normalny 7 2 9 4 3" xfId="3975"/>
    <cellStyle name="Normalny 7 2 9 4 3 2" xfId="3976"/>
    <cellStyle name="Normalny 7 2 9 4 4" xfId="3977"/>
    <cellStyle name="Normalny 7 2 9 5" xfId="3978"/>
    <cellStyle name="Normalny 7 2 9 5 2" xfId="3979"/>
    <cellStyle name="Normalny 7 2 9 5 2 2" xfId="3980"/>
    <cellStyle name="Normalny 7 2 9 5 3" xfId="3981"/>
    <cellStyle name="Normalny 7 2 9 6" xfId="3982"/>
    <cellStyle name="Normalny 7 2 9 6 2" xfId="3983"/>
    <cellStyle name="Normalny 7 2 9 7" xfId="3984"/>
    <cellStyle name="Normalny 7 3" xfId="3985"/>
    <cellStyle name="Normalny 7 3 10" xfId="3986"/>
    <cellStyle name="Normalny 7 3 10 2" xfId="3987"/>
    <cellStyle name="Normalny 7 3 10 2 2" xfId="3988"/>
    <cellStyle name="Normalny 7 3 10 2 2 2" xfId="3989"/>
    <cellStyle name="Normalny 7 3 10 2 3" xfId="3990"/>
    <cellStyle name="Normalny 7 3 10 3" xfId="3991"/>
    <cellStyle name="Normalny 7 3 10 3 2" xfId="3992"/>
    <cellStyle name="Normalny 7 3 10 4" xfId="3993"/>
    <cellStyle name="Normalny 7 3 11" xfId="3994"/>
    <cellStyle name="Normalny 7 3 11 2" xfId="3995"/>
    <cellStyle name="Normalny 7 3 11 2 2" xfId="3996"/>
    <cellStyle name="Normalny 7 3 11 3" xfId="3997"/>
    <cellStyle name="Normalny 7 3 12" xfId="3998"/>
    <cellStyle name="Normalny 7 3 12 2" xfId="3999"/>
    <cellStyle name="Normalny 7 3 13" xfId="4000"/>
    <cellStyle name="Normalny 7 3 2" xfId="4001"/>
    <cellStyle name="Normalny 7 3 2 2" xfId="4002"/>
    <cellStyle name="Normalny 7 3 2 3" xfId="4003"/>
    <cellStyle name="Normalny 7 3 2 3 2" xfId="4004"/>
    <cellStyle name="Normalny 7 3 2 3 2 2" xfId="4005"/>
    <cellStyle name="Normalny 7 3 2 3 2 2 2" xfId="4006"/>
    <cellStyle name="Normalny 7 3 2 3 2 2 2 2" xfId="4007"/>
    <cellStyle name="Normalny 7 3 2 3 2 2 2 2 2" xfId="4008"/>
    <cellStyle name="Normalny 7 3 2 3 2 2 2 3" xfId="4009"/>
    <cellStyle name="Normalny 7 3 2 3 2 2 3" xfId="4010"/>
    <cellStyle name="Normalny 7 3 2 3 2 2 3 2" xfId="4011"/>
    <cellStyle name="Normalny 7 3 2 3 2 2 4" xfId="4012"/>
    <cellStyle name="Normalny 7 3 2 3 2 3" xfId="4013"/>
    <cellStyle name="Normalny 7 3 2 3 2 3 2" xfId="4014"/>
    <cellStyle name="Normalny 7 3 2 3 2 3 2 2" xfId="4015"/>
    <cellStyle name="Normalny 7 3 2 3 2 3 3" xfId="4016"/>
    <cellStyle name="Normalny 7 3 2 3 2 4" xfId="4017"/>
    <cellStyle name="Normalny 7 3 2 3 2 4 2" xfId="4018"/>
    <cellStyle name="Normalny 7 3 2 3 2 5" xfId="4019"/>
    <cellStyle name="Normalny 7 3 2 3 3" xfId="4020"/>
    <cellStyle name="Normalny 7 3 2 3 3 2" xfId="4021"/>
    <cellStyle name="Normalny 7 3 2 3 3 2 2" xfId="4022"/>
    <cellStyle name="Normalny 7 3 2 3 3 2 2 2" xfId="4023"/>
    <cellStyle name="Normalny 7 3 2 3 3 2 2 2 2" xfId="4024"/>
    <cellStyle name="Normalny 7 3 2 3 3 2 2 3" xfId="4025"/>
    <cellStyle name="Normalny 7 3 2 3 3 2 3" xfId="4026"/>
    <cellStyle name="Normalny 7 3 2 3 3 2 3 2" xfId="4027"/>
    <cellStyle name="Normalny 7 3 2 3 3 2 4" xfId="4028"/>
    <cellStyle name="Normalny 7 3 2 3 3 3" xfId="4029"/>
    <cellStyle name="Normalny 7 3 2 3 3 3 2" xfId="4030"/>
    <cellStyle name="Normalny 7 3 2 3 3 3 2 2" xfId="4031"/>
    <cellStyle name="Normalny 7 3 2 3 3 3 3" xfId="4032"/>
    <cellStyle name="Normalny 7 3 2 3 3 4" xfId="4033"/>
    <cellStyle name="Normalny 7 3 2 3 3 4 2" xfId="4034"/>
    <cellStyle name="Normalny 7 3 2 3 3 5" xfId="4035"/>
    <cellStyle name="Normalny 7 3 2 3 4" xfId="4036"/>
    <cellStyle name="Normalny 7 3 2 3 4 2" xfId="4037"/>
    <cellStyle name="Normalny 7 3 2 3 4 2 2" xfId="4038"/>
    <cellStyle name="Normalny 7 3 2 3 4 2 2 2" xfId="4039"/>
    <cellStyle name="Normalny 7 3 2 3 4 2 3" xfId="4040"/>
    <cellStyle name="Normalny 7 3 2 3 4 3" xfId="4041"/>
    <cellStyle name="Normalny 7 3 2 3 4 3 2" xfId="4042"/>
    <cellStyle name="Normalny 7 3 2 3 4 4" xfId="4043"/>
    <cellStyle name="Normalny 7 3 2 3 5" xfId="4044"/>
    <cellStyle name="Normalny 7 3 2 3 5 2" xfId="4045"/>
    <cellStyle name="Normalny 7 3 2 3 5 2 2" xfId="4046"/>
    <cellStyle name="Normalny 7 3 2 3 5 3" xfId="4047"/>
    <cellStyle name="Normalny 7 3 2 3 6" xfId="4048"/>
    <cellStyle name="Normalny 7 3 2 3 6 2" xfId="4049"/>
    <cellStyle name="Normalny 7 3 2 3 7" xfId="4050"/>
    <cellStyle name="Normalny 7 3 2 4" xfId="4051"/>
    <cellStyle name="Normalny 7 3 2 4 2" xfId="4052"/>
    <cellStyle name="Normalny 7 3 2 4 2 2" xfId="4053"/>
    <cellStyle name="Normalny 7 3 2 4 2 2 2" xfId="4054"/>
    <cellStyle name="Normalny 7 3 2 4 2 2 2 2" xfId="4055"/>
    <cellStyle name="Normalny 7 3 2 4 2 2 3" xfId="4056"/>
    <cellStyle name="Normalny 7 3 2 4 2 3" xfId="4057"/>
    <cellStyle name="Normalny 7 3 2 4 2 3 2" xfId="4058"/>
    <cellStyle name="Normalny 7 3 2 4 2 4" xfId="4059"/>
    <cellStyle name="Normalny 7 3 2 4 3" xfId="4060"/>
    <cellStyle name="Normalny 7 3 2 4 3 2" xfId="4061"/>
    <cellStyle name="Normalny 7 3 2 4 3 2 2" xfId="4062"/>
    <cellStyle name="Normalny 7 3 2 4 3 3" xfId="4063"/>
    <cellStyle name="Normalny 7 3 2 4 4" xfId="4064"/>
    <cellStyle name="Normalny 7 3 2 4 4 2" xfId="4065"/>
    <cellStyle name="Normalny 7 3 2 4 5" xfId="4066"/>
    <cellStyle name="Normalny 7 3 2 5" xfId="4067"/>
    <cellStyle name="Normalny 7 3 2 5 2" xfId="4068"/>
    <cellStyle name="Normalny 7 3 2 5 2 2" xfId="4069"/>
    <cellStyle name="Normalny 7 3 2 5 2 2 2" xfId="4070"/>
    <cellStyle name="Normalny 7 3 2 5 2 2 2 2" xfId="4071"/>
    <cellStyle name="Normalny 7 3 2 5 2 2 3" xfId="4072"/>
    <cellStyle name="Normalny 7 3 2 5 2 3" xfId="4073"/>
    <cellStyle name="Normalny 7 3 2 5 2 3 2" xfId="4074"/>
    <cellStyle name="Normalny 7 3 2 5 2 4" xfId="4075"/>
    <cellStyle name="Normalny 7 3 2 5 3" xfId="4076"/>
    <cellStyle name="Normalny 7 3 2 5 3 2" xfId="4077"/>
    <cellStyle name="Normalny 7 3 2 5 3 2 2" xfId="4078"/>
    <cellStyle name="Normalny 7 3 2 5 3 3" xfId="4079"/>
    <cellStyle name="Normalny 7 3 2 5 4" xfId="4080"/>
    <cellStyle name="Normalny 7 3 2 5 4 2" xfId="4081"/>
    <cellStyle name="Normalny 7 3 2 5 5" xfId="4082"/>
    <cellStyle name="Normalny 7 3 2 6" xfId="4083"/>
    <cellStyle name="Normalny 7 3 2 6 2" xfId="4084"/>
    <cellStyle name="Normalny 7 3 2 6 2 2" xfId="4085"/>
    <cellStyle name="Normalny 7 3 2 6 2 2 2" xfId="4086"/>
    <cellStyle name="Normalny 7 3 2 6 2 3" xfId="4087"/>
    <cellStyle name="Normalny 7 3 2 6 3" xfId="4088"/>
    <cellStyle name="Normalny 7 3 2 6 3 2" xfId="4089"/>
    <cellStyle name="Normalny 7 3 2 6 4" xfId="4090"/>
    <cellStyle name="Normalny 7 3 2 7" xfId="4091"/>
    <cellStyle name="Normalny 7 3 2 7 2" xfId="4092"/>
    <cellStyle name="Normalny 7 3 2 7 2 2" xfId="4093"/>
    <cellStyle name="Normalny 7 3 2 7 3" xfId="4094"/>
    <cellStyle name="Normalny 7 3 2 8" xfId="4095"/>
    <cellStyle name="Normalny 7 3 2 8 2" xfId="4096"/>
    <cellStyle name="Normalny 7 3 2 9" xfId="4097"/>
    <cellStyle name="Normalny 7 3 3" xfId="4098"/>
    <cellStyle name="Normalny 7 3 3 2" xfId="4099"/>
    <cellStyle name="Normalny 7 3 3 3" xfId="4100"/>
    <cellStyle name="Normalny 7 3 3 3 2" xfId="4101"/>
    <cellStyle name="Normalny 7 3 3 3 2 2" xfId="4102"/>
    <cellStyle name="Normalny 7 3 3 3 2 2 2" xfId="4103"/>
    <cellStyle name="Normalny 7 3 3 3 2 2 2 2" xfId="4104"/>
    <cellStyle name="Normalny 7 3 3 3 2 2 2 2 2" xfId="4105"/>
    <cellStyle name="Normalny 7 3 3 3 2 2 2 3" xfId="4106"/>
    <cellStyle name="Normalny 7 3 3 3 2 2 3" xfId="4107"/>
    <cellStyle name="Normalny 7 3 3 3 2 2 3 2" xfId="4108"/>
    <cellStyle name="Normalny 7 3 3 3 2 2 4" xfId="4109"/>
    <cellStyle name="Normalny 7 3 3 3 2 3" xfId="4110"/>
    <cellStyle name="Normalny 7 3 3 3 2 3 2" xfId="4111"/>
    <cellStyle name="Normalny 7 3 3 3 2 3 2 2" xfId="4112"/>
    <cellStyle name="Normalny 7 3 3 3 2 3 3" xfId="4113"/>
    <cellStyle name="Normalny 7 3 3 3 2 4" xfId="4114"/>
    <cellStyle name="Normalny 7 3 3 3 2 4 2" xfId="4115"/>
    <cellStyle name="Normalny 7 3 3 3 2 5" xfId="4116"/>
    <cellStyle name="Normalny 7 3 3 3 3" xfId="4117"/>
    <cellStyle name="Normalny 7 3 3 3 3 2" xfId="4118"/>
    <cellStyle name="Normalny 7 3 3 3 3 2 2" xfId="4119"/>
    <cellStyle name="Normalny 7 3 3 3 3 2 2 2" xfId="4120"/>
    <cellStyle name="Normalny 7 3 3 3 3 2 2 2 2" xfId="4121"/>
    <cellStyle name="Normalny 7 3 3 3 3 2 2 3" xfId="4122"/>
    <cellStyle name="Normalny 7 3 3 3 3 2 3" xfId="4123"/>
    <cellStyle name="Normalny 7 3 3 3 3 2 3 2" xfId="4124"/>
    <cellStyle name="Normalny 7 3 3 3 3 2 4" xfId="4125"/>
    <cellStyle name="Normalny 7 3 3 3 3 3" xfId="4126"/>
    <cellStyle name="Normalny 7 3 3 3 3 3 2" xfId="4127"/>
    <cellStyle name="Normalny 7 3 3 3 3 3 2 2" xfId="4128"/>
    <cellStyle name="Normalny 7 3 3 3 3 3 3" xfId="4129"/>
    <cellStyle name="Normalny 7 3 3 3 3 4" xfId="4130"/>
    <cellStyle name="Normalny 7 3 3 3 3 4 2" xfId="4131"/>
    <cellStyle name="Normalny 7 3 3 3 3 5" xfId="4132"/>
    <cellStyle name="Normalny 7 3 3 3 4" xfId="4133"/>
    <cellStyle name="Normalny 7 3 3 3 4 2" xfId="4134"/>
    <cellStyle name="Normalny 7 3 3 3 4 2 2" xfId="4135"/>
    <cellStyle name="Normalny 7 3 3 3 4 2 2 2" xfId="4136"/>
    <cellStyle name="Normalny 7 3 3 3 4 2 3" xfId="4137"/>
    <cellStyle name="Normalny 7 3 3 3 4 3" xfId="4138"/>
    <cellStyle name="Normalny 7 3 3 3 4 3 2" xfId="4139"/>
    <cellStyle name="Normalny 7 3 3 3 4 4" xfId="4140"/>
    <cellStyle name="Normalny 7 3 3 3 5" xfId="4141"/>
    <cellStyle name="Normalny 7 3 3 3 5 2" xfId="4142"/>
    <cellStyle name="Normalny 7 3 3 3 5 2 2" xfId="4143"/>
    <cellStyle name="Normalny 7 3 3 3 5 3" xfId="4144"/>
    <cellStyle name="Normalny 7 3 3 3 6" xfId="4145"/>
    <cellStyle name="Normalny 7 3 3 3 6 2" xfId="4146"/>
    <cellStyle name="Normalny 7 3 3 3 7" xfId="4147"/>
    <cellStyle name="Normalny 7 3 3 4" xfId="4148"/>
    <cellStyle name="Normalny 7 3 3 4 2" xfId="4149"/>
    <cellStyle name="Normalny 7 3 3 4 2 2" xfId="4150"/>
    <cellStyle name="Normalny 7 3 3 4 2 2 2" xfId="4151"/>
    <cellStyle name="Normalny 7 3 3 4 2 2 2 2" xfId="4152"/>
    <cellStyle name="Normalny 7 3 3 4 2 2 3" xfId="4153"/>
    <cellStyle name="Normalny 7 3 3 4 2 3" xfId="4154"/>
    <cellStyle name="Normalny 7 3 3 4 2 3 2" xfId="4155"/>
    <cellStyle name="Normalny 7 3 3 4 2 4" xfId="4156"/>
    <cellStyle name="Normalny 7 3 3 4 3" xfId="4157"/>
    <cellStyle name="Normalny 7 3 3 4 3 2" xfId="4158"/>
    <cellStyle name="Normalny 7 3 3 4 3 2 2" xfId="4159"/>
    <cellStyle name="Normalny 7 3 3 4 3 3" xfId="4160"/>
    <cellStyle name="Normalny 7 3 3 4 4" xfId="4161"/>
    <cellStyle name="Normalny 7 3 3 4 4 2" xfId="4162"/>
    <cellStyle name="Normalny 7 3 3 4 5" xfId="4163"/>
    <cellStyle name="Normalny 7 3 3 5" xfId="4164"/>
    <cellStyle name="Normalny 7 3 3 5 2" xfId="4165"/>
    <cellStyle name="Normalny 7 3 3 5 2 2" xfId="4166"/>
    <cellStyle name="Normalny 7 3 3 5 2 2 2" xfId="4167"/>
    <cellStyle name="Normalny 7 3 3 5 2 2 2 2" xfId="4168"/>
    <cellStyle name="Normalny 7 3 3 5 2 2 3" xfId="4169"/>
    <cellStyle name="Normalny 7 3 3 5 2 3" xfId="4170"/>
    <cellStyle name="Normalny 7 3 3 5 2 3 2" xfId="4171"/>
    <cellStyle name="Normalny 7 3 3 5 2 4" xfId="4172"/>
    <cellStyle name="Normalny 7 3 3 5 3" xfId="4173"/>
    <cellStyle name="Normalny 7 3 3 5 3 2" xfId="4174"/>
    <cellStyle name="Normalny 7 3 3 5 3 2 2" xfId="4175"/>
    <cellStyle name="Normalny 7 3 3 5 3 3" xfId="4176"/>
    <cellStyle name="Normalny 7 3 3 5 4" xfId="4177"/>
    <cellStyle name="Normalny 7 3 3 5 4 2" xfId="4178"/>
    <cellStyle name="Normalny 7 3 3 5 5" xfId="4179"/>
    <cellStyle name="Normalny 7 3 3 6" xfId="4180"/>
    <cellStyle name="Normalny 7 3 3 6 2" xfId="4181"/>
    <cellStyle name="Normalny 7 3 3 6 2 2" xfId="4182"/>
    <cellStyle name="Normalny 7 3 3 6 2 2 2" xfId="4183"/>
    <cellStyle name="Normalny 7 3 3 6 2 3" xfId="4184"/>
    <cellStyle name="Normalny 7 3 3 6 3" xfId="4185"/>
    <cellStyle name="Normalny 7 3 3 6 3 2" xfId="4186"/>
    <cellStyle name="Normalny 7 3 3 6 4" xfId="4187"/>
    <cellStyle name="Normalny 7 3 3 7" xfId="4188"/>
    <cellStyle name="Normalny 7 3 3 7 2" xfId="4189"/>
    <cellStyle name="Normalny 7 3 3 7 2 2" xfId="4190"/>
    <cellStyle name="Normalny 7 3 3 7 3" xfId="4191"/>
    <cellStyle name="Normalny 7 3 3 8" xfId="4192"/>
    <cellStyle name="Normalny 7 3 3 8 2" xfId="4193"/>
    <cellStyle name="Normalny 7 3 3 9" xfId="4194"/>
    <cellStyle name="Normalny 7 3 4" xfId="4195"/>
    <cellStyle name="Normalny 7 3 4 2" xfId="4196"/>
    <cellStyle name="Normalny 7 3 4 3" xfId="4197"/>
    <cellStyle name="Normalny 7 3 4 3 2" xfId="4198"/>
    <cellStyle name="Normalny 7 3 4 3 2 2" xfId="4199"/>
    <cellStyle name="Normalny 7 3 4 3 2 2 2" xfId="4200"/>
    <cellStyle name="Normalny 7 3 4 3 2 2 2 2" xfId="4201"/>
    <cellStyle name="Normalny 7 3 4 3 2 2 2 2 2" xfId="4202"/>
    <cellStyle name="Normalny 7 3 4 3 2 2 2 3" xfId="4203"/>
    <cellStyle name="Normalny 7 3 4 3 2 2 3" xfId="4204"/>
    <cellStyle name="Normalny 7 3 4 3 2 2 3 2" xfId="4205"/>
    <cellStyle name="Normalny 7 3 4 3 2 2 4" xfId="4206"/>
    <cellStyle name="Normalny 7 3 4 3 2 3" xfId="4207"/>
    <cellStyle name="Normalny 7 3 4 3 2 3 2" xfId="4208"/>
    <cellStyle name="Normalny 7 3 4 3 2 3 2 2" xfId="4209"/>
    <cellStyle name="Normalny 7 3 4 3 2 3 3" xfId="4210"/>
    <cellStyle name="Normalny 7 3 4 3 2 4" xfId="4211"/>
    <cellStyle name="Normalny 7 3 4 3 2 4 2" xfId="4212"/>
    <cellStyle name="Normalny 7 3 4 3 2 5" xfId="4213"/>
    <cellStyle name="Normalny 7 3 4 3 3" xfId="4214"/>
    <cellStyle name="Normalny 7 3 4 3 3 2" xfId="4215"/>
    <cellStyle name="Normalny 7 3 4 3 3 2 2" xfId="4216"/>
    <cellStyle name="Normalny 7 3 4 3 3 2 2 2" xfId="4217"/>
    <cellStyle name="Normalny 7 3 4 3 3 2 2 2 2" xfId="4218"/>
    <cellStyle name="Normalny 7 3 4 3 3 2 2 3" xfId="4219"/>
    <cellStyle name="Normalny 7 3 4 3 3 2 3" xfId="4220"/>
    <cellStyle name="Normalny 7 3 4 3 3 2 3 2" xfId="4221"/>
    <cellStyle name="Normalny 7 3 4 3 3 2 4" xfId="4222"/>
    <cellStyle name="Normalny 7 3 4 3 3 3" xfId="4223"/>
    <cellStyle name="Normalny 7 3 4 3 3 3 2" xfId="4224"/>
    <cellStyle name="Normalny 7 3 4 3 3 3 2 2" xfId="4225"/>
    <cellStyle name="Normalny 7 3 4 3 3 3 3" xfId="4226"/>
    <cellStyle name="Normalny 7 3 4 3 3 4" xfId="4227"/>
    <cellStyle name="Normalny 7 3 4 3 3 4 2" xfId="4228"/>
    <cellStyle name="Normalny 7 3 4 3 3 5" xfId="4229"/>
    <cellStyle name="Normalny 7 3 4 3 4" xfId="4230"/>
    <cellStyle name="Normalny 7 3 4 3 4 2" xfId="4231"/>
    <cellStyle name="Normalny 7 3 4 3 4 2 2" xfId="4232"/>
    <cellStyle name="Normalny 7 3 4 3 4 2 2 2" xfId="4233"/>
    <cellStyle name="Normalny 7 3 4 3 4 2 3" xfId="4234"/>
    <cellStyle name="Normalny 7 3 4 3 4 3" xfId="4235"/>
    <cellStyle name="Normalny 7 3 4 3 4 3 2" xfId="4236"/>
    <cellStyle name="Normalny 7 3 4 3 4 4" xfId="4237"/>
    <cellStyle name="Normalny 7 3 4 3 5" xfId="4238"/>
    <cellStyle name="Normalny 7 3 4 3 5 2" xfId="4239"/>
    <cellStyle name="Normalny 7 3 4 3 5 2 2" xfId="4240"/>
    <cellStyle name="Normalny 7 3 4 3 5 3" xfId="4241"/>
    <cellStyle name="Normalny 7 3 4 3 6" xfId="4242"/>
    <cellStyle name="Normalny 7 3 4 3 6 2" xfId="4243"/>
    <cellStyle name="Normalny 7 3 4 3 7" xfId="4244"/>
    <cellStyle name="Normalny 7 3 4 4" xfId="4245"/>
    <cellStyle name="Normalny 7 3 4 4 2" xfId="4246"/>
    <cellStyle name="Normalny 7 3 4 4 2 2" xfId="4247"/>
    <cellStyle name="Normalny 7 3 4 4 2 2 2" xfId="4248"/>
    <cellStyle name="Normalny 7 3 4 4 2 2 2 2" xfId="4249"/>
    <cellStyle name="Normalny 7 3 4 4 2 2 3" xfId="4250"/>
    <cellStyle name="Normalny 7 3 4 4 2 3" xfId="4251"/>
    <cellStyle name="Normalny 7 3 4 4 2 3 2" xfId="4252"/>
    <cellStyle name="Normalny 7 3 4 4 2 4" xfId="4253"/>
    <cellStyle name="Normalny 7 3 4 4 3" xfId="4254"/>
    <cellStyle name="Normalny 7 3 4 4 3 2" xfId="4255"/>
    <cellStyle name="Normalny 7 3 4 4 3 2 2" xfId="4256"/>
    <cellStyle name="Normalny 7 3 4 4 3 3" xfId="4257"/>
    <cellStyle name="Normalny 7 3 4 4 4" xfId="4258"/>
    <cellStyle name="Normalny 7 3 4 4 4 2" xfId="4259"/>
    <cellStyle name="Normalny 7 3 4 4 5" xfId="4260"/>
    <cellStyle name="Normalny 7 3 4 5" xfId="4261"/>
    <cellStyle name="Normalny 7 3 4 5 2" xfId="4262"/>
    <cellStyle name="Normalny 7 3 4 5 2 2" xfId="4263"/>
    <cellStyle name="Normalny 7 3 4 5 2 2 2" xfId="4264"/>
    <cellStyle name="Normalny 7 3 4 5 2 2 2 2" xfId="4265"/>
    <cellStyle name="Normalny 7 3 4 5 2 2 3" xfId="4266"/>
    <cellStyle name="Normalny 7 3 4 5 2 3" xfId="4267"/>
    <cellStyle name="Normalny 7 3 4 5 2 3 2" xfId="4268"/>
    <cellStyle name="Normalny 7 3 4 5 2 4" xfId="4269"/>
    <cellStyle name="Normalny 7 3 4 5 3" xfId="4270"/>
    <cellStyle name="Normalny 7 3 4 5 3 2" xfId="4271"/>
    <cellStyle name="Normalny 7 3 4 5 3 2 2" xfId="4272"/>
    <cellStyle name="Normalny 7 3 4 5 3 3" xfId="4273"/>
    <cellStyle name="Normalny 7 3 4 5 4" xfId="4274"/>
    <cellStyle name="Normalny 7 3 4 5 4 2" xfId="4275"/>
    <cellStyle name="Normalny 7 3 4 5 5" xfId="4276"/>
    <cellStyle name="Normalny 7 3 4 6" xfId="4277"/>
    <cellStyle name="Normalny 7 3 4 6 2" xfId="4278"/>
    <cellStyle name="Normalny 7 3 4 6 2 2" xfId="4279"/>
    <cellStyle name="Normalny 7 3 4 6 2 2 2" xfId="4280"/>
    <cellStyle name="Normalny 7 3 4 6 2 3" xfId="4281"/>
    <cellStyle name="Normalny 7 3 4 6 3" xfId="4282"/>
    <cellStyle name="Normalny 7 3 4 6 3 2" xfId="4283"/>
    <cellStyle name="Normalny 7 3 4 6 4" xfId="4284"/>
    <cellStyle name="Normalny 7 3 4 7" xfId="4285"/>
    <cellStyle name="Normalny 7 3 4 7 2" xfId="4286"/>
    <cellStyle name="Normalny 7 3 4 7 2 2" xfId="4287"/>
    <cellStyle name="Normalny 7 3 4 7 3" xfId="4288"/>
    <cellStyle name="Normalny 7 3 4 8" xfId="4289"/>
    <cellStyle name="Normalny 7 3 4 8 2" xfId="4290"/>
    <cellStyle name="Normalny 7 3 4 9" xfId="4291"/>
    <cellStyle name="Normalny 7 3 5" xfId="4292"/>
    <cellStyle name="Normalny 7 3 5 2" xfId="4293"/>
    <cellStyle name="Normalny 7 3 5 3" xfId="4294"/>
    <cellStyle name="Normalny 7 3 5 3 2" xfId="4295"/>
    <cellStyle name="Normalny 7 3 5 3 2 2" xfId="4296"/>
    <cellStyle name="Normalny 7 3 5 3 2 2 2" xfId="4297"/>
    <cellStyle name="Normalny 7 3 5 3 2 2 2 2" xfId="4298"/>
    <cellStyle name="Normalny 7 3 5 3 2 2 2 2 2" xfId="4299"/>
    <cellStyle name="Normalny 7 3 5 3 2 2 2 3" xfId="4300"/>
    <cellStyle name="Normalny 7 3 5 3 2 2 3" xfId="4301"/>
    <cellStyle name="Normalny 7 3 5 3 2 2 3 2" xfId="4302"/>
    <cellStyle name="Normalny 7 3 5 3 2 2 4" xfId="4303"/>
    <cellStyle name="Normalny 7 3 5 3 2 3" xfId="4304"/>
    <cellStyle name="Normalny 7 3 5 3 2 3 2" xfId="4305"/>
    <cellStyle name="Normalny 7 3 5 3 2 3 2 2" xfId="4306"/>
    <cellStyle name="Normalny 7 3 5 3 2 3 3" xfId="4307"/>
    <cellStyle name="Normalny 7 3 5 3 2 4" xfId="4308"/>
    <cellStyle name="Normalny 7 3 5 3 2 4 2" xfId="4309"/>
    <cellStyle name="Normalny 7 3 5 3 2 5" xfId="4310"/>
    <cellStyle name="Normalny 7 3 5 3 3" xfId="4311"/>
    <cellStyle name="Normalny 7 3 5 3 3 2" xfId="4312"/>
    <cellStyle name="Normalny 7 3 5 3 3 2 2" xfId="4313"/>
    <cellStyle name="Normalny 7 3 5 3 3 2 2 2" xfId="4314"/>
    <cellStyle name="Normalny 7 3 5 3 3 2 2 2 2" xfId="4315"/>
    <cellStyle name="Normalny 7 3 5 3 3 2 2 3" xfId="4316"/>
    <cellStyle name="Normalny 7 3 5 3 3 2 3" xfId="4317"/>
    <cellStyle name="Normalny 7 3 5 3 3 2 3 2" xfId="4318"/>
    <cellStyle name="Normalny 7 3 5 3 3 2 4" xfId="4319"/>
    <cellStyle name="Normalny 7 3 5 3 3 3" xfId="4320"/>
    <cellStyle name="Normalny 7 3 5 3 3 3 2" xfId="4321"/>
    <cellStyle name="Normalny 7 3 5 3 3 3 2 2" xfId="4322"/>
    <cellStyle name="Normalny 7 3 5 3 3 3 3" xfId="4323"/>
    <cellStyle name="Normalny 7 3 5 3 3 4" xfId="4324"/>
    <cellStyle name="Normalny 7 3 5 3 3 4 2" xfId="4325"/>
    <cellStyle name="Normalny 7 3 5 3 3 5" xfId="4326"/>
    <cellStyle name="Normalny 7 3 5 3 4" xfId="4327"/>
    <cellStyle name="Normalny 7 3 5 3 4 2" xfId="4328"/>
    <cellStyle name="Normalny 7 3 5 3 4 2 2" xfId="4329"/>
    <cellStyle name="Normalny 7 3 5 3 4 2 2 2" xfId="4330"/>
    <cellStyle name="Normalny 7 3 5 3 4 2 3" xfId="4331"/>
    <cellStyle name="Normalny 7 3 5 3 4 3" xfId="4332"/>
    <cellStyle name="Normalny 7 3 5 3 4 3 2" xfId="4333"/>
    <cellStyle name="Normalny 7 3 5 3 4 4" xfId="4334"/>
    <cellStyle name="Normalny 7 3 5 3 5" xfId="4335"/>
    <cellStyle name="Normalny 7 3 5 3 5 2" xfId="4336"/>
    <cellStyle name="Normalny 7 3 5 3 5 2 2" xfId="4337"/>
    <cellStyle name="Normalny 7 3 5 3 5 3" xfId="4338"/>
    <cellStyle name="Normalny 7 3 5 3 6" xfId="4339"/>
    <cellStyle name="Normalny 7 3 5 3 6 2" xfId="4340"/>
    <cellStyle name="Normalny 7 3 5 3 7" xfId="4341"/>
    <cellStyle name="Normalny 7 3 5 4" xfId="4342"/>
    <cellStyle name="Normalny 7 3 5 4 2" xfId="4343"/>
    <cellStyle name="Normalny 7 3 5 4 2 2" xfId="4344"/>
    <cellStyle name="Normalny 7 3 5 4 2 2 2" xfId="4345"/>
    <cellStyle name="Normalny 7 3 5 4 2 2 2 2" xfId="4346"/>
    <cellStyle name="Normalny 7 3 5 4 2 2 3" xfId="4347"/>
    <cellStyle name="Normalny 7 3 5 4 2 3" xfId="4348"/>
    <cellStyle name="Normalny 7 3 5 4 2 3 2" xfId="4349"/>
    <cellStyle name="Normalny 7 3 5 4 2 4" xfId="4350"/>
    <cellStyle name="Normalny 7 3 5 4 3" xfId="4351"/>
    <cellStyle name="Normalny 7 3 5 4 3 2" xfId="4352"/>
    <cellStyle name="Normalny 7 3 5 4 3 2 2" xfId="4353"/>
    <cellStyle name="Normalny 7 3 5 4 3 3" xfId="4354"/>
    <cellStyle name="Normalny 7 3 5 4 4" xfId="4355"/>
    <cellStyle name="Normalny 7 3 5 4 4 2" xfId="4356"/>
    <cellStyle name="Normalny 7 3 5 4 5" xfId="4357"/>
    <cellStyle name="Normalny 7 3 5 5" xfId="4358"/>
    <cellStyle name="Normalny 7 3 5 5 2" xfId="4359"/>
    <cellStyle name="Normalny 7 3 5 5 2 2" xfId="4360"/>
    <cellStyle name="Normalny 7 3 5 5 2 2 2" xfId="4361"/>
    <cellStyle name="Normalny 7 3 5 5 2 2 2 2" xfId="4362"/>
    <cellStyle name="Normalny 7 3 5 5 2 2 3" xfId="4363"/>
    <cellStyle name="Normalny 7 3 5 5 2 3" xfId="4364"/>
    <cellStyle name="Normalny 7 3 5 5 2 3 2" xfId="4365"/>
    <cellStyle name="Normalny 7 3 5 5 2 4" xfId="4366"/>
    <cellStyle name="Normalny 7 3 5 5 3" xfId="4367"/>
    <cellStyle name="Normalny 7 3 5 5 3 2" xfId="4368"/>
    <cellStyle name="Normalny 7 3 5 5 3 2 2" xfId="4369"/>
    <cellStyle name="Normalny 7 3 5 5 3 3" xfId="4370"/>
    <cellStyle name="Normalny 7 3 5 5 4" xfId="4371"/>
    <cellStyle name="Normalny 7 3 5 5 4 2" xfId="4372"/>
    <cellStyle name="Normalny 7 3 5 5 5" xfId="4373"/>
    <cellStyle name="Normalny 7 3 5 6" xfId="4374"/>
    <cellStyle name="Normalny 7 3 5 6 2" xfId="4375"/>
    <cellStyle name="Normalny 7 3 5 6 2 2" xfId="4376"/>
    <cellStyle name="Normalny 7 3 5 6 2 2 2" xfId="4377"/>
    <cellStyle name="Normalny 7 3 5 6 2 3" xfId="4378"/>
    <cellStyle name="Normalny 7 3 5 6 3" xfId="4379"/>
    <cellStyle name="Normalny 7 3 5 6 3 2" xfId="4380"/>
    <cellStyle name="Normalny 7 3 5 6 4" xfId="4381"/>
    <cellStyle name="Normalny 7 3 5 7" xfId="4382"/>
    <cellStyle name="Normalny 7 3 5 7 2" xfId="4383"/>
    <cellStyle name="Normalny 7 3 5 7 2 2" xfId="4384"/>
    <cellStyle name="Normalny 7 3 5 7 3" xfId="4385"/>
    <cellStyle name="Normalny 7 3 5 8" xfId="4386"/>
    <cellStyle name="Normalny 7 3 5 8 2" xfId="4387"/>
    <cellStyle name="Normalny 7 3 5 9" xfId="4388"/>
    <cellStyle name="Normalny 7 3 6" xfId="4389"/>
    <cellStyle name="Normalny 7 3 7" xfId="4390"/>
    <cellStyle name="Normalny 7 3 7 2" xfId="4391"/>
    <cellStyle name="Normalny 7 3 7 2 2" xfId="4392"/>
    <cellStyle name="Normalny 7 3 7 2 2 2" xfId="4393"/>
    <cellStyle name="Normalny 7 3 7 2 2 2 2" xfId="4394"/>
    <cellStyle name="Normalny 7 3 7 2 2 2 2 2" xfId="4395"/>
    <cellStyle name="Normalny 7 3 7 2 2 2 3" xfId="4396"/>
    <cellStyle name="Normalny 7 3 7 2 2 3" xfId="4397"/>
    <cellStyle name="Normalny 7 3 7 2 2 3 2" xfId="4398"/>
    <cellStyle name="Normalny 7 3 7 2 2 4" xfId="4399"/>
    <cellStyle name="Normalny 7 3 7 2 3" xfId="4400"/>
    <cellStyle name="Normalny 7 3 7 2 3 2" xfId="4401"/>
    <cellStyle name="Normalny 7 3 7 2 3 2 2" xfId="4402"/>
    <cellStyle name="Normalny 7 3 7 2 3 3" xfId="4403"/>
    <cellStyle name="Normalny 7 3 7 2 4" xfId="4404"/>
    <cellStyle name="Normalny 7 3 7 2 4 2" xfId="4405"/>
    <cellStyle name="Normalny 7 3 7 2 5" xfId="4406"/>
    <cellStyle name="Normalny 7 3 7 3" xfId="4407"/>
    <cellStyle name="Normalny 7 3 7 3 2" xfId="4408"/>
    <cellStyle name="Normalny 7 3 7 3 2 2" xfId="4409"/>
    <cellStyle name="Normalny 7 3 7 3 2 2 2" xfId="4410"/>
    <cellStyle name="Normalny 7 3 7 3 2 2 2 2" xfId="4411"/>
    <cellStyle name="Normalny 7 3 7 3 2 2 3" xfId="4412"/>
    <cellStyle name="Normalny 7 3 7 3 2 3" xfId="4413"/>
    <cellStyle name="Normalny 7 3 7 3 2 3 2" xfId="4414"/>
    <cellStyle name="Normalny 7 3 7 3 2 4" xfId="4415"/>
    <cellStyle name="Normalny 7 3 7 3 3" xfId="4416"/>
    <cellStyle name="Normalny 7 3 7 3 3 2" xfId="4417"/>
    <cellStyle name="Normalny 7 3 7 3 3 2 2" xfId="4418"/>
    <cellStyle name="Normalny 7 3 7 3 3 3" xfId="4419"/>
    <cellStyle name="Normalny 7 3 7 3 4" xfId="4420"/>
    <cellStyle name="Normalny 7 3 7 3 4 2" xfId="4421"/>
    <cellStyle name="Normalny 7 3 7 3 5" xfId="4422"/>
    <cellStyle name="Normalny 7 3 7 4" xfId="4423"/>
    <cellStyle name="Normalny 7 3 7 4 2" xfId="4424"/>
    <cellStyle name="Normalny 7 3 7 4 2 2" xfId="4425"/>
    <cellStyle name="Normalny 7 3 7 4 2 2 2" xfId="4426"/>
    <cellStyle name="Normalny 7 3 7 4 2 3" xfId="4427"/>
    <cellStyle name="Normalny 7 3 7 4 3" xfId="4428"/>
    <cellStyle name="Normalny 7 3 7 4 3 2" xfId="4429"/>
    <cellStyle name="Normalny 7 3 7 4 4" xfId="4430"/>
    <cellStyle name="Normalny 7 3 7 5" xfId="4431"/>
    <cellStyle name="Normalny 7 3 7 5 2" xfId="4432"/>
    <cellStyle name="Normalny 7 3 7 5 2 2" xfId="4433"/>
    <cellStyle name="Normalny 7 3 7 5 3" xfId="4434"/>
    <cellStyle name="Normalny 7 3 7 6" xfId="4435"/>
    <cellStyle name="Normalny 7 3 7 6 2" xfId="4436"/>
    <cellStyle name="Normalny 7 3 7 7" xfId="4437"/>
    <cellStyle name="Normalny 7 3 8" xfId="4438"/>
    <cellStyle name="Normalny 7 3 8 2" xfId="4439"/>
    <cellStyle name="Normalny 7 3 8 2 2" xfId="4440"/>
    <cellStyle name="Normalny 7 3 8 2 2 2" xfId="4441"/>
    <cellStyle name="Normalny 7 3 8 2 2 2 2" xfId="4442"/>
    <cellStyle name="Normalny 7 3 8 2 2 3" xfId="4443"/>
    <cellStyle name="Normalny 7 3 8 2 3" xfId="4444"/>
    <cellStyle name="Normalny 7 3 8 2 3 2" xfId="4445"/>
    <cellStyle name="Normalny 7 3 8 2 4" xfId="4446"/>
    <cellStyle name="Normalny 7 3 8 3" xfId="4447"/>
    <cellStyle name="Normalny 7 3 8 3 2" xfId="4448"/>
    <cellStyle name="Normalny 7 3 8 3 2 2" xfId="4449"/>
    <cellStyle name="Normalny 7 3 8 3 3" xfId="4450"/>
    <cellStyle name="Normalny 7 3 8 4" xfId="4451"/>
    <cellStyle name="Normalny 7 3 8 4 2" xfId="4452"/>
    <cellStyle name="Normalny 7 3 8 5" xfId="4453"/>
    <cellStyle name="Normalny 7 3 9" xfId="4454"/>
    <cellStyle name="Normalny 7 3 9 2" xfId="4455"/>
    <cellStyle name="Normalny 7 3 9 2 2" xfId="4456"/>
    <cellStyle name="Normalny 7 3 9 2 2 2" xfId="4457"/>
    <cellStyle name="Normalny 7 3 9 2 2 2 2" xfId="4458"/>
    <cellStyle name="Normalny 7 3 9 2 2 3" xfId="4459"/>
    <cellStyle name="Normalny 7 3 9 2 3" xfId="4460"/>
    <cellStyle name="Normalny 7 3 9 2 3 2" xfId="4461"/>
    <cellStyle name="Normalny 7 3 9 2 4" xfId="4462"/>
    <cellStyle name="Normalny 7 3 9 3" xfId="4463"/>
    <cellStyle name="Normalny 7 3 9 3 2" xfId="4464"/>
    <cellStyle name="Normalny 7 3 9 3 2 2" xfId="4465"/>
    <cellStyle name="Normalny 7 3 9 3 3" xfId="4466"/>
    <cellStyle name="Normalny 7 3 9 4" xfId="4467"/>
    <cellStyle name="Normalny 7 3 9 4 2" xfId="4468"/>
    <cellStyle name="Normalny 7 3 9 5" xfId="4469"/>
    <cellStyle name="Normalny 7 4" xfId="4470"/>
    <cellStyle name="Normalny 7 4 2" xfId="4471"/>
    <cellStyle name="Normalny 7 4 3" xfId="4472"/>
    <cellStyle name="Normalny 7 4 3 2" xfId="4473"/>
    <cellStyle name="Normalny 7 4 3 2 2" xfId="4474"/>
    <cellStyle name="Normalny 7 4 3 2 2 2" xfId="4475"/>
    <cellStyle name="Normalny 7 4 3 2 2 2 2" xfId="4476"/>
    <cellStyle name="Normalny 7 4 3 2 2 2 2 2" xfId="4477"/>
    <cellStyle name="Normalny 7 4 3 2 2 2 3" xfId="4478"/>
    <cellStyle name="Normalny 7 4 3 2 2 3" xfId="4479"/>
    <cellStyle name="Normalny 7 4 3 2 2 3 2" xfId="4480"/>
    <cellStyle name="Normalny 7 4 3 2 2 4" xfId="4481"/>
    <cellStyle name="Normalny 7 4 3 2 3" xfId="4482"/>
    <cellStyle name="Normalny 7 4 3 2 3 2" xfId="4483"/>
    <cellStyle name="Normalny 7 4 3 2 3 2 2" xfId="4484"/>
    <cellStyle name="Normalny 7 4 3 2 3 3" xfId="4485"/>
    <cellStyle name="Normalny 7 4 3 2 4" xfId="4486"/>
    <cellStyle name="Normalny 7 4 3 2 4 2" xfId="4487"/>
    <cellStyle name="Normalny 7 4 3 2 5" xfId="4488"/>
    <cellStyle name="Normalny 7 4 3 3" xfId="4489"/>
    <cellStyle name="Normalny 7 4 3 3 2" xfId="4490"/>
    <cellStyle name="Normalny 7 4 3 3 2 2" xfId="4491"/>
    <cellStyle name="Normalny 7 4 3 3 2 2 2" xfId="4492"/>
    <cellStyle name="Normalny 7 4 3 3 2 2 2 2" xfId="4493"/>
    <cellStyle name="Normalny 7 4 3 3 2 2 3" xfId="4494"/>
    <cellStyle name="Normalny 7 4 3 3 2 3" xfId="4495"/>
    <cellStyle name="Normalny 7 4 3 3 2 3 2" xfId="4496"/>
    <cellStyle name="Normalny 7 4 3 3 2 4" xfId="4497"/>
    <cellStyle name="Normalny 7 4 3 3 3" xfId="4498"/>
    <cellStyle name="Normalny 7 4 3 3 3 2" xfId="4499"/>
    <cellStyle name="Normalny 7 4 3 3 3 2 2" xfId="4500"/>
    <cellStyle name="Normalny 7 4 3 3 3 3" xfId="4501"/>
    <cellStyle name="Normalny 7 4 3 3 4" xfId="4502"/>
    <cellStyle name="Normalny 7 4 3 3 4 2" xfId="4503"/>
    <cellStyle name="Normalny 7 4 3 3 5" xfId="4504"/>
    <cellStyle name="Normalny 7 4 3 4" xfId="4505"/>
    <cellStyle name="Normalny 7 4 3 4 2" xfId="4506"/>
    <cellStyle name="Normalny 7 4 3 4 2 2" xfId="4507"/>
    <cellStyle name="Normalny 7 4 3 4 2 2 2" xfId="4508"/>
    <cellStyle name="Normalny 7 4 3 4 2 3" xfId="4509"/>
    <cellStyle name="Normalny 7 4 3 4 3" xfId="4510"/>
    <cellStyle name="Normalny 7 4 3 4 3 2" xfId="4511"/>
    <cellStyle name="Normalny 7 4 3 4 4" xfId="4512"/>
    <cellStyle name="Normalny 7 4 3 5" xfId="4513"/>
    <cellStyle name="Normalny 7 4 3 5 2" xfId="4514"/>
    <cellStyle name="Normalny 7 4 3 5 2 2" xfId="4515"/>
    <cellStyle name="Normalny 7 4 3 5 3" xfId="4516"/>
    <cellStyle name="Normalny 7 4 3 6" xfId="4517"/>
    <cellStyle name="Normalny 7 4 3 6 2" xfId="4518"/>
    <cellStyle name="Normalny 7 4 3 7" xfId="4519"/>
    <cellStyle name="Normalny 7 4 4" xfId="4520"/>
    <cellStyle name="Normalny 7 4 4 2" xfId="4521"/>
    <cellStyle name="Normalny 7 4 4 2 2" xfId="4522"/>
    <cellStyle name="Normalny 7 4 4 2 2 2" xfId="4523"/>
    <cellStyle name="Normalny 7 4 4 2 2 2 2" xfId="4524"/>
    <cellStyle name="Normalny 7 4 4 2 2 3" xfId="4525"/>
    <cellStyle name="Normalny 7 4 4 2 3" xfId="4526"/>
    <cellStyle name="Normalny 7 4 4 2 3 2" xfId="4527"/>
    <cellStyle name="Normalny 7 4 4 2 4" xfId="4528"/>
    <cellStyle name="Normalny 7 4 4 3" xfId="4529"/>
    <cellStyle name="Normalny 7 4 4 3 2" xfId="4530"/>
    <cellStyle name="Normalny 7 4 4 3 2 2" xfId="4531"/>
    <cellStyle name="Normalny 7 4 4 3 3" xfId="4532"/>
    <cellStyle name="Normalny 7 4 4 4" xfId="4533"/>
    <cellStyle name="Normalny 7 4 4 4 2" xfId="4534"/>
    <cellStyle name="Normalny 7 4 4 5" xfId="4535"/>
    <cellStyle name="Normalny 7 4 5" xfId="4536"/>
    <cellStyle name="Normalny 7 4 5 2" xfId="4537"/>
    <cellStyle name="Normalny 7 4 5 2 2" xfId="4538"/>
    <cellStyle name="Normalny 7 4 5 2 2 2" xfId="4539"/>
    <cellStyle name="Normalny 7 4 5 2 2 2 2" xfId="4540"/>
    <cellStyle name="Normalny 7 4 5 2 2 3" xfId="4541"/>
    <cellStyle name="Normalny 7 4 5 2 3" xfId="4542"/>
    <cellStyle name="Normalny 7 4 5 2 3 2" xfId="4543"/>
    <cellStyle name="Normalny 7 4 5 2 4" xfId="4544"/>
    <cellStyle name="Normalny 7 4 5 3" xfId="4545"/>
    <cellStyle name="Normalny 7 4 5 3 2" xfId="4546"/>
    <cellStyle name="Normalny 7 4 5 3 2 2" xfId="4547"/>
    <cellStyle name="Normalny 7 4 5 3 3" xfId="4548"/>
    <cellStyle name="Normalny 7 4 5 4" xfId="4549"/>
    <cellStyle name="Normalny 7 4 5 4 2" xfId="4550"/>
    <cellStyle name="Normalny 7 4 5 5" xfId="4551"/>
    <cellStyle name="Normalny 7 4 6" xfId="4552"/>
    <cellStyle name="Normalny 7 4 6 2" xfId="4553"/>
    <cellStyle name="Normalny 7 4 6 2 2" xfId="4554"/>
    <cellStyle name="Normalny 7 4 6 2 2 2" xfId="4555"/>
    <cellStyle name="Normalny 7 4 6 2 3" xfId="4556"/>
    <cellStyle name="Normalny 7 4 6 3" xfId="4557"/>
    <cellStyle name="Normalny 7 4 6 3 2" xfId="4558"/>
    <cellStyle name="Normalny 7 4 6 4" xfId="4559"/>
    <cellStyle name="Normalny 7 4 7" xfId="4560"/>
    <cellStyle name="Normalny 7 4 7 2" xfId="4561"/>
    <cellStyle name="Normalny 7 4 7 2 2" xfId="4562"/>
    <cellStyle name="Normalny 7 4 7 3" xfId="4563"/>
    <cellStyle name="Normalny 7 4 8" xfId="4564"/>
    <cellStyle name="Normalny 7 4 8 2" xfId="4565"/>
    <cellStyle name="Normalny 7 4 9" xfId="4566"/>
    <cellStyle name="Normalny 7 5" xfId="4567"/>
    <cellStyle name="Normalny 7 5 2" xfId="4568"/>
    <cellStyle name="Normalny 7 5 3" xfId="4569"/>
    <cellStyle name="Normalny 7 5 3 2" xfId="4570"/>
    <cellStyle name="Normalny 7 5 3 2 2" xfId="4571"/>
    <cellStyle name="Normalny 7 5 3 2 2 2" xfId="4572"/>
    <cellStyle name="Normalny 7 5 3 2 2 2 2" xfId="4573"/>
    <cellStyle name="Normalny 7 5 3 2 2 2 2 2" xfId="4574"/>
    <cellStyle name="Normalny 7 5 3 2 2 2 3" xfId="4575"/>
    <cellStyle name="Normalny 7 5 3 2 2 3" xfId="4576"/>
    <cellStyle name="Normalny 7 5 3 2 2 3 2" xfId="4577"/>
    <cellStyle name="Normalny 7 5 3 2 2 4" xfId="4578"/>
    <cellStyle name="Normalny 7 5 3 2 3" xfId="4579"/>
    <cellStyle name="Normalny 7 5 3 2 3 2" xfId="4580"/>
    <cellStyle name="Normalny 7 5 3 2 3 2 2" xfId="4581"/>
    <cellStyle name="Normalny 7 5 3 2 3 3" xfId="4582"/>
    <cellStyle name="Normalny 7 5 3 2 4" xfId="4583"/>
    <cellStyle name="Normalny 7 5 3 2 4 2" xfId="4584"/>
    <cellStyle name="Normalny 7 5 3 2 5" xfId="4585"/>
    <cellStyle name="Normalny 7 5 3 3" xfId="4586"/>
    <cellStyle name="Normalny 7 5 3 3 2" xfId="4587"/>
    <cellStyle name="Normalny 7 5 3 3 2 2" xfId="4588"/>
    <cellStyle name="Normalny 7 5 3 3 2 2 2" xfId="4589"/>
    <cellStyle name="Normalny 7 5 3 3 2 2 2 2" xfId="4590"/>
    <cellStyle name="Normalny 7 5 3 3 2 2 3" xfId="4591"/>
    <cellStyle name="Normalny 7 5 3 3 2 3" xfId="4592"/>
    <cellStyle name="Normalny 7 5 3 3 2 3 2" xfId="4593"/>
    <cellStyle name="Normalny 7 5 3 3 2 4" xfId="4594"/>
    <cellStyle name="Normalny 7 5 3 3 3" xfId="4595"/>
    <cellStyle name="Normalny 7 5 3 3 3 2" xfId="4596"/>
    <cellStyle name="Normalny 7 5 3 3 3 2 2" xfId="4597"/>
    <cellStyle name="Normalny 7 5 3 3 3 3" xfId="4598"/>
    <cellStyle name="Normalny 7 5 3 3 4" xfId="4599"/>
    <cellStyle name="Normalny 7 5 3 3 4 2" xfId="4600"/>
    <cellStyle name="Normalny 7 5 3 3 5" xfId="4601"/>
    <cellStyle name="Normalny 7 5 3 4" xfId="4602"/>
    <cellStyle name="Normalny 7 5 3 4 2" xfId="4603"/>
    <cellStyle name="Normalny 7 5 3 4 2 2" xfId="4604"/>
    <cellStyle name="Normalny 7 5 3 4 2 2 2" xfId="4605"/>
    <cellStyle name="Normalny 7 5 3 4 2 3" xfId="4606"/>
    <cellStyle name="Normalny 7 5 3 4 3" xfId="4607"/>
    <cellStyle name="Normalny 7 5 3 4 3 2" xfId="4608"/>
    <cellStyle name="Normalny 7 5 3 4 4" xfId="4609"/>
    <cellStyle name="Normalny 7 5 3 5" xfId="4610"/>
    <cellStyle name="Normalny 7 5 3 5 2" xfId="4611"/>
    <cellStyle name="Normalny 7 5 3 5 2 2" xfId="4612"/>
    <cellStyle name="Normalny 7 5 3 5 3" xfId="4613"/>
    <cellStyle name="Normalny 7 5 3 6" xfId="4614"/>
    <cellStyle name="Normalny 7 5 3 6 2" xfId="4615"/>
    <cellStyle name="Normalny 7 5 3 7" xfId="4616"/>
    <cellStyle name="Normalny 7 5 4" xfId="4617"/>
    <cellStyle name="Normalny 7 5 4 2" xfId="4618"/>
    <cellStyle name="Normalny 7 5 4 2 2" xfId="4619"/>
    <cellStyle name="Normalny 7 5 4 2 2 2" xfId="4620"/>
    <cellStyle name="Normalny 7 5 4 2 2 2 2" xfId="4621"/>
    <cellStyle name="Normalny 7 5 4 2 2 3" xfId="4622"/>
    <cellStyle name="Normalny 7 5 4 2 3" xfId="4623"/>
    <cellStyle name="Normalny 7 5 4 2 3 2" xfId="4624"/>
    <cellStyle name="Normalny 7 5 4 2 4" xfId="4625"/>
    <cellStyle name="Normalny 7 5 4 3" xfId="4626"/>
    <cellStyle name="Normalny 7 5 4 3 2" xfId="4627"/>
    <cellStyle name="Normalny 7 5 4 3 2 2" xfId="4628"/>
    <cellStyle name="Normalny 7 5 4 3 3" xfId="4629"/>
    <cellStyle name="Normalny 7 5 4 4" xfId="4630"/>
    <cellStyle name="Normalny 7 5 4 4 2" xfId="4631"/>
    <cellStyle name="Normalny 7 5 4 5" xfId="4632"/>
    <cellStyle name="Normalny 7 5 5" xfId="4633"/>
    <cellStyle name="Normalny 7 5 5 2" xfId="4634"/>
    <cellStyle name="Normalny 7 5 5 2 2" xfId="4635"/>
    <cellStyle name="Normalny 7 5 5 2 2 2" xfId="4636"/>
    <cellStyle name="Normalny 7 5 5 2 2 2 2" xfId="4637"/>
    <cellStyle name="Normalny 7 5 5 2 2 3" xfId="4638"/>
    <cellStyle name="Normalny 7 5 5 2 3" xfId="4639"/>
    <cellStyle name="Normalny 7 5 5 2 3 2" xfId="4640"/>
    <cellStyle name="Normalny 7 5 5 2 4" xfId="4641"/>
    <cellStyle name="Normalny 7 5 5 3" xfId="4642"/>
    <cellStyle name="Normalny 7 5 5 3 2" xfId="4643"/>
    <cellStyle name="Normalny 7 5 5 3 2 2" xfId="4644"/>
    <cellStyle name="Normalny 7 5 5 3 3" xfId="4645"/>
    <cellStyle name="Normalny 7 5 5 4" xfId="4646"/>
    <cellStyle name="Normalny 7 5 5 4 2" xfId="4647"/>
    <cellStyle name="Normalny 7 5 5 5" xfId="4648"/>
    <cellStyle name="Normalny 7 5 6" xfId="4649"/>
    <cellStyle name="Normalny 7 5 6 2" xfId="4650"/>
    <cellStyle name="Normalny 7 5 6 2 2" xfId="4651"/>
    <cellStyle name="Normalny 7 5 6 2 2 2" xfId="4652"/>
    <cellStyle name="Normalny 7 5 6 2 3" xfId="4653"/>
    <cellStyle name="Normalny 7 5 6 3" xfId="4654"/>
    <cellStyle name="Normalny 7 5 6 3 2" xfId="4655"/>
    <cellStyle name="Normalny 7 5 6 4" xfId="4656"/>
    <cellStyle name="Normalny 7 5 7" xfId="4657"/>
    <cellStyle name="Normalny 7 5 7 2" xfId="4658"/>
    <cellStyle name="Normalny 7 5 7 2 2" xfId="4659"/>
    <cellStyle name="Normalny 7 5 7 3" xfId="4660"/>
    <cellStyle name="Normalny 7 5 8" xfId="4661"/>
    <cellStyle name="Normalny 7 5 8 2" xfId="4662"/>
    <cellStyle name="Normalny 7 5 9" xfId="4663"/>
    <cellStyle name="Normalny 7 6" xfId="4664"/>
    <cellStyle name="Normalny 7 6 2" xfId="4665"/>
    <cellStyle name="Normalny 7 6 3" xfId="4666"/>
    <cellStyle name="Normalny 7 6 3 2" xfId="4667"/>
    <cellStyle name="Normalny 7 6 3 2 2" xfId="4668"/>
    <cellStyle name="Normalny 7 6 3 2 2 2" xfId="4669"/>
    <cellStyle name="Normalny 7 6 3 2 2 2 2" xfId="4670"/>
    <cellStyle name="Normalny 7 6 3 2 2 2 2 2" xfId="4671"/>
    <cellStyle name="Normalny 7 6 3 2 2 2 3" xfId="4672"/>
    <cellStyle name="Normalny 7 6 3 2 2 3" xfId="4673"/>
    <cellStyle name="Normalny 7 6 3 2 2 3 2" xfId="4674"/>
    <cellStyle name="Normalny 7 6 3 2 2 4" xfId="4675"/>
    <cellStyle name="Normalny 7 6 3 2 3" xfId="4676"/>
    <cellStyle name="Normalny 7 6 3 2 3 2" xfId="4677"/>
    <cellStyle name="Normalny 7 6 3 2 3 2 2" xfId="4678"/>
    <cellStyle name="Normalny 7 6 3 2 3 3" xfId="4679"/>
    <cellStyle name="Normalny 7 6 3 2 4" xfId="4680"/>
    <cellStyle name="Normalny 7 6 3 2 4 2" xfId="4681"/>
    <cellStyle name="Normalny 7 6 3 2 5" xfId="4682"/>
    <cellStyle name="Normalny 7 6 3 3" xfId="4683"/>
    <cellStyle name="Normalny 7 6 3 3 2" xfId="4684"/>
    <cellStyle name="Normalny 7 6 3 3 2 2" xfId="4685"/>
    <cellStyle name="Normalny 7 6 3 3 2 2 2" xfId="4686"/>
    <cellStyle name="Normalny 7 6 3 3 2 2 2 2" xfId="4687"/>
    <cellStyle name="Normalny 7 6 3 3 2 2 3" xfId="4688"/>
    <cellStyle name="Normalny 7 6 3 3 2 3" xfId="4689"/>
    <cellStyle name="Normalny 7 6 3 3 2 3 2" xfId="4690"/>
    <cellStyle name="Normalny 7 6 3 3 2 4" xfId="4691"/>
    <cellStyle name="Normalny 7 6 3 3 3" xfId="4692"/>
    <cellStyle name="Normalny 7 6 3 3 3 2" xfId="4693"/>
    <cellStyle name="Normalny 7 6 3 3 3 2 2" xfId="4694"/>
    <cellStyle name="Normalny 7 6 3 3 3 3" xfId="4695"/>
    <cellStyle name="Normalny 7 6 3 3 4" xfId="4696"/>
    <cellStyle name="Normalny 7 6 3 3 4 2" xfId="4697"/>
    <cellStyle name="Normalny 7 6 3 3 5" xfId="4698"/>
    <cellStyle name="Normalny 7 6 3 4" xfId="4699"/>
    <cellStyle name="Normalny 7 6 3 4 2" xfId="4700"/>
    <cellStyle name="Normalny 7 6 3 4 2 2" xfId="4701"/>
    <cellStyle name="Normalny 7 6 3 4 2 2 2" xfId="4702"/>
    <cellStyle name="Normalny 7 6 3 4 2 3" xfId="4703"/>
    <cellStyle name="Normalny 7 6 3 4 3" xfId="4704"/>
    <cellStyle name="Normalny 7 6 3 4 3 2" xfId="4705"/>
    <cellStyle name="Normalny 7 6 3 4 4" xfId="4706"/>
    <cellStyle name="Normalny 7 6 3 5" xfId="4707"/>
    <cellStyle name="Normalny 7 6 3 5 2" xfId="4708"/>
    <cellStyle name="Normalny 7 6 3 5 2 2" xfId="4709"/>
    <cellStyle name="Normalny 7 6 3 5 3" xfId="4710"/>
    <cellStyle name="Normalny 7 6 3 6" xfId="4711"/>
    <cellStyle name="Normalny 7 6 3 6 2" xfId="4712"/>
    <cellStyle name="Normalny 7 6 3 7" xfId="4713"/>
    <cellStyle name="Normalny 7 6 4" xfId="4714"/>
    <cellStyle name="Normalny 7 6 4 2" xfId="4715"/>
    <cellStyle name="Normalny 7 6 4 2 2" xfId="4716"/>
    <cellStyle name="Normalny 7 6 4 2 2 2" xfId="4717"/>
    <cellStyle name="Normalny 7 6 4 2 2 2 2" xfId="4718"/>
    <cellStyle name="Normalny 7 6 4 2 2 3" xfId="4719"/>
    <cellStyle name="Normalny 7 6 4 2 3" xfId="4720"/>
    <cellStyle name="Normalny 7 6 4 2 3 2" xfId="4721"/>
    <cellStyle name="Normalny 7 6 4 2 4" xfId="4722"/>
    <cellStyle name="Normalny 7 6 4 3" xfId="4723"/>
    <cellStyle name="Normalny 7 6 4 3 2" xfId="4724"/>
    <cellStyle name="Normalny 7 6 4 3 2 2" xfId="4725"/>
    <cellStyle name="Normalny 7 6 4 3 3" xfId="4726"/>
    <cellStyle name="Normalny 7 6 4 4" xfId="4727"/>
    <cellStyle name="Normalny 7 6 4 4 2" xfId="4728"/>
    <cellStyle name="Normalny 7 6 4 5" xfId="4729"/>
    <cellStyle name="Normalny 7 6 5" xfId="4730"/>
    <cellStyle name="Normalny 7 6 5 2" xfId="4731"/>
    <cellStyle name="Normalny 7 6 5 2 2" xfId="4732"/>
    <cellStyle name="Normalny 7 6 5 2 2 2" xfId="4733"/>
    <cellStyle name="Normalny 7 6 5 2 2 2 2" xfId="4734"/>
    <cellStyle name="Normalny 7 6 5 2 2 3" xfId="4735"/>
    <cellStyle name="Normalny 7 6 5 2 3" xfId="4736"/>
    <cellStyle name="Normalny 7 6 5 2 3 2" xfId="4737"/>
    <cellStyle name="Normalny 7 6 5 2 4" xfId="4738"/>
    <cellStyle name="Normalny 7 6 5 3" xfId="4739"/>
    <cellStyle name="Normalny 7 6 5 3 2" xfId="4740"/>
    <cellStyle name="Normalny 7 6 5 3 2 2" xfId="4741"/>
    <cellStyle name="Normalny 7 6 5 3 3" xfId="4742"/>
    <cellStyle name="Normalny 7 6 5 4" xfId="4743"/>
    <cellStyle name="Normalny 7 6 5 4 2" xfId="4744"/>
    <cellStyle name="Normalny 7 6 5 5" xfId="4745"/>
    <cellStyle name="Normalny 7 6 6" xfId="4746"/>
    <cellStyle name="Normalny 7 6 6 2" xfId="4747"/>
    <cellStyle name="Normalny 7 6 6 2 2" xfId="4748"/>
    <cellStyle name="Normalny 7 6 6 2 2 2" xfId="4749"/>
    <cellStyle name="Normalny 7 6 6 2 3" xfId="4750"/>
    <cellStyle name="Normalny 7 6 6 3" xfId="4751"/>
    <cellStyle name="Normalny 7 6 6 3 2" xfId="4752"/>
    <cellStyle name="Normalny 7 6 6 4" xfId="4753"/>
    <cellStyle name="Normalny 7 6 7" xfId="4754"/>
    <cellStyle name="Normalny 7 6 7 2" xfId="4755"/>
    <cellStyle name="Normalny 7 6 7 2 2" xfId="4756"/>
    <cellStyle name="Normalny 7 6 7 3" xfId="4757"/>
    <cellStyle name="Normalny 7 6 8" xfId="4758"/>
    <cellStyle name="Normalny 7 6 8 2" xfId="4759"/>
    <cellStyle name="Normalny 7 6 9" xfId="4760"/>
    <cellStyle name="Normalny 7 7" xfId="4761"/>
    <cellStyle name="Normalny 7 7 2" xfId="4762"/>
    <cellStyle name="Normalny 7 7 3" xfId="4763"/>
    <cellStyle name="Normalny 7 7 3 2" xfId="4764"/>
    <cellStyle name="Normalny 7 7 3 2 2" xfId="4765"/>
    <cellStyle name="Normalny 7 7 3 2 2 2" xfId="4766"/>
    <cellStyle name="Normalny 7 7 3 2 2 2 2" xfId="4767"/>
    <cellStyle name="Normalny 7 7 3 2 2 2 2 2" xfId="4768"/>
    <cellStyle name="Normalny 7 7 3 2 2 2 3" xfId="4769"/>
    <cellStyle name="Normalny 7 7 3 2 2 3" xfId="4770"/>
    <cellStyle name="Normalny 7 7 3 2 2 3 2" xfId="4771"/>
    <cellStyle name="Normalny 7 7 3 2 2 4" xfId="4772"/>
    <cellStyle name="Normalny 7 7 3 2 3" xfId="4773"/>
    <cellStyle name="Normalny 7 7 3 2 3 2" xfId="4774"/>
    <cellStyle name="Normalny 7 7 3 2 3 2 2" xfId="4775"/>
    <cellStyle name="Normalny 7 7 3 2 3 3" xfId="4776"/>
    <cellStyle name="Normalny 7 7 3 2 4" xfId="4777"/>
    <cellStyle name="Normalny 7 7 3 2 4 2" xfId="4778"/>
    <cellStyle name="Normalny 7 7 3 2 5" xfId="4779"/>
    <cellStyle name="Normalny 7 7 3 3" xfId="4780"/>
    <cellStyle name="Normalny 7 7 3 3 2" xfId="4781"/>
    <cellStyle name="Normalny 7 7 3 3 2 2" xfId="4782"/>
    <cellStyle name="Normalny 7 7 3 3 2 2 2" xfId="4783"/>
    <cellStyle name="Normalny 7 7 3 3 2 2 2 2" xfId="4784"/>
    <cellStyle name="Normalny 7 7 3 3 2 2 3" xfId="4785"/>
    <cellStyle name="Normalny 7 7 3 3 2 3" xfId="4786"/>
    <cellStyle name="Normalny 7 7 3 3 2 3 2" xfId="4787"/>
    <cellStyle name="Normalny 7 7 3 3 2 4" xfId="4788"/>
    <cellStyle name="Normalny 7 7 3 3 3" xfId="4789"/>
    <cellStyle name="Normalny 7 7 3 3 3 2" xfId="4790"/>
    <cellStyle name="Normalny 7 7 3 3 3 2 2" xfId="4791"/>
    <cellStyle name="Normalny 7 7 3 3 3 3" xfId="4792"/>
    <cellStyle name="Normalny 7 7 3 3 4" xfId="4793"/>
    <cellStyle name="Normalny 7 7 3 3 4 2" xfId="4794"/>
    <cellStyle name="Normalny 7 7 3 3 5" xfId="4795"/>
    <cellStyle name="Normalny 7 7 3 4" xfId="4796"/>
    <cellStyle name="Normalny 7 7 3 4 2" xfId="4797"/>
    <cellStyle name="Normalny 7 7 3 4 2 2" xfId="4798"/>
    <cellStyle name="Normalny 7 7 3 4 2 2 2" xfId="4799"/>
    <cellStyle name="Normalny 7 7 3 4 2 3" xfId="4800"/>
    <cellStyle name="Normalny 7 7 3 4 3" xfId="4801"/>
    <cellStyle name="Normalny 7 7 3 4 3 2" xfId="4802"/>
    <cellStyle name="Normalny 7 7 3 4 4" xfId="4803"/>
    <cellStyle name="Normalny 7 7 3 5" xfId="4804"/>
    <cellStyle name="Normalny 7 7 3 5 2" xfId="4805"/>
    <cellStyle name="Normalny 7 7 3 5 2 2" xfId="4806"/>
    <cellStyle name="Normalny 7 7 3 5 3" xfId="4807"/>
    <cellStyle name="Normalny 7 7 3 6" xfId="4808"/>
    <cellStyle name="Normalny 7 7 3 6 2" xfId="4809"/>
    <cellStyle name="Normalny 7 7 3 7" xfId="4810"/>
    <cellStyle name="Normalny 7 7 4" xfId="4811"/>
    <cellStyle name="Normalny 7 7 4 2" xfId="4812"/>
    <cellStyle name="Normalny 7 7 4 2 2" xfId="4813"/>
    <cellStyle name="Normalny 7 7 4 2 2 2" xfId="4814"/>
    <cellStyle name="Normalny 7 7 4 2 2 2 2" xfId="4815"/>
    <cellStyle name="Normalny 7 7 4 2 2 3" xfId="4816"/>
    <cellStyle name="Normalny 7 7 4 2 3" xfId="4817"/>
    <cellStyle name="Normalny 7 7 4 2 3 2" xfId="4818"/>
    <cellStyle name="Normalny 7 7 4 2 4" xfId="4819"/>
    <cellStyle name="Normalny 7 7 4 3" xfId="4820"/>
    <cellStyle name="Normalny 7 7 4 3 2" xfId="4821"/>
    <cellStyle name="Normalny 7 7 4 3 2 2" xfId="4822"/>
    <cellStyle name="Normalny 7 7 4 3 3" xfId="4823"/>
    <cellStyle name="Normalny 7 7 4 4" xfId="4824"/>
    <cellStyle name="Normalny 7 7 4 4 2" xfId="4825"/>
    <cellStyle name="Normalny 7 7 4 5" xfId="4826"/>
    <cellStyle name="Normalny 7 7 5" xfId="4827"/>
    <cellStyle name="Normalny 7 7 5 2" xfId="4828"/>
    <cellStyle name="Normalny 7 7 5 2 2" xfId="4829"/>
    <cellStyle name="Normalny 7 7 5 2 2 2" xfId="4830"/>
    <cellStyle name="Normalny 7 7 5 2 2 2 2" xfId="4831"/>
    <cellStyle name="Normalny 7 7 5 2 2 3" xfId="4832"/>
    <cellStyle name="Normalny 7 7 5 2 3" xfId="4833"/>
    <cellStyle name="Normalny 7 7 5 2 3 2" xfId="4834"/>
    <cellStyle name="Normalny 7 7 5 2 4" xfId="4835"/>
    <cellStyle name="Normalny 7 7 5 3" xfId="4836"/>
    <cellStyle name="Normalny 7 7 5 3 2" xfId="4837"/>
    <cellStyle name="Normalny 7 7 5 3 2 2" xfId="4838"/>
    <cellStyle name="Normalny 7 7 5 3 3" xfId="4839"/>
    <cellStyle name="Normalny 7 7 5 4" xfId="4840"/>
    <cellStyle name="Normalny 7 7 5 4 2" xfId="4841"/>
    <cellStyle name="Normalny 7 7 5 5" xfId="4842"/>
    <cellStyle name="Normalny 7 7 6" xfId="4843"/>
    <cellStyle name="Normalny 7 7 6 2" xfId="4844"/>
    <cellStyle name="Normalny 7 7 6 2 2" xfId="4845"/>
    <cellStyle name="Normalny 7 7 6 2 2 2" xfId="4846"/>
    <cellStyle name="Normalny 7 7 6 2 3" xfId="4847"/>
    <cellStyle name="Normalny 7 7 6 3" xfId="4848"/>
    <cellStyle name="Normalny 7 7 6 3 2" xfId="4849"/>
    <cellStyle name="Normalny 7 7 6 4" xfId="4850"/>
    <cellStyle name="Normalny 7 7 7" xfId="4851"/>
    <cellStyle name="Normalny 7 7 7 2" xfId="4852"/>
    <cellStyle name="Normalny 7 7 7 2 2" xfId="4853"/>
    <cellStyle name="Normalny 7 7 7 3" xfId="4854"/>
    <cellStyle name="Normalny 7 7 8" xfId="4855"/>
    <cellStyle name="Normalny 7 7 8 2" xfId="4856"/>
    <cellStyle name="Normalny 7 7 9" xfId="4857"/>
    <cellStyle name="Normalny 7 8" xfId="4858"/>
    <cellStyle name="Normalny 7 8 2" xfId="4859"/>
    <cellStyle name="Normalny 7 8 3" xfId="4860"/>
    <cellStyle name="Normalny 7 8 3 2" xfId="4861"/>
    <cellStyle name="Normalny 7 8 3 2 2" xfId="4862"/>
    <cellStyle name="Normalny 7 8 3 2 2 2" xfId="4863"/>
    <cellStyle name="Normalny 7 8 3 2 2 2 2" xfId="4864"/>
    <cellStyle name="Normalny 7 8 3 2 2 2 2 2" xfId="4865"/>
    <cellStyle name="Normalny 7 8 3 2 2 2 3" xfId="4866"/>
    <cellStyle name="Normalny 7 8 3 2 2 3" xfId="4867"/>
    <cellStyle name="Normalny 7 8 3 2 2 3 2" xfId="4868"/>
    <cellStyle name="Normalny 7 8 3 2 2 4" xfId="4869"/>
    <cellStyle name="Normalny 7 8 3 2 3" xfId="4870"/>
    <cellStyle name="Normalny 7 8 3 2 3 2" xfId="4871"/>
    <cellStyle name="Normalny 7 8 3 2 3 2 2" xfId="4872"/>
    <cellStyle name="Normalny 7 8 3 2 3 3" xfId="4873"/>
    <cellStyle name="Normalny 7 8 3 2 4" xfId="4874"/>
    <cellStyle name="Normalny 7 8 3 2 4 2" xfId="4875"/>
    <cellStyle name="Normalny 7 8 3 2 5" xfId="4876"/>
    <cellStyle name="Normalny 7 8 3 3" xfId="4877"/>
    <cellStyle name="Normalny 7 8 3 3 2" xfId="4878"/>
    <cellStyle name="Normalny 7 8 3 3 2 2" xfId="4879"/>
    <cellStyle name="Normalny 7 8 3 3 2 2 2" xfId="4880"/>
    <cellStyle name="Normalny 7 8 3 3 2 2 2 2" xfId="4881"/>
    <cellStyle name="Normalny 7 8 3 3 2 2 3" xfId="4882"/>
    <cellStyle name="Normalny 7 8 3 3 2 3" xfId="4883"/>
    <cellStyle name="Normalny 7 8 3 3 2 3 2" xfId="4884"/>
    <cellStyle name="Normalny 7 8 3 3 2 4" xfId="4885"/>
    <cellStyle name="Normalny 7 8 3 3 3" xfId="4886"/>
    <cellStyle name="Normalny 7 8 3 3 3 2" xfId="4887"/>
    <cellStyle name="Normalny 7 8 3 3 3 2 2" xfId="4888"/>
    <cellStyle name="Normalny 7 8 3 3 3 3" xfId="4889"/>
    <cellStyle name="Normalny 7 8 3 3 4" xfId="4890"/>
    <cellStyle name="Normalny 7 8 3 3 4 2" xfId="4891"/>
    <cellStyle name="Normalny 7 8 3 3 5" xfId="4892"/>
    <cellStyle name="Normalny 7 8 3 4" xfId="4893"/>
    <cellStyle name="Normalny 7 8 3 4 2" xfId="4894"/>
    <cellStyle name="Normalny 7 8 3 4 2 2" xfId="4895"/>
    <cellStyle name="Normalny 7 8 3 4 2 2 2" xfId="4896"/>
    <cellStyle name="Normalny 7 8 3 4 2 3" xfId="4897"/>
    <cellStyle name="Normalny 7 8 3 4 3" xfId="4898"/>
    <cellStyle name="Normalny 7 8 3 4 3 2" xfId="4899"/>
    <cellStyle name="Normalny 7 8 3 4 4" xfId="4900"/>
    <cellStyle name="Normalny 7 8 3 5" xfId="4901"/>
    <cellStyle name="Normalny 7 8 3 5 2" xfId="4902"/>
    <cellStyle name="Normalny 7 8 3 5 2 2" xfId="4903"/>
    <cellStyle name="Normalny 7 8 3 5 3" xfId="4904"/>
    <cellStyle name="Normalny 7 8 3 6" xfId="4905"/>
    <cellStyle name="Normalny 7 8 3 6 2" xfId="4906"/>
    <cellStyle name="Normalny 7 8 3 7" xfId="4907"/>
    <cellStyle name="Normalny 7 8 4" xfId="4908"/>
    <cellStyle name="Normalny 7 8 4 2" xfId="4909"/>
    <cellStyle name="Normalny 7 8 4 2 2" xfId="4910"/>
    <cellStyle name="Normalny 7 8 4 2 2 2" xfId="4911"/>
    <cellStyle name="Normalny 7 8 4 2 2 2 2" xfId="4912"/>
    <cellStyle name="Normalny 7 8 4 2 2 3" xfId="4913"/>
    <cellStyle name="Normalny 7 8 4 2 3" xfId="4914"/>
    <cellStyle name="Normalny 7 8 4 2 3 2" xfId="4915"/>
    <cellStyle name="Normalny 7 8 4 2 4" xfId="4916"/>
    <cellStyle name="Normalny 7 8 4 3" xfId="4917"/>
    <cellStyle name="Normalny 7 8 4 3 2" xfId="4918"/>
    <cellStyle name="Normalny 7 8 4 3 2 2" xfId="4919"/>
    <cellStyle name="Normalny 7 8 4 3 3" xfId="4920"/>
    <cellStyle name="Normalny 7 8 4 4" xfId="4921"/>
    <cellStyle name="Normalny 7 8 4 4 2" xfId="4922"/>
    <cellStyle name="Normalny 7 8 4 5" xfId="4923"/>
    <cellStyle name="Normalny 7 8 5" xfId="4924"/>
    <cellStyle name="Normalny 7 8 5 2" xfId="4925"/>
    <cellStyle name="Normalny 7 8 5 2 2" xfId="4926"/>
    <cellStyle name="Normalny 7 8 5 2 2 2" xfId="4927"/>
    <cellStyle name="Normalny 7 8 5 2 2 2 2" xfId="4928"/>
    <cellStyle name="Normalny 7 8 5 2 2 3" xfId="4929"/>
    <cellStyle name="Normalny 7 8 5 2 3" xfId="4930"/>
    <cellStyle name="Normalny 7 8 5 2 3 2" xfId="4931"/>
    <cellStyle name="Normalny 7 8 5 2 4" xfId="4932"/>
    <cellStyle name="Normalny 7 8 5 3" xfId="4933"/>
    <cellStyle name="Normalny 7 8 5 3 2" xfId="4934"/>
    <cellStyle name="Normalny 7 8 5 3 2 2" xfId="4935"/>
    <cellStyle name="Normalny 7 8 5 3 3" xfId="4936"/>
    <cellStyle name="Normalny 7 8 5 4" xfId="4937"/>
    <cellStyle name="Normalny 7 8 5 4 2" xfId="4938"/>
    <cellStyle name="Normalny 7 8 5 5" xfId="4939"/>
    <cellStyle name="Normalny 7 8 6" xfId="4940"/>
    <cellStyle name="Normalny 7 8 6 2" xfId="4941"/>
    <cellStyle name="Normalny 7 8 6 2 2" xfId="4942"/>
    <cellStyle name="Normalny 7 8 6 2 2 2" xfId="4943"/>
    <cellStyle name="Normalny 7 8 6 2 3" xfId="4944"/>
    <cellStyle name="Normalny 7 8 6 3" xfId="4945"/>
    <cellStyle name="Normalny 7 8 6 3 2" xfId="4946"/>
    <cellStyle name="Normalny 7 8 6 4" xfId="4947"/>
    <cellStyle name="Normalny 7 8 7" xfId="4948"/>
    <cellStyle name="Normalny 7 8 7 2" xfId="4949"/>
    <cellStyle name="Normalny 7 8 7 2 2" xfId="4950"/>
    <cellStyle name="Normalny 7 8 7 3" xfId="4951"/>
    <cellStyle name="Normalny 7 8 8" xfId="4952"/>
    <cellStyle name="Normalny 7 8 8 2" xfId="4953"/>
    <cellStyle name="Normalny 7 8 9" xfId="4954"/>
    <cellStyle name="Normalny 7 9" xfId="4955"/>
    <cellStyle name="Normalny 8" xfId="7"/>
    <cellStyle name="Normalny 8 10" xfId="4956"/>
    <cellStyle name="Normalny 8 10 2" xfId="4957"/>
    <cellStyle name="Normalny 8 10 2 2" xfId="4958"/>
    <cellStyle name="Normalny 8 10 2 2 2" xfId="4959"/>
    <cellStyle name="Normalny 8 10 2 2 2 2" xfId="4960"/>
    <cellStyle name="Normalny 8 10 2 2 2 2 2" xfId="4961"/>
    <cellStyle name="Normalny 8 10 2 2 2 3" xfId="4962"/>
    <cellStyle name="Normalny 8 10 2 2 3" xfId="4963"/>
    <cellStyle name="Normalny 8 10 2 2 3 2" xfId="4964"/>
    <cellStyle name="Normalny 8 10 2 2 4" xfId="4965"/>
    <cellStyle name="Normalny 8 10 2 3" xfId="4966"/>
    <cellStyle name="Normalny 8 10 2 3 2" xfId="4967"/>
    <cellStyle name="Normalny 8 10 2 3 2 2" xfId="4968"/>
    <cellStyle name="Normalny 8 10 2 3 3" xfId="4969"/>
    <cellStyle name="Normalny 8 10 2 4" xfId="4970"/>
    <cellStyle name="Normalny 8 10 2 4 2" xfId="4971"/>
    <cellStyle name="Normalny 8 10 2 5" xfId="4972"/>
    <cellStyle name="Normalny 8 10 3" xfId="4973"/>
    <cellStyle name="Normalny 8 10 3 2" xfId="4974"/>
    <cellStyle name="Normalny 8 10 3 2 2" xfId="4975"/>
    <cellStyle name="Normalny 8 10 3 2 2 2" xfId="4976"/>
    <cellStyle name="Normalny 8 10 3 2 2 2 2" xfId="4977"/>
    <cellStyle name="Normalny 8 10 3 2 2 3" xfId="4978"/>
    <cellStyle name="Normalny 8 10 3 2 3" xfId="4979"/>
    <cellStyle name="Normalny 8 10 3 2 3 2" xfId="4980"/>
    <cellStyle name="Normalny 8 10 3 2 4" xfId="4981"/>
    <cellStyle name="Normalny 8 10 3 3" xfId="4982"/>
    <cellStyle name="Normalny 8 10 3 3 2" xfId="4983"/>
    <cellStyle name="Normalny 8 10 3 3 2 2" xfId="4984"/>
    <cellStyle name="Normalny 8 10 3 3 3" xfId="4985"/>
    <cellStyle name="Normalny 8 10 3 4" xfId="4986"/>
    <cellStyle name="Normalny 8 10 3 4 2" xfId="4987"/>
    <cellStyle name="Normalny 8 10 3 5" xfId="4988"/>
    <cellStyle name="Normalny 8 10 4" xfId="4989"/>
    <cellStyle name="Normalny 8 10 4 2" xfId="4990"/>
    <cellStyle name="Normalny 8 10 4 2 2" xfId="4991"/>
    <cellStyle name="Normalny 8 10 4 2 2 2" xfId="4992"/>
    <cellStyle name="Normalny 8 10 4 2 3" xfId="4993"/>
    <cellStyle name="Normalny 8 10 4 3" xfId="4994"/>
    <cellStyle name="Normalny 8 10 4 3 2" xfId="4995"/>
    <cellStyle name="Normalny 8 10 4 4" xfId="4996"/>
    <cellStyle name="Normalny 8 10 5" xfId="4997"/>
    <cellStyle name="Normalny 8 10 5 2" xfId="4998"/>
    <cellStyle name="Normalny 8 10 5 2 2" xfId="4999"/>
    <cellStyle name="Normalny 8 10 5 3" xfId="5000"/>
    <cellStyle name="Normalny 8 10 6" xfId="5001"/>
    <cellStyle name="Normalny 8 10 6 2" xfId="5002"/>
    <cellStyle name="Normalny 8 10 7" xfId="5003"/>
    <cellStyle name="Normalny 8 11" xfId="5004"/>
    <cellStyle name="Normalny 8 11 2" xfId="5005"/>
    <cellStyle name="Normalny 8 11 2 2" xfId="5006"/>
    <cellStyle name="Normalny 8 11 2 2 2" xfId="5007"/>
    <cellStyle name="Normalny 8 11 2 2 2 2" xfId="5008"/>
    <cellStyle name="Normalny 8 11 2 2 3" xfId="5009"/>
    <cellStyle name="Normalny 8 11 2 3" xfId="5010"/>
    <cellStyle name="Normalny 8 11 2 3 2" xfId="5011"/>
    <cellStyle name="Normalny 8 11 2 4" xfId="5012"/>
    <cellStyle name="Normalny 8 11 3" xfId="5013"/>
    <cellStyle name="Normalny 8 11 3 2" xfId="5014"/>
    <cellStyle name="Normalny 8 11 3 2 2" xfId="5015"/>
    <cellStyle name="Normalny 8 11 3 3" xfId="5016"/>
    <cellStyle name="Normalny 8 11 4" xfId="5017"/>
    <cellStyle name="Normalny 8 11 4 2" xfId="5018"/>
    <cellStyle name="Normalny 8 11 5" xfId="5019"/>
    <cellStyle name="Normalny 8 12" xfId="5020"/>
    <cellStyle name="Normalny 8 12 2" xfId="5021"/>
    <cellStyle name="Normalny 8 12 2 2" xfId="5022"/>
    <cellStyle name="Normalny 8 12 2 2 2" xfId="5023"/>
    <cellStyle name="Normalny 8 12 2 2 2 2" xfId="5024"/>
    <cellStyle name="Normalny 8 12 2 2 3" xfId="5025"/>
    <cellStyle name="Normalny 8 12 2 3" xfId="5026"/>
    <cellStyle name="Normalny 8 12 2 3 2" xfId="5027"/>
    <cellStyle name="Normalny 8 12 2 4" xfId="5028"/>
    <cellStyle name="Normalny 8 12 3" xfId="5029"/>
    <cellStyle name="Normalny 8 12 3 2" xfId="5030"/>
    <cellStyle name="Normalny 8 12 3 2 2" xfId="5031"/>
    <cellStyle name="Normalny 8 12 3 3" xfId="5032"/>
    <cellStyle name="Normalny 8 12 4" xfId="5033"/>
    <cellStyle name="Normalny 8 12 4 2" xfId="5034"/>
    <cellStyle name="Normalny 8 12 5" xfId="5035"/>
    <cellStyle name="Normalny 8 13" xfId="5036"/>
    <cellStyle name="Normalny 8 13 2" xfId="5037"/>
    <cellStyle name="Normalny 8 13 2 2" xfId="5038"/>
    <cellStyle name="Normalny 8 13 2 2 2" xfId="5039"/>
    <cellStyle name="Normalny 8 13 2 3" xfId="5040"/>
    <cellStyle name="Normalny 8 13 3" xfId="5041"/>
    <cellStyle name="Normalny 8 13 3 2" xfId="5042"/>
    <cellStyle name="Normalny 8 13 4" xfId="5043"/>
    <cellStyle name="Normalny 8 14" xfId="5044"/>
    <cellStyle name="Normalny 8 14 2" xfId="5045"/>
    <cellStyle name="Normalny 8 14 2 2" xfId="5046"/>
    <cellStyle name="Normalny 8 14 3" xfId="5047"/>
    <cellStyle name="Normalny 8 15" xfId="5048"/>
    <cellStyle name="Normalny 8 15 2" xfId="5049"/>
    <cellStyle name="Normalny 8 16" xfId="5050"/>
    <cellStyle name="Normalny 8 2" xfId="5051"/>
    <cellStyle name="Normalny 8 2 10" xfId="5052"/>
    <cellStyle name="Normalny 8 2 10 2" xfId="5053"/>
    <cellStyle name="Normalny 8 2 10 2 2" xfId="5054"/>
    <cellStyle name="Normalny 8 2 10 2 2 2" xfId="5055"/>
    <cellStyle name="Normalny 8 2 10 2 2 2 2" xfId="5056"/>
    <cellStyle name="Normalny 8 2 10 2 2 3" xfId="5057"/>
    <cellStyle name="Normalny 8 2 10 2 3" xfId="5058"/>
    <cellStyle name="Normalny 8 2 10 2 3 2" xfId="5059"/>
    <cellStyle name="Normalny 8 2 10 2 4" xfId="5060"/>
    <cellStyle name="Normalny 8 2 10 3" xfId="5061"/>
    <cellStyle name="Normalny 8 2 10 3 2" xfId="5062"/>
    <cellStyle name="Normalny 8 2 10 3 2 2" xfId="5063"/>
    <cellStyle name="Normalny 8 2 10 3 3" xfId="5064"/>
    <cellStyle name="Normalny 8 2 10 4" xfId="5065"/>
    <cellStyle name="Normalny 8 2 10 4 2" xfId="5066"/>
    <cellStyle name="Normalny 8 2 10 5" xfId="5067"/>
    <cellStyle name="Normalny 8 2 11" xfId="5068"/>
    <cellStyle name="Normalny 8 2 11 2" xfId="5069"/>
    <cellStyle name="Normalny 8 2 11 2 2" xfId="5070"/>
    <cellStyle name="Normalny 8 2 11 2 2 2" xfId="5071"/>
    <cellStyle name="Normalny 8 2 11 2 2 2 2" xfId="5072"/>
    <cellStyle name="Normalny 8 2 11 2 2 3" xfId="5073"/>
    <cellStyle name="Normalny 8 2 11 2 3" xfId="5074"/>
    <cellStyle name="Normalny 8 2 11 2 3 2" xfId="5075"/>
    <cellStyle name="Normalny 8 2 11 2 4" xfId="5076"/>
    <cellStyle name="Normalny 8 2 11 3" xfId="5077"/>
    <cellStyle name="Normalny 8 2 11 3 2" xfId="5078"/>
    <cellStyle name="Normalny 8 2 11 3 2 2" xfId="5079"/>
    <cellStyle name="Normalny 8 2 11 3 3" xfId="5080"/>
    <cellStyle name="Normalny 8 2 11 4" xfId="5081"/>
    <cellStyle name="Normalny 8 2 11 4 2" xfId="5082"/>
    <cellStyle name="Normalny 8 2 11 5" xfId="5083"/>
    <cellStyle name="Normalny 8 2 12" xfId="5084"/>
    <cellStyle name="Normalny 8 2 12 2" xfId="5085"/>
    <cellStyle name="Normalny 8 2 12 2 2" xfId="5086"/>
    <cellStyle name="Normalny 8 2 12 2 2 2" xfId="5087"/>
    <cellStyle name="Normalny 8 2 12 2 3" xfId="5088"/>
    <cellStyle name="Normalny 8 2 12 3" xfId="5089"/>
    <cellStyle name="Normalny 8 2 12 3 2" xfId="5090"/>
    <cellStyle name="Normalny 8 2 12 4" xfId="5091"/>
    <cellStyle name="Normalny 8 2 13" xfId="5092"/>
    <cellStyle name="Normalny 8 2 13 2" xfId="5093"/>
    <cellStyle name="Normalny 8 2 13 2 2" xfId="5094"/>
    <cellStyle name="Normalny 8 2 13 3" xfId="5095"/>
    <cellStyle name="Normalny 8 2 14" xfId="5096"/>
    <cellStyle name="Normalny 8 2 14 2" xfId="5097"/>
    <cellStyle name="Normalny 8 2 15" xfId="5098"/>
    <cellStyle name="Normalny 8 2 2" xfId="5099"/>
    <cellStyle name="Normalny 8 2 2 10" xfId="5100"/>
    <cellStyle name="Normalny 8 2 2 10 2" xfId="5101"/>
    <cellStyle name="Normalny 8 2 2 10 2 2" xfId="5102"/>
    <cellStyle name="Normalny 8 2 2 10 2 2 2" xfId="5103"/>
    <cellStyle name="Normalny 8 2 2 10 2 3" xfId="5104"/>
    <cellStyle name="Normalny 8 2 2 10 3" xfId="5105"/>
    <cellStyle name="Normalny 8 2 2 10 3 2" xfId="5106"/>
    <cellStyle name="Normalny 8 2 2 10 4" xfId="5107"/>
    <cellStyle name="Normalny 8 2 2 11" xfId="5108"/>
    <cellStyle name="Normalny 8 2 2 11 2" xfId="5109"/>
    <cellStyle name="Normalny 8 2 2 11 2 2" xfId="5110"/>
    <cellStyle name="Normalny 8 2 2 11 3" xfId="5111"/>
    <cellStyle name="Normalny 8 2 2 12" xfId="5112"/>
    <cellStyle name="Normalny 8 2 2 12 2" xfId="5113"/>
    <cellStyle name="Normalny 8 2 2 13" xfId="5114"/>
    <cellStyle name="Normalny 8 2 2 2" xfId="5115"/>
    <cellStyle name="Normalny 8 2 2 2 2" xfId="5116"/>
    <cellStyle name="Normalny 8 2 2 2 3" xfId="5117"/>
    <cellStyle name="Normalny 8 2 2 2 3 2" xfId="5118"/>
    <cellStyle name="Normalny 8 2 2 2 3 2 2" xfId="5119"/>
    <cellStyle name="Normalny 8 2 2 2 3 2 2 2" xfId="5120"/>
    <cellStyle name="Normalny 8 2 2 2 3 2 2 2 2" xfId="5121"/>
    <cellStyle name="Normalny 8 2 2 2 3 2 2 2 2 2" xfId="5122"/>
    <cellStyle name="Normalny 8 2 2 2 3 2 2 2 3" xfId="5123"/>
    <cellStyle name="Normalny 8 2 2 2 3 2 2 3" xfId="5124"/>
    <cellStyle name="Normalny 8 2 2 2 3 2 2 3 2" xfId="5125"/>
    <cellStyle name="Normalny 8 2 2 2 3 2 2 4" xfId="5126"/>
    <cellStyle name="Normalny 8 2 2 2 3 2 3" xfId="5127"/>
    <cellStyle name="Normalny 8 2 2 2 3 2 3 2" xfId="5128"/>
    <cellStyle name="Normalny 8 2 2 2 3 2 3 2 2" xfId="5129"/>
    <cellStyle name="Normalny 8 2 2 2 3 2 3 3" xfId="5130"/>
    <cellStyle name="Normalny 8 2 2 2 3 2 4" xfId="5131"/>
    <cellStyle name="Normalny 8 2 2 2 3 2 4 2" xfId="5132"/>
    <cellStyle name="Normalny 8 2 2 2 3 2 5" xfId="5133"/>
    <cellStyle name="Normalny 8 2 2 2 3 3" xfId="5134"/>
    <cellStyle name="Normalny 8 2 2 2 3 3 2" xfId="5135"/>
    <cellStyle name="Normalny 8 2 2 2 3 3 2 2" xfId="5136"/>
    <cellStyle name="Normalny 8 2 2 2 3 3 2 2 2" xfId="5137"/>
    <cellStyle name="Normalny 8 2 2 2 3 3 2 2 2 2" xfId="5138"/>
    <cellStyle name="Normalny 8 2 2 2 3 3 2 2 3" xfId="5139"/>
    <cellStyle name="Normalny 8 2 2 2 3 3 2 3" xfId="5140"/>
    <cellStyle name="Normalny 8 2 2 2 3 3 2 3 2" xfId="5141"/>
    <cellStyle name="Normalny 8 2 2 2 3 3 2 4" xfId="5142"/>
    <cellStyle name="Normalny 8 2 2 2 3 3 3" xfId="5143"/>
    <cellStyle name="Normalny 8 2 2 2 3 3 3 2" xfId="5144"/>
    <cellStyle name="Normalny 8 2 2 2 3 3 3 2 2" xfId="5145"/>
    <cellStyle name="Normalny 8 2 2 2 3 3 3 3" xfId="5146"/>
    <cellStyle name="Normalny 8 2 2 2 3 3 4" xfId="5147"/>
    <cellStyle name="Normalny 8 2 2 2 3 3 4 2" xfId="5148"/>
    <cellStyle name="Normalny 8 2 2 2 3 3 5" xfId="5149"/>
    <cellStyle name="Normalny 8 2 2 2 3 4" xfId="5150"/>
    <cellStyle name="Normalny 8 2 2 2 3 4 2" xfId="5151"/>
    <cellStyle name="Normalny 8 2 2 2 3 4 2 2" xfId="5152"/>
    <cellStyle name="Normalny 8 2 2 2 3 4 2 2 2" xfId="5153"/>
    <cellStyle name="Normalny 8 2 2 2 3 4 2 3" xfId="5154"/>
    <cellStyle name="Normalny 8 2 2 2 3 4 3" xfId="5155"/>
    <cellStyle name="Normalny 8 2 2 2 3 4 3 2" xfId="5156"/>
    <cellStyle name="Normalny 8 2 2 2 3 4 4" xfId="5157"/>
    <cellStyle name="Normalny 8 2 2 2 3 5" xfId="5158"/>
    <cellStyle name="Normalny 8 2 2 2 3 5 2" xfId="5159"/>
    <cellStyle name="Normalny 8 2 2 2 3 5 2 2" xfId="5160"/>
    <cellStyle name="Normalny 8 2 2 2 3 5 3" xfId="5161"/>
    <cellStyle name="Normalny 8 2 2 2 3 6" xfId="5162"/>
    <cellStyle name="Normalny 8 2 2 2 3 6 2" xfId="5163"/>
    <cellStyle name="Normalny 8 2 2 2 3 7" xfId="5164"/>
    <cellStyle name="Normalny 8 2 2 2 4" xfId="5165"/>
    <cellStyle name="Normalny 8 2 2 2 4 2" xfId="5166"/>
    <cellStyle name="Normalny 8 2 2 2 4 2 2" xfId="5167"/>
    <cellStyle name="Normalny 8 2 2 2 4 2 2 2" xfId="5168"/>
    <cellStyle name="Normalny 8 2 2 2 4 2 2 2 2" xfId="5169"/>
    <cellStyle name="Normalny 8 2 2 2 4 2 2 3" xfId="5170"/>
    <cellStyle name="Normalny 8 2 2 2 4 2 3" xfId="5171"/>
    <cellStyle name="Normalny 8 2 2 2 4 2 3 2" xfId="5172"/>
    <cellStyle name="Normalny 8 2 2 2 4 2 4" xfId="5173"/>
    <cellStyle name="Normalny 8 2 2 2 4 3" xfId="5174"/>
    <cellStyle name="Normalny 8 2 2 2 4 3 2" xfId="5175"/>
    <cellStyle name="Normalny 8 2 2 2 4 3 2 2" xfId="5176"/>
    <cellStyle name="Normalny 8 2 2 2 4 3 3" xfId="5177"/>
    <cellStyle name="Normalny 8 2 2 2 4 4" xfId="5178"/>
    <cellStyle name="Normalny 8 2 2 2 4 4 2" xfId="5179"/>
    <cellStyle name="Normalny 8 2 2 2 4 5" xfId="5180"/>
    <cellStyle name="Normalny 8 2 2 2 5" xfId="5181"/>
    <cellStyle name="Normalny 8 2 2 2 5 2" xfId="5182"/>
    <cellStyle name="Normalny 8 2 2 2 5 2 2" xfId="5183"/>
    <cellStyle name="Normalny 8 2 2 2 5 2 2 2" xfId="5184"/>
    <cellStyle name="Normalny 8 2 2 2 5 2 2 2 2" xfId="5185"/>
    <cellStyle name="Normalny 8 2 2 2 5 2 2 3" xfId="5186"/>
    <cellStyle name="Normalny 8 2 2 2 5 2 3" xfId="5187"/>
    <cellStyle name="Normalny 8 2 2 2 5 2 3 2" xfId="5188"/>
    <cellStyle name="Normalny 8 2 2 2 5 2 4" xfId="5189"/>
    <cellStyle name="Normalny 8 2 2 2 5 3" xfId="5190"/>
    <cellStyle name="Normalny 8 2 2 2 5 3 2" xfId="5191"/>
    <cellStyle name="Normalny 8 2 2 2 5 3 2 2" xfId="5192"/>
    <cellStyle name="Normalny 8 2 2 2 5 3 3" xfId="5193"/>
    <cellStyle name="Normalny 8 2 2 2 5 4" xfId="5194"/>
    <cellStyle name="Normalny 8 2 2 2 5 4 2" xfId="5195"/>
    <cellStyle name="Normalny 8 2 2 2 5 5" xfId="5196"/>
    <cellStyle name="Normalny 8 2 2 2 6" xfId="5197"/>
    <cellStyle name="Normalny 8 2 2 2 6 2" xfId="5198"/>
    <cellStyle name="Normalny 8 2 2 2 6 2 2" xfId="5199"/>
    <cellStyle name="Normalny 8 2 2 2 6 2 2 2" xfId="5200"/>
    <cellStyle name="Normalny 8 2 2 2 6 2 3" xfId="5201"/>
    <cellStyle name="Normalny 8 2 2 2 6 3" xfId="5202"/>
    <cellStyle name="Normalny 8 2 2 2 6 3 2" xfId="5203"/>
    <cellStyle name="Normalny 8 2 2 2 6 4" xfId="5204"/>
    <cellStyle name="Normalny 8 2 2 2 7" xfId="5205"/>
    <cellStyle name="Normalny 8 2 2 2 7 2" xfId="5206"/>
    <cellStyle name="Normalny 8 2 2 2 7 2 2" xfId="5207"/>
    <cellStyle name="Normalny 8 2 2 2 7 3" xfId="5208"/>
    <cellStyle name="Normalny 8 2 2 2 8" xfId="5209"/>
    <cellStyle name="Normalny 8 2 2 2 8 2" xfId="5210"/>
    <cellStyle name="Normalny 8 2 2 2 9" xfId="5211"/>
    <cellStyle name="Normalny 8 2 2 3" xfId="5212"/>
    <cellStyle name="Normalny 8 2 2 3 2" xfId="5213"/>
    <cellStyle name="Normalny 8 2 2 3 3" xfId="5214"/>
    <cellStyle name="Normalny 8 2 2 3 3 2" xfId="5215"/>
    <cellStyle name="Normalny 8 2 2 3 3 2 2" xfId="5216"/>
    <cellStyle name="Normalny 8 2 2 3 3 2 2 2" xfId="5217"/>
    <cellStyle name="Normalny 8 2 2 3 3 2 2 2 2" xfId="5218"/>
    <cellStyle name="Normalny 8 2 2 3 3 2 2 2 2 2" xfId="5219"/>
    <cellStyle name="Normalny 8 2 2 3 3 2 2 2 3" xfId="5220"/>
    <cellStyle name="Normalny 8 2 2 3 3 2 2 3" xfId="5221"/>
    <cellStyle name="Normalny 8 2 2 3 3 2 2 3 2" xfId="5222"/>
    <cellStyle name="Normalny 8 2 2 3 3 2 2 4" xfId="5223"/>
    <cellStyle name="Normalny 8 2 2 3 3 2 3" xfId="5224"/>
    <cellStyle name="Normalny 8 2 2 3 3 2 3 2" xfId="5225"/>
    <cellStyle name="Normalny 8 2 2 3 3 2 3 2 2" xfId="5226"/>
    <cellStyle name="Normalny 8 2 2 3 3 2 3 3" xfId="5227"/>
    <cellStyle name="Normalny 8 2 2 3 3 2 4" xfId="5228"/>
    <cellStyle name="Normalny 8 2 2 3 3 2 4 2" xfId="5229"/>
    <cellStyle name="Normalny 8 2 2 3 3 2 5" xfId="5230"/>
    <cellStyle name="Normalny 8 2 2 3 3 3" xfId="5231"/>
    <cellStyle name="Normalny 8 2 2 3 3 3 2" xfId="5232"/>
    <cellStyle name="Normalny 8 2 2 3 3 3 2 2" xfId="5233"/>
    <cellStyle name="Normalny 8 2 2 3 3 3 2 2 2" xfId="5234"/>
    <cellStyle name="Normalny 8 2 2 3 3 3 2 2 2 2" xfId="5235"/>
    <cellStyle name="Normalny 8 2 2 3 3 3 2 2 3" xfId="5236"/>
    <cellStyle name="Normalny 8 2 2 3 3 3 2 3" xfId="5237"/>
    <cellStyle name="Normalny 8 2 2 3 3 3 2 3 2" xfId="5238"/>
    <cellStyle name="Normalny 8 2 2 3 3 3 2 4" xfId="5239"/>
    <cellStyle name="Normalny 8 2 2 3 3 3 3" xfId="5240"/>
    <cellStyle name="Normalny 8 2 2 3 3 3 3 2" xfId="5241"/>
    <cellStyle name="Normalny 8 2 2 3 3 3 3 2 2" xfId="5242"/>
    <cellStyle name="Normalny 8 2 2 3 3 3 3 3" xfId="5243"/>
    <cellStyle name="Normalny 8 2 2 3 3 3 4" xfId="5244"/>
    <cellStyle name="Normalny 8 2 2 3 3 3 4 2" xfId="5245"/>
    <cellStyle name="Normalny 8 2 2 3 3 3 5" xfId="5246"/>
    <cellStyle name="Normalny 8 2 2 3 3 4" xfId="5247"/>
    <cellStyle name="Normalny 8 2 2 3 3 4 2" xfId="5248"/>
    <cellStyle name="Normalny 8 2 2 3 3 4 2 2" xfId="5249"/>
    <cellStyle name="Normalny 8 2 2 3 3 4 2 2 2" xfId="5250"/>
    <cellStyle name="Normalny 8 2 2 3 3 4 2 3" xfId="5251"/>
    <cellStyle name="Normalny 8 2 2 3 3 4 3" xfId="5252"/>
    <cellStyle name="Normalny 8 2 2 3 3 4 3 2" xfId="5253"/>
    <cellStyle name="Normalny 8 2 2 3 3 4 4" xfId="5254"/>
    <cellStyle name="Normalny 8 2 2 3 3 5" xfId="5255"/>
    <cellStyle name="Normalny 8 2 2 3 3 5 2" xfId="5256"/>
    <cellStyle name="Normalny 8 2 2 3 3 5 2 2" xfId="5257"/>
    <cellStyle name="Normalny 8 2 2 3 3 5 3" xfId="5258"/>
    <cellStyle name="Normalny 8 2 2 3 3 6" xfId="5259"/>
    <cellStyle name="Normalny 8 2 2 3 3 6 2" xfId="5260"/>
    <cellStyle name="Normalny 8 2 2 3 3 7" xfId="5261"/>
    <cellStyle name="Normalny 8 2 2 3 4" xfId="5262"/>
    <cellStyle name="Normalny 8 2 2 3 4 2" xfId="5263"/>
    <cellStyle name="Normalny 8 2 2 3 4 2 2" xfId="5264"/>
    <cellStyle name="Normalny 8 2 2 3 4 2 2 2" xfId="5265"/>
    <cellStyle name="Normalny 8 2 2 3 4 2 2 2 2" xfId="5266"/>
    <cellStyle name="Normalny 8 2 2 3 4 2 2 3" xfId="5267"/>
    <cellStyle name="Normalny 8 2 2 3 4 2 3" xfId="5268"/>
    <cellStyle name="Normalny 8 2 2 3 4 2 3 2" xfId="5269"/>
    <cellStyle name="Normalny 8 2 2 3 4 2 4" xfId="5270"/>
    <cellStyle name="Normalny 8 2 2 3 4 3" xfId="5271"/>
    <cellStyle name="Normalny 8 2 2 3 4 3 2" xfId="5272"/>
    <cellStyle name="Normalny 8 2 2 3 4 3 2 2" xfId="5273"/>
    <cellStyle name="Normalny 8 2 2 3 4 3 3" xfId="5274"/>
    <cellStyle name="Normalny 8 2 2 3 4 4" xfId="5275"/>
    <cellStyle name="Normalny 8 2 2 3 4 4 2" xfId="5276"/>
    <cellStyle name="Normalny 8 2 2 3 4 5" xfId="5277"/>
    <cellStyle name="Normalny 8 2 2 3 5" xfId="5278"/>
    <cellStyle name="Normalny 8 2 2 3 5 2" xfId="5279"/>
    <cellStyle name="Normalny 8 2 2 3 5 2 2" xfId="5280"/>
    <cellStyle name="Normalny 8 2 2 3 5 2 2 2" xfId="5281"/>
    <cellStyle name="Normalny 8 2 2 3 5 2 2 2 2" xfId="5282"/>
    <cellStyle name="Normalny 8 2 2 3 5 2 2 3" xfId="5283"/>
    <cellStyle name="Normalny 8 2 2 3 5 2 3" xfId="5284"/>
    <cellStyle name="Normalny 8 2 2 3 5 2 3 2" xfId="5285"/>
    <cellStyle name="Normalny 8 2 2 3 5 2 4" xfId="5286"/>
    <cellStyle name="Normalny 8 2 2 3 5 3" xfId="5287"/>
    <cellStyle name="Normalny 8 2 2 3 5 3 2" xfId="5288"/>
    <cellStyle name="Normalny 8 2 2 3 5 3 2 2" xfId="5289"/>
    <cellStyle name="Normalny 8 2 2 3 5 3 3" xfId="5290"/>
    <cellStyle name="Normalny 8 2 2 3 5 4" xfId="5291"/>
    <cellStyle name="Normalny 8 2 2 3 5 4 2" xfId="5292"/>
    <cellStyle name="Normalny 8 2 2 3 5 5" xfId="5293"/>
    <cellStyle name="Normalny 8 2 2 3 6" xfId="5294"/>
    <cellStyle name="Normalny 8 2 2 3 6 2" xfId="5295"/>
    <cellStyle name="Normalny 8 2 2 3 6 2 2" xfId="5296"/>
    <cellStyle name="Normalny 8 2 2 3 6 2 2 2" xfId="5297"/>
    <cellStyle name="Normalny 8 2 2 3 6 2 3" xfId="5298"/>
    <cellStyle name="Normalny 8 2 2 3 6 3" xfId="5299"/>
    <cellStyle name="Normalny 8 2 2 3 6 3 2" xfId="5300"/>
    <cellStyle name="Normalny 8 2 2 3 6 4" xfId="5301"/>
    <cellStyle name="Normalny 8 2 2 3 7" xfId="5302"/>
    <cellStyle name="Normalny 8 2 2 3 7 2" xfId="5303"/>
    <cellStyle name="Normalny 8 2 2 3 7 2 2" xfId="5304"/>
    <cellStyle name="Normalny 8 2 2 3 7 3" xfId="5305"/>
    <cellStyle name="Normalny 8 2 2 3 8" xfId="5306"/>
    <cellStyle name="Normalny 8 2 2 3 8 2" xfId="5307"/>
    <cellStyle name="Normalny 8 2 2 3 9" xfId="5308"/>
    <cellStyle name="Normalny 8 2 2 4" xfId="9"/>
    <cellStyle name="Normalny 8 2 2 4 2" xfId="5309"/>
    <cellStyle name="Normalny 8 2 2 4 3" xfId="5310"/>
    <cellStyle name="Normalny 8 2 2 4 3 2" xfId="5311"/>
    <cellStyle name="Normalny 8 2 2 4 3 2 2" xfId="5312"/>
    <cellStyle name="Normalny 8 2 2 4 3 2 2 2" xfId="5313"/>
    <cellStyle name="Normalny 8 2 2 4 3 2 2 2 2" xfId="5314"/>
    <cellStyle name="Normalny 8 2 2 4 3 2 2 2 2 2" xfId="5315"/>
    <cellStyle name="Normalny 8 2 2 4 3 2 2 2 3" xfId="5316"/>
    <cellStyle name="Normalny 8 2 2 4 3 2 2 3" xfId="5317"/>
    <cellStyle name="Normalny 8 2 2 4 3 2 2 3 2" xfId="5318"/>
    <cellStyle name="Normalny 8 2 2 4 3 2 2 4" xfId="5319"/>
    <cellStyle name="Normalny 8 2 2 4 3 2 3" xfId="5320"/>
    <cellStyle name="Normalny 8 2 2 4 3 2 3 2" xfId="5321"/>
    <cellStyle name="Normalny 8 2 2 4 3 2 3 2 2" xfId="5322"/>
    <cellStyle name="Normalny 8 2 2 4 3 2 3 3" xfId="5323"/>
    <cellStyle name="Normalny 8 2 2 4 3 2 4" xfId="5324"/>
    <cellStyle name="Normalny 8 2 2 4 3 2 4 2" xfId="5325"/>
    <cellStyle name="Normalny 8 2 2 4 3 2 5" xfId="5326"/>
    <cellStyle name="Normalny 8 2 2 4 3 3" xfId="5327"/>
    <cellStyle name="Normalny 8 2 2 4 3 3 2" xfId="5328"/>
    <cellStyle name="Normalny 8 2 2 4 3 3 2 2" xfId="5329"/>
    <cellStyle name="Normalny 8 2 2 4 3 3 2 2 2" xfId="5330"/>
    <cellStyle name="Normalny 8 2 2 4 3 3 2 2 2 2" xfId="5331"/>
    <cellStyle name="Normalny 8 2 2 4 3 3 2 2 3" xfId="5332"/>
    <cellStyle name="Normalny 8 2 2 4 3 3 2 3" xfId="5333"/>
    <cellStyle name="Normalny 8 2 2 4 3 3 2 3 2" xfId="5334"/>
    <cellStyle name="Normalny 8 2 2 4 3 3 2 4" xfId="5335"/>
    <cellStyle name="Normalny 8 2 2 4 3 3 3" xfId="5336"/>
    <cellStyle name="Normalny 8 2 2 4 3 3 3 2" xfId="5337"/>
    <cellStyle name="Normalny 8 2 2 4 3 3 3 2 2" xfId="5338"/>
    <cellStyle name="Normalny 8 2 2 4 3 3 3 3" xfId="5339"/>
    <cellStyle name="Normalny 8 2 2 4 3 3 4" xfId="5340"/>
    <cellStyle name="Normalny 8 2 2 4 3 3 4 2" xfId="5341"/>
    <cellStyle name="Normalny 8 2 2 4 3 3 5" xfId="5342"/>
    <cellStyle name="Normalny 8 2 2 4 3 4" xfId="5343"/>
    <cellStyle name="Normalny 8 2 2 4 3 4 2" xfId="5344"/>
    <cellStyle name="Normalny 8 2 2 4 3 4 2 2" xfId="5345"/>
    <cellStyle name="Normalny 8 2 2 4 3 4 2 2 2" xfId="5346"/>
    <cellStyle name="Normalny 8 2 2 4 3 4 2 3" xfId="5347"/>
    <cellStyle name="Normalny 8 2 2 4 3 4 3" xfId="5348"/>
    <cellStyle name="Normalny 8 2 2 4 3 4 3 2" xfId="5349"/>
    <cellStyle name="Normalny 8 2 2 4 3 4 4" xfId="5350"/>
    <cellStyle name="Normalny 8 2 2 4 3 5" xfId="5351"/>
    <cellStyle name="Normalny 8 2 2 4 3 5 2" xfId="5352"/>
    <cellStyle name="Normalny 8 2 2 4 3 5 2 2" xfId="5353"/>
    <cellStyle name="Normalny 8 2 2 4 3 5 3" xfId="5354"/>
    <cellStyle name="Normalny 8 2 2 4 3 6" xfId="5355"/>
    <cellStyle name="Normalny 8 2 2 4 3 6 2" xfId="5356"/>
    <cellStyle name="Normalny 8 2 2 4 3 7" xfId="5357"/>
    <cellStyle name="Normalny 8 2 2 4 4" xfId="5358"/>
    <cellStyle name="Normalny 8 2 2 4 4 2" xfId="5359"/>
    <cellStyle name="Normalny 8 2 2 4 4 2 2" xfId="5360"/>
    <cellStyle name="Normalny 8 2 2 4 4 2 2 2" xfId="5361"/>
    <cellStyle name="Normalny 8 2 2 4 4 2 2 2 2" xfId="5362"/>
    <cellStyle name="Normalny 8 2 2 4 4 2 2 3" xfId="5363"/>
    <cellStyle name="Normalny 8 2 2 4 4 2 3" xfId="5364"/>
    <cellStyle name="Normalny 8 2 2 4 4 2 3 2" xfId="5365"/>
    <cellStyle name="Normalny 8 2 2 4 4 2 4" xfId="5366"/>
    <cellStyle name="Normalny 8 2 2 4 4 3" xfId="5367"/>
    <cellStyle name="Normalny 8 2 2 4 4 3 2" xfId="5368"/>
    <cellStyle name="Normalny 8 2 2 4 4 3 2 2" xfId="5369"/>
    <cellStyle name="Normalny 8 2 2 4 4 3 3" xfId="5370"/>
    <cellStyle name="Normalny 8 2 2 4 4 4" xfId="5371"/>
    <cellStyle name="Normalny 8 2 2 4 4 4 2" xfId="5372"/>
    <cellStyle name="Normalny 8 2 2 4 4 5" xfId="5373"/>
    <cellStyle name="Normalny 8 2 2 4 5" xfId="5374"/>
    <cellStyle name="Normalny 8 2 2 4 5 2" xfId="5375"/>
    <cellStyle name="Normalny 8 2 2 4 5 2 2" xfId="5376"/>
    <cellStyle name="Normalny 8 2 2 4 5 2 2 2" xfId="5377"/>
    <cellStyle name="Normalny 8 2 2 4 5 2 2 2 2" xfId="5378"/>
    <cellStyle name="Normalny 8 2 2 4 5 2 2 3" xfId="5379"/>
    <cellStyle name="Normalny 8 2 2 4 5 2 3" xfId="5380"/>
    <cellStyle name="Normalny 8 2 2 4 5 2 3 2" xfId="5381"/>
    <cellStyle name="Normalny 8 2 2 4 5 2 4" xfId="5382"/>
    <cellStyle name="Normalny 8 2 2 4 5 3" xfId="5383"/>
    <cellStyle name="Normalny 8 2 2 4 5 3 2" xfId="5384"/>
    <cellStyle name="Normalny 8 2 2 4 5 3 2 2" xfId="5385"/>
    <cellStyle name="Normalny 8 2 2 4 5 3 3" xfId="5386"/>
    <cellStyle name="Normalny 8 2 2 4 5 4" xfId="5387"/>
    <cellStyle name="Normalny 8 2 2 4 5 4 2" xfId="5388"/>
    <cellStyle name="Normalny 8 2 2 4 5 5" xfId="5389"/>
    <cellStyle name="Normalny 8 2 2 4 6" xfId="5390"/>
    <cellStyle name="Normalny 8 2 2 4 6 2" xfId="5391"/>
    <cellStyle name="Normalny 8 2 2 4 6 2 2" xfId="5392"/>
    <cellStyle name="Normalny 8 2 2 4 6 2 2 2" xfId="5393"/>
    <cellStyle name="Normalny 8 2 2 4 6 2 3" xfId="5394"/>
    <cellStyle name="Normalny 8 2 2 4 6 3" xfId="5395"/>
    <cellStyle name="Normalny 8 2 2 4 6 3 2" xfId="5396"/>
    <cellStyle name="Normalny 8 2 2 4 6 4" xfId="5397"/>
    <cellStyle name="Normalny 8 2 2 4 7" xfId="5398"/>
    <cellStyle name="Normalny 8 2 2 4 7 2" xfId="5399"/>
    <cellStyle name="Normalny 8 2 2 4 7 2 2" xfId="5400"/>
    <cellStyle name="Normalny 8 2 2 4 7 3" xfId="5401"/>
    <cellStyle name="Normalny 8 2 2 4 8" xfId="5402"/>
    <cellStyle name="Normalny 8 2 2 4 8 2" xfId="5403"/>
    <cellStyle name="Normalny 8 2 2 4 9" xfId="5404"/>
    <cellStyle name="Normalny 8 2 2 5" xfId="5405"/>
    <cellStyle name="Normalny 8 2 2 5 2" xfId="5406"/>
    <cellStyle name="Normalny 8 2 2 5 3" xfId="5407"/>
    <cellStyle name="Normalny 8 2 2 5 3 2" xfId="5408"/>
    <cellStyle name="Normalny 8 2 2 5 3 2 2" xfId="5409"/>
    <cellStyle name="Normalny 8 2 2 5 3 2 2 2" xfId="5410"/>
    <cellStyle name="Normalny 8 2 2 5 3 2 2 2 2" xfId="5411"/>
    <cellStyle name="Normalny 8 2 2 5 3 2 2 2 2 2" xfId="5412"/>
    <cellStyle name="Normalny 8 2 2 5 3 2 2 2 3" xfId="5413"/>
    <cellStyle name="Normalny 8 2 2 5 3 2 2 3" xfId="5414"/>
    <cellStyle name="Normalny 8 2 2 5 3 2 2 3 2" xfId="5415"/>
    <cellStyle name="Normalny 8 2 2 5 3 2 2 4" xfId="5416"/>
    <cellStyle name="Normalny 8 2 2 5 3 2 3" xfId="5417"/>
    <cellStyle name="Normalny 8 2 2 5 3 2 3 2" xfId="5418"/>
    <cellStyle name="Normalny 8 2 2 5 3 2 3 2 2" xfId="5419"/>
    <cellStyle name="Normalny 8 2 2 5 3 2 3 3" xfId="5420"/>
    <cellStyle name="Normalny 8 2 2 5 3 2 4" xfId="5421"/>
    <cellStyle name="Normalny 8 2 2 5 3 2 4 2" xfId="5422"/>
    <cellStyle name="Normalny 8 2 2 5 3 2 5" xfId="5423"/>
    <cellStyle name="Normalny 8 2 2 5 3 3" xfId="5424"/>
    <cellStyle name="Normalny 8 2 2 5 3 3 2" xfId="5425"/>
    <cellStyle name="Normalny 8 2 2 5 3 3 2 2" xfId="5426"/>
    <cellStyle name="Normalny 8 2 2 5 3 3 2 2 2" xfId="5427"/>
    <cellStyle name="Normalny 8 2 2 5 3 3 2 2 2 2" xfId="5428"/>
    <cellStyle name="Normalny 8 2 2 5 3 3 2 2 3" xfId="5429"/>
    <cellStyle name="Normalny 8 2 2 5 3 3 2 3" xfId="5430"/>
    <cellStyle name="Normalny 8 2 2 5 3 3 2 3 2" xfId="5431"/>
    <cellStyle name="Normalny 8 2 2 5 3 3 2 4" xfId="5432"/>
    <cellStyle name="Normalny 8 2 2 5 3 3 3" xfId="5433"/>
    <cellStyle name="Normalny 8 2 2 5 3 3 3 2" xfId="5434"/>
    <cellStyle name="Normalny 8 2 2 5 3 3 3 2 2" xfId="5435"/>
    <cellStyle name="Normalny 8 2 2 5 3 3 3 3" xfId="5436"/>
    <cellStyle name="Normalny 8 2 2 5 3 3 4" xfId="5437"/>
    <cellStyle name="Normalny 8 2 2 5 3 3 4 2" xfId="5438"/>
    <cellStyle name="Normalny 8 2 2 5 3 3 5" xfId="5439"/>
    <cellStyle name="Normalny 8 2 2 5 3 4" xfId="5440"/>
    <cellStyle name="Normalny 8 2 2 5 3 4 2" xfId="5441"/>
    <cellStyle name="Normalny 8 2 2 5 3 4 2 2" xfId="5442"/>
    <cellStyle name="Normalny 8 2 2 5 3 4 2 2 2" xfId="5443"/>
    <cellStyle name="Normalny 8 2 2 5 3 4 2 3" xfId="5444"/>
    <cellStyle name="Normalny 8 2 2 5 3 4 3" xfId="5445"/>
    <cellStyle name="Normalny 8 2 2 5 3 4 3 2" xfId="5446"/>
    <cellStyle name="Normalny 8 2 2 5 3 4 4" xfId="5447"/>
    <cellStyle name="Normalny 8 2 2 5 3 5" xfId="5448"/>
    <cellStyle name="Normalny 8 2 2 5 3 5 2" xfId="5449"/>
    <cellStyle name="Normalny 8 2 2 5 3 5 2 2" xfId="5450"/>
    <cellStyle name="Normalny 8 2 2 5 3 5 3" xfId="5451"/>
    <cellStyle name="Normalny 8 2 2 5 3 6" xfId="5452"/>
    <cellStyle name="Normalny 8 2 2 5 3 6 2" xfId="5453"/>
    <cellStyle name="Normalny 8 2 2 5 3 7" xfId="5454"/>
    <cellStyle name="Normalny 8 2 2 5 4" xfId="5455"/>
    <cellStyle name="Normalny 8 2 2 5 4 2" xfId="5456"/>
    <cellStyle name="Normalny 8 2 2 5 4 2 2" xfId="5457"/>
    <cellStyle name="Normalny 8 2 2 5 4 2 2 2" xfId="5458"/>
    <cellStyle name="Normalny 8 2 2 5 4 2 2 2 2" xfId="5459"/>
    <cellStyle name="Normalny 8 2 2 5 4 2 2 3" xfId="5460"/>
    <cellStyle name="Normalny 8 2 2 5 4 2 3" xfId="5461"/>
    <cellStyle name="Normalny 8 2 2 5 4 2 3 2" xfId="5462"/>
    <cellStyle name="Normalny 8 2 2 5 4 2 4" xfId="5463"/>
    <cellStyle name="Normalny 8 2 2 5 4 3" xfId="5464"/>
    <cellStyle name="Normalny 8 2 2 5 4 3 2" xfId="5465"/>
    <cellStyle name="Normalny 8 2 2 5 4 3 2 2" xfId="5466"/>
    <cellStyle name="Normalny 8 2 2 5 4 3 3" xfId="5467"/>
    <cellStyle name="Normalny 8 2 2 5 4 4" xfId="5468"/>
    <cellStyle name="Normalny 8 2 2 5 4 4 2" xfId="5469"/>
    <cellStyle name="Normalny 8 2 2 5 4 5" xfId="5470"/>
    <cellStyle name="Normalny 8 2 2 5 5" xfId="5471"/>
    <cellStyle name="Normalny 8 2 2 5 5 2" xfId="5472"/>
    <cellStyle name="Normalny 8 2 2 5 5 2 2" xfId="5473"/>
    <cellStyle name="Normalny 8 2 2 5 5 2 2 2" xfId="5474"/>
    <cellStyle name="Normalny 8 2 2 5 5 2 2 2 2" xfId="5475"/>
    <cellStyle name="Normalny 8 2 2 5 5 2 2 3" xfId="5476"/>
    <cellStyle name="Normalny 8 2 2 5 5 2 3" xfId="5477"/>
    <cellStyle name="Normalny 8 2 2 5 5 2 3 2" xfId="5478"/>
    <cellStyle name="Normalny 8 2 2 5 5 2 4" xfId="5479"/>
    <cellStyle name="Normalny 8 2 2 5 5 3" xfId="5480"/>
    <cellStyle name="Normalny 8 2 2 5 5 3 2" xfId="5481"/>
    <cellStyle name="Normalny 8 2 2 5 5 3 2 2" xfId="5482"/>
    <cellStyle name="Normalny 8 2 2 5 5 3 3" xfId="5483"/>
    <cellStyle name="Normalny 8 2 2 5 5 4" xfId="5484"/>
    <cellStyle name="Normalny 8 2 2 5 5 4 2" xfId="5485"/>
    <cellStyle name="Normalny 8 2 2 5 5 5" xfId="5486"/>
    <cellStyle name="Normalny 8 2 2 5 6" xfId="5487"/>
    <cellStyle name="Normalny 8 2 2 5 6 2" xfId="5488"/>
    <cellStyle name="Normalny 8 2 2 5 6 2 2" xfId="5489"/>
    <cellStyle name="Normalny 8 2 2 5 6 2 2 2" xfId="5490"/>
    <cellStyle name="Normalny 8 2 2 5 6 2 3" xfId="5491"/>
    <cellStyle name="Normalny 8 2 2 5 6 3" xfId="5492"/>
    <cellStyle name="Normalny 8 2 2 5 6 3 2" xfId="5493"/>
    <cellStyle name="Normalny 8 2 2 5 6 4" xfId="5494"/>
    <cellStyle name="Normalny 8 2 2 5 7" xfId="5495"/>
    <cellStyle name="Normalny 8 2 2 5 7 2" xfId="5496"/>
    <cellStyle name="Normalny 8 2 2 5 7 2 2" xfId="5497"/>
    <cellStyle name="Normalny 8 2 2 5 7 3" xfId="5498"/>
    <cellStyle name="Normalny 8 2 2 5 8" xfId="5499"/>
    <cellStyle name="Normalny 8 2 2 5 8 2" xfId="5500"/>
    <cellStyle name="Normalny 8 2 2 5 9" xfId="5501"/>
    <cellStyle name="Normalny 8 2 2 6" xfId="5502"/>
    <cellStyle name="Normalny 8 2 2 7" xfId="5503"/>
    <cellStyle name="Normalny 8 2 2 7 2" xfId="5504"/>
    <cellStyle name="Normalny 8 2 2 7 2 2" xfId="5505"/>
    <cellStyle name="Normalny 8 2 2 7 2 2 2" xfId="5506"/>
    <cellStyle name="Normalny 8 2 2 7 2 2 2 2" xfId="5507"/>
    <cellStyle name="Normalny 8 2 2 7 2 2 2 2 2" xfId="5508"/>
    <cellStyle name="Normalny 8 2 2 7 2 2 2 3" xfId="5509"/>
    <cellStyle name="Normalny 8 2 2 7 2 2 3" xfId="5510"/>
    <cellStyle name="Normalny 8 2 2 7 2 2 3 2" xfId="5511"/>
    <cellStyle name="Normalny 8 2 2 7 2 2 4" xfId="5512"/>
    <cellStyle name="Normalny 8 2 2 7 2 3" xfId="5513"/>
    <cellStyle name="Normalny 8 2 2 7 2 3 2" xfId="5514"/>
    <cellStyle name="Normalny 8 2 2 7 2 3 2 2" xfId="5515"/>
    <cellStyle name="Normalny 8 2 2 7 2 3 3" xfId="5516"/>
    <cellStyle name="Normalny 8 2 2 7 2 4" xfId="5517"/>
    <cellStyle name="Normalny 8 2 2 7 2 4 2" xfId="5518"/>
    <cellStyle name="Normalny 8 2 2 7 2 5" xfId="5519"/>
    <cellStyle name="Normalny 8 2 2 7 3" xfId="5520"/>
    <cellStyle name="Normalny 8 2 2 7 3 2" xfId="5521"/>
    <cellStyle name="Normalny 8 2 2 7 3 2 2" xfId="5522"/>
    <cellStyle name="Normalny 8 2 2 7 3 2 2 2" xfId="5523"/>
    <cellStyle name="Normalny 8 2 2 7 3 2 2 2 2" xfId="5524"/>
    <cellStyle name="Normalny 8 2 2 7 3 2 2 3" xfId="5525"/>
    <cellStyle name="Normalny 8 2 2 7 3 2 3" xfId="5526"/>
    <cellStyle name="Normalny 8 2 2 7 3 2 3 2" xfId="5527"/>
    <cellStyle name="Normalny 8 2 2 7 3 2 4" xfId="5528"/>
    <cellStyle name="Normalny 8 2 2 7 3 3" xfId="5529"/>
    <cellStyle name="Normalny 8 2 2 7 3 3 2" xfId="5530"/>
    <cellStyle name="Normalny 8 2 2 7 3 3 2 2" xfId="5531"/>
    <cellStyle name="Normalny 8 2 2 7 3 3 3" xfId="5532"/>
    <cellStyle name="Normalny 8 2 2 7 3 4" xfId="5533"/>
    <cellStyle name="Normalny 8 2 2 7 3 4 2" xfId="5534"/>
    <cellStyle name="Normalny 8 2 2 7 3 5" xfId="5535"/>
    <cellStyle name="Normalny 8 2 2 7 4" xfId="5536"/>
    <cellStyle name="Normalny 8 2 2 7 4 2" xfId="5537"/>
    <cellStyle name="Normalny 8 2 2 7 4 2 2" xfId="5538"/>
    <cellStyle name="Normalny 8 2 2 7 4 2 2 2" xfId="5539"/>
    <cellStyle name="Normalny 8 2 2 7 4 2 3" xfId="5540"/>
    <cellStyle name="Normalny 8 2 2 7 4 3" xfId="5541"/>
    <cellStyle name="Normalny 8 2 2 7 4 3 2" xfId="5542"/>
    <cellStyle name="Normalny 8 2 2 7 4 4" xfId="5543"/>
    <cellStyle name="Normalny 8 2 2 7 5" xfId="5544"/>
    <cellStyle name="Normalny 8 2 2 7 5 2" xfId="5545"/>
    <cellStyle name="Normalny 8 2 2 7 5 2 2" xfId="5546"/>
    <cellStyle name="Normalny 8 2 2 7 5 3" xfId="5547"/>
    <cellStyle name="Normalny 8 2 2 7 6" xfId="5548"/>
    <cellStyle name="Normalny 8 2 2 7 6 2" xfId="5549"/>
    <cellStyle name="Normalny 8 2 2 7 7" xfId="5550"/>
    <cellStyle name="Normalny 8 2 2 8" xfId="5551"/>
    <cellStyle name="Normalny 8 2 2 8 2" xfId="5552"/>
    <cellStyle name="Normalny 8 2 2 8 2 2" xfId="5553"/>
    <cellStyle name="Normalny 8 2 2 8 2 2 2" xfId="5554"/>
    <cellStyle name="Normalny 8 2 2 8 2 2 2 2" xfId="5555"/>
    <cellStyle name="Normalny 8 2 2 8 2 2 3" xfId="5556"/>
    <cellStyle name="Normalny 8 2 2 8 2 3" xfId="5557"/>
    <cellStyle name="Normalny 8 2 2 8 2 3 2" xfId="5558"/>
    <cellStyle name="Normalny 8 2 2 8 2 4" xfId="5559"/>
    <cellStyle name="Normalny 8 2 2 8 3" xfId="5560"/>
    <cellStyle name="Normalny 8 2 2 8 3 2" xfId="5561"/>
    <cellStyle name="Normalny 8 2 2 8 3 2 2" xfId="5562"/>
    <cellStyle name="Normalny 8 2 2 8 3 3" xfId="5563"/>
    <cellStyle name="Normalny 8 2 2 8 4" xfId="5564"/>
    <cellStyle name="Normalny 8 2 2 8 4 2" xfId="5565"/>
    <cellStyle name="Normalny 8 2 2 8 5" xfId="5566"/>
    <cellStyle name="Normalny 8 2 2 9" xfId="5567"/>
    <cellStyle name="Normalny 8 2 2 9 2" xfId="5568"/>
    <cellStyle name="Normalny 8 2 2 9 2 2" xfId="5569"/>
    <cellStyle name="Normalny 8 2 2 9 2 2 2" xfId="5570"/>
    <cellStyle name="Normalny 8 2 2 9 2 2 2 2" xfId="5571"/>
    <cellStyle name="Normalny 8 2 2 9 2 2 3" xfId="5572"/>
    <cellStyle name="Normalny 8 2 2 9 2 3" xfId="5573"/>
    <cellStyle name="Normalny 8 2 2 9 2 3 2" xfId="5574"/>
    <cellStyle name="Normalny 8 2 2 9 2 4" xfId="5575"/>
    <cellStyle name="Normalny 8 2 2 9 3" xfId="5576"/>
    <cellStyle name="Normalny 8 2 2 9 3 2" xfId="5577"/>
    <cellStyle name="Normalny 8 2 2 9 3 2 2" xfId="5578"/>
    <cellStyle name="Normalny 8 2 2 9 3 3" xfId="5579"/>
    <cellStyle name="Normalny 8 2 2 9 4" xfId="5580"/>
    <cellStyle name="Normalny 8 2 2 9 4 2" xfId="5581"/>
    <cellStyle name="Normalny 8 2 2 9 5" xfId="5582"/>
    <cellStyle name="Normalny 8 2 3" xfId="5583"/>
    <cellStyle name="Normalny 8 2 3 2" xfId="5584"/>
    <cellStyle name="Normalny 8 2 3 3" xfId="5585"/>
    <cellStyle name="Normalny 8 2 3 3 2" xfId="5586"/>
    <cellStyle name="Normalny 8 2 3 3 2 2" xfId="5587"/>
    <cellStyle name="Normalny 8 2 3 3 2 2 2" xfId="5588"/>
    <cellStyle name="Normalny 8 2 3 3 2 2 2 2" xfId="5589"/>
    <cellStyle name="Normalny 8 2 3 3 2 2 2 2 2" xfId="5590"/>
    <cellStyle name="Normalny 8 2 3 3 2 2 2 3" xfId="5591"/>
    <cellStyle name="Normalny 8 2 3 3 2 2 3" xfId="5592"/>
    <cellStyle name="Normalny 8 2 3 3 2 2 3 2" xfId="5593"/>
    <cellStyle name="Normalny 8 2 3 3 2 2 4" xfId="5594"/>
    <cellStyle name="Normalny 8 2 3 3 2 3" xfId="5595"/>
    <cellStyle name="Normalny 8 2 3 3 2 3 2" xfId="5596"/>
    <cellStyle name="Normalny 8 2 3 3 2 3 2 2" xfId="5597"/>
    <cellStyle name="Normalny 8 2 3 3 2 3 3" xfId="5598"/>
    <cellStyle name="Normalny 8 2 3 3 2 4" xfId="5599"/>
    <cellStyle name="Normalny 8 2 3 3 2 4 2" xfId="5600"/>
    <cellStyle name="Normalny 8 2 3 3 2 5" xfId="5601"/>
    <cellStyle name="Normalny 8 2 3 3 3" xfId="5602"/>
    <cellStyle name="Normalny 8 2 3 3 3 2" xfId="5603"/>
    <cellStyle name="Normalny 8 2 3 3 3 2 2" xfId="5604"/>
    <cellStyle name="Normalny 8 2 3 3 3 2 2 2" xfId="5605"/>
    <cellStyle name="Normalny 8 2 3 3 3 2 2 2 2" xfId="5606"/>
    <cellStyle name="Normalny 8 2 3 3 3 2 2 3" xfId="5607"/>
    <cellStyle name="Normalny 8 2 3 3 3 2 3" xfId="5608"/>
    <cellStyle name="Normalny 8 2 3 3 3 2 3 2" xfId="5609"/>
    <cellStyle name="Normalny 8 2 3 3 3 2 4" xfId="5610"/>
    <cellStyle name="Normalny 8 2 3 3 3 3" xfId="5611"/>
    <cellStyle name="Normalny 8 2 3 3 3 3 2" xfId="5612"/>
    <cellStyle name="Normalny 8 2 3 3 3 3 2 2" xfId="5613"/>
    <cellStyle name="Normalny 8 2 3 3 3 3 3" xfId="5614"/>
    <cellStyle name="Normalny 8 2 3 3 3 4" xfId="5615"/>
    <cellStyle name="Normalny 8 2 3 3 3 4 2" xfId="5616"/>
    <cellStyle name="Normalny 8 2 3 3 3 5" xfId="5617"/>
    <cellStyle name="Normalny 8 2 3 3 4" xfId="5618"/>
    <cellStyle name="Normalny 8 2 3 3 4 2" xfId="5619"/>
    <cellStyle name="Normalny 8 2 3 3 4 2 2" xfId="5620"/>
    <cellStyle name="Normalny 8 2 3 3 4 2 2 2" xfId="5621"/>
    <cellStyle name="Normalny 8 2 3 3 4 2 3" xfId="5622"/>
    <cellStyle name="Normalny 8 2 3 3 4 3" xfId="5623"/>
    <cellStyle name="Normalny 8 2 3 3 4 3 2" xfId="5624"/>
    <cellStyle name="Normalny 8 2 3 3 4 4" xfId="5625"/>
    <cellStyle name="Normalny 8 2 3 3 5" xfId="5626"/>
    <cellStyle name="Normalny 8 2 3 3 5 2" xfId="5627"/>
    <cellStyle name="Normalny 8 2 3 3 5 2 2" xfId="5628"/>
    <cellStyle name="Normalny 8 2 3 3 5 3" xfId="5629"/>
    <cellStyle name="Normalny 8 2 3 3 6" xfId="5630"/>
    <cellStyle name="Normalny 8 2 3 3 6 2" xfId="5631"/>
    <cellStyle name="Normalny 8 2 3 3 7" xfId="5632"/>
    <cellStyle name="Normalny 8 2 3 4" xfId="5633"/>
    <cellStyle name="Normalny 8 2 3 4 2" xfId="5634"/>
    <cellStyle name="Normalny 8 2 3 4 2 2" xfId="5635"/>
    <cellStyle name="Normalny 8 2 3 4 2 2 2" xfId="5636"/>
    <cellStyle name="Normalny 8 2 3 4 2 2 2 2" xfId="5637"/>
    <cellStyle name="Normalny 8 2 3 4 2 2 3" xfId="5638"/>
    <cellStyle name="Normalny 8 2 3 4 2 3" xfId="5639"/>
    <cellStyle name="Normalny 8 2 3 4 2 3 2" xfId="5640"/>
    <cellStyle name="Normalny 8 2 3 4 2 4" xfId="5641"/>
    <cellStyle name="Normalny 8 2 3 4 3" xfId="5642"/>
    <cellStyle name="Normalny 8 2 3 4 3 2" xfId="5643"/>
    <cellStyle name="Normalny 8 2 3 4 3 2 2" xfId="5644"/>
    <cellStyle name="Normalny 8 2 3 4 3 3" xfId="5645"/>
    <cellStyle name="Normalny 8 2 3 4 4" xfId="5646"/>
    <cellStyle name="Normalny 8 2 3 4 4 2" xfId="5647"/>
    <cellStyle name="Normalny 8 2 3 4 5" xfId="5648"/>
    <cellStyle name="Normalny 8 2 3 5" xfId="5649"/>
    <cellStyle name="Normalny 8 2 3 5 2" xfId="5650"/>
    <cellStyle name="Normalny 8 2 3 5 2 2" xfId="5651"/>
    <cellStyle name="Normalny 8 2 3 5 2 2 2" xfId="5652"/>
    <cellStyle name="Normalny 8 2 3 5 2 2 2 2" xfId="5653"/>
    <cellStyle name="Normalny 8 2 3 5 2 2 3" xfId="5654"/>
    <cellStyle name="Normalny 8 2 3 5 2 3" xfId="5655"/>
    <cellStyle name="Normalny 8 2 3 5 2 3 2" xfId="5656"/>
    <cellStyle name="Normalny 8 2 3 5 2 4" xfId="5657"/>
    <cellStyle name="Normalny 8 2 3 5 3" xfId="5658"/>
    <cellStyle name="Normalny 8 2 3 5 3 2" xfId="5659"/>
    <cellStyle name="Normalny 8 2 3 5 3 2 2" xfId="5660"/>
    <cellStyle name="Normalny 8 2 3 5 3 3" xfId="5661"/>
    <cellStyle name="Normalny 8 2 3 5 4" xfId="5662"/>
    <cellStyle name="Normalny 8 2 3 5 4 2" xfId="5663"/>
    <cellStyle name="Normalny 8 2 3 5 5" xfId="5664"/>
    <cellStyle name="Normalny 8 2 3 6" xfId="5665"/>
    <cellStyle name="Normalny 8 2 3 6 2" xfId="5666"/>
    <cellStyle name="Normalny 8 2 3 6 2 2" xfId="5667"/>
    <cellStyle name="Normalny 8 2 3 6 2 2 2" xfId="5668"/>
    <cellStyle name="Normalny 8 2 3 6 2 3" xfId="5669"/>
    <cellStyle name="Normalny 8 2 3 6 3" xfId="5670"/>
    <cellStyle name="Normalny 8 2 3 6 3 2" xfId="5671"/>
    <cellStyle name="Normalny 8 2 3 6 4" xfId="5672"/>
    <cellStyle name="Normalny 8 2 3 7" xfId="5673"/>
    <cellStyle name="Normalny 8 2 3 7 2" xfId="5674"/>
    <cellStyle name="Normalny 8 2 3 7 2 2" xfId="5675"/>
    <cellStyle name="Normalny 8 2 3 7 3" xfId="5676"/>
    <cellStyle name="Normalny 8 2 3 8" xfId="5677"/>
    <cellStyle name="Normalny 8 2 3 8 2" xfId="5678"/>
    <cellStyle name="Normalny 8 2 3 9" xfId="5679"/>
    <cellStyle name="Normalny 8 2 4" xfId="5680"/>
    <cellStyle name="Normalny 8 2 4 2" xfId="5681"/>
    <cellStyle name="Normalny 8 2 4 3" xfId="5682"/>
    <cellStyle name="Normalny 8 2 4 3 2" xfId="5683"/>
    <cellStyle name="Normalny 8 2 4 3 2 2" xfId="5684"/>
    <cellStyle name="Normalny 8 2 4 3 2 2 2" xfId="5685"/>
    <cellStyle name="Normalny 8 2 4 3 2 2 2 2" xfId="5686"/>
    <cellStyle name="Normalny 8 2 4 3 2 2 2 2 2" xfId="5687"/>
    <cellStyle name="Normalny 8 2 4 3 2 2 2 3" xfId="5688"/>
    <cellStyle name="Normalny 8 2 4 3 2 2 3" xfId="5689"/>
    <cellStyle name="Normalny 8 2 4 3 2 2 3 2" xfId="5690"/>
    <cellStyle name="Normalny 8 2 4 3 2 2 4" xfId="5691"/>
    <cellStyle name="Normalny 8 2 4 3 2 3" xfId="5692"/>
    <cellStyle name="Normalny 8 2 4 3 2 3 2" xfId="5693"/>
    <cellStyle name="Normalny 8 2 4 3 2 3 2 2" xfId="5694"/>
    <cellStyle name="Normalny 8 2 4 3 2 3 3" xfId="5695"/>
    <cellStyle name="Normalny 8 2 4 3 2 4" xfId="5696"/>
    <cellStyle name="Normalny 8 2 4 3 2 4 2" xfId="5697"/>
    <cellStyle name="Normalny 8 2 4 3 2 5" xfId="5698"/>
    <cellStyle name="Normalny 8 2 4 3 3" xfId="5699"/>
    <cellStyle name="Normalny 8 2 4 3 3 2" xfId="5700"/>
    <cellStyle name="Normalny 8 2 4 3 3 2 2" xfId="5701"/>
    <cellStyle name="Normalny 8 2 4 3 3 2 2 2" xfId="5702"/>
    <cellStyle name="Normalny 8 2 4 3 3 2 2 2 2" xfId="5703"/>
    <cellStyle name="Normalny 8 2 4 3 3 2 2 3" xfId="5704"/>
    <cellStyle name="Normalny 8 2 4 3 3 2 3" xfId="5705"/>
    <cellStyle name="Normalny 8 2 4 3 3 2 3 2" xfId="5706"/>
    <cellStyle name="Normalny 8 2 4 3 3 2 4" xfId="5707"/>
    <cellStyle name="Normalny 8 2 4 3 3 3" xfId="5708"/>
    <cellStyle name="Normalny 8 2 4 3 3 3 2" xfId="5709"/>
    <cellStyle name="Normalny 8 2 4 3 3 3 2 2" xfId="5710"/>
    <cellStyle name="Normalny 8 2 4 3 3 3 3" xfId="5711"/>
    <cellStyle name="Normalny 8 2 4 3 3 4" xfId="5712"/>
    <cellStyle name="Normalny 8 2 4 3 3 4 2" xfId="5713"/>
    <cellStyle name="Normalny 8 2 4 3 3 5" xfId="5714"/>
    <cellStyle name="Normalny 8 2 4 3 4" xfId="5715"/>
    <cellStyle name="Normalny 8 2 4 3 4 2" xfId="5716"/>
    <cellStyle name="Normalny 8 2 4 3 4 2 2" xfId="5717"/>
    <cellStyle name="Normalny 8 2 4 3 4 2 2 2" xfId="5718"/>
    <cellStyle name="Normalny 8 2 4 3 4 2 3" xfId="5719"/>
    <cellStyle name="Normalny 8 2 4 3 4 3" xfId="5720"/>
    <cellStyle name="Normalny 8 2 4 3 4 3 2" xfId="5721"/>
    <cellStyle name="Normalny 8 2 4 3 4 4" xfId="5722"/>
    <cellStyle name="Normalny 8 2 4 3 5" xfId="5723"/>
    <cellStyle name="Normalny 8 2 4 3 5 2" xfId="5724"/>
    <cellStyle name="Normalny 8 2 4 3 5 2 2" xfId="5725"/>
    <cellStyle name="Normalny 8 2 4 3 5 3" xfId="5726"/>
    <cellStyle name="Normalny 8 2 4 3 6" xfId="5727"/>
    <cellStyle name="Normalny 8 2 4 3 6 2" xfId="5728"/>
    <cellStyle name="Normalny 8 2 4 3 7" xfId="5729"/>
    <cellStyle name="Normalny 8 2 4 4" xfId="5730"/>
    <cellStyle name="Normalny 8 2 4 4 2" xfId="5731"/>
    <cellStyle name="Normalny 8 2 4 4 2 2" xfId="5732"/>
    <cellStyle name="Normalny 8 2 4 4 2 2 2" xfId="5733"/>
    <cellStyle name="Normalny 8 2 4 4 2 2 2 2" xfId="5734"/>
    <cellStyle name="Normalny 8 2 4 4 2 2 3" xfId="5735"/>
    <cellStyle name="Normalny 8 2 4 4 2 3" xfId="5736"/>
    <cellStyle name="Normalny 8 2 4 4 2 3 2" xfId="5737"/>
    <cellStyle name="Normalny 8 2 4 4 2 4" xfId="5738"/>
    <cellStyle name="Normalny 8 2 4 4 3" xfId="5739"/>
    <cellStyle name="Normalny 8 2 4 4 3 2" xfId="5740"/>
    <cellStyle name="Normalny 8 2 4 4 3 2 2" xfId="5741"/>
    <cellStyle name="Normalny 8 2 4 4 3 3" xfId="5742"/>
    <cellStyle name="Normalny 8 2 4 4 4" xfId="5743"/>
    <cellStyle name="Normalny 8 2 4 4 4 2" xfId="5744"/>
    <cellStyle name="Normalny 8 2 4 4 5" xfId="5745"/>
    <cellStyle name="Normalny 8 2 4 5" xfId="5746"/>
    <cellStyle name="Normalny 8 2 4 5 2" xfId="5747"/>
    <cellStyle name="Normalny 8 2 4 5 2 2" xfId="5748"/>
    <cellStyle name="Normalny 8 2 4 5 2 2 2" xfId="5749"/>
    <cellStyle name="Normalny 8 2 4 5 2 2 2 2" xfId="5750"/>
    <cellStyle name="Normalny 8 2 4 5 2 2 3" xfId="5751"/>
    <cellStyle name="Normalny 8 2 4 5 2 3" xfId="5752"/>
    <cellStyle name="Normalny 8 2 4 5 2 3 2" xfId="5753"/>
    <cellStyle name="Normalny 8 2 4 5 2 4" xfId="5754"/>
    <cellStyle name="Normalny 8 2 4 5 3" xfId="5755"/>
    <cellStyle name="Normalny 8 2 4 5 3 2" xfId="5756"/>
    <cellStyle name="Normalny 8 2 4 5 3 2 2" xfId="5757"/>
    <cellStyle name="Normalny 8 2 4 5 3 3" xfId="5758"/>
    <cellStyle name="Normalny 8 2 4 5 4" xfId="5759"/>
    <cellStyle name="Normalny 8 2 4 5 4 2" xfId="5760"/>
    <cellStyle name="Normalny 8 2 4 5 5" xfId="5761"/>
    <cellStyle name="Normalny 8 2 4 6" xfId="5762"/>
    <cellStyle name="Normalny 8 2 4 6 2" xfId="5763"/>
    <cellStyle name="Normalny 8 2 4 6 2 2" xfId="5764"/>
    <cellStyle name="Normalny 8 2 4 6 2 2 2" xfId="5765"/>
    <cellStyle name="Normalny 8 2 4 6 2 3" xfId="5766"/>
    <cellStyle name="Normalny 8 2 4 6 3" xfId="5767"/>
    <cellStyle name="Normalny 8 2 4 6 3 2" xfId="5768"/>
    <cellStyle name="Normalny 8 2 4 6 4" xfId="5769"/>
    <cellStyle name="Normalny 8 2 4 7" xfId="5770"/>
    <cellStyle name="Normalny 8 2 4 7 2" xfId="5771"/>
    <cellStyle name="Normalny 8 2 4 7 2 2" xfId="5772"/>
    <cellStyle name="Normalny 8 2 4 7 3" xfId="5773"/>
    <cellStyle name="Normalny 8 2 4 8" xfId="5774"/>
    <cellStyle name="Normalny 8 2 4 8 2" xfId="5775"/>
    <cellStyle name="Normalny 8 2 4 9" xfId="5776"/>
    <cellStyle name="Normalny 8 2 5" xfId="5777"/>
    <cellStyle name="Normalny 8 2 5 2" xfId="5778"/>
    <cellStyle name="Normalny 8 2 5 3" xfId="5779"/>
    <cellStyle name="Normalny 8 2 5 3 2" xfId="5780"/>
    <cellStyle name="Normalny 8 2 5 3 2 2" xfId="5781"/>
    <cellStyle name="Normalny 8 2 5 3 2 2 2" xfId="5782"/>
    <cellStyle name="Normalny 8 2 5 3 2 2 2 2" xfId="5783"/>
    <cellStyle name="Normalny 8 2 5 3 2 2 2 2 2" xfId="5784"/>
    <cellStyle name="Normalny 8 2 5 3 2 2 2 3" xfId="5785"/>
    <cellStyle name="Normalny 8 2 5 3 2 2 3" xfId="5786"/>
    <cellStyle name="Normalny 8 2 5 3 2 2 3 2" xfId="5787"/>
    <cellStyle name="Normalny 8 2 5 3 2 2 4" xfId="5788"/>
    <cellStyle name="Normalny 8 2 5 3 2 3" xfId="5789"/>
    <cellStyle name="Normalny 8 2 5 3 2 3 2" xfId="5790"/>
    <cellStyle name="Normalny 8 2 5 3 2 3 2 2" xfId="5791"/>
    <cellStyle name="Normalny 8 2 5 3 2 3 3" xfId="5792"/>
    <cellStyle name="Normalny 8 2 5 3 2 4" xfId="5793"/>
    <cellStyle name="Normalny 8 2 5 3 2 4 2" xfId="5794"/>
    <cellStyle name="Normalny 8 2 5 3 2 5" xfId="5795"/>
    <cellStyle name="Normalny 8 2 5 3 3" xfId="5796"/>
    <cellStyle name="Normalny 8 2 5 3 3 2" xfId="5797"/>
    <cellStyle name="Normalny 8 2 5 3 3 2 2" xfId="5798"/>
    <cellStyle name="Normalny 8 2 5 3 3 2 2 2" xfId="5799"/>
    <cellStyle name="Normalny 8 2 5 3 3 2 2 2 2" xfId="5800"/>
    <cellStyle name="Normalny 8 2 5 3 3 2 2 3" xfId="5801"/>
    <cellStyle name="Normalny 8 2 5 3 3 2 3" xfId="5802"/>
    <cellStyle name="Normalny 8 2 5 3 3 2 3 2" xfId="5803"/>
    <cellStyle name="Normalny 8 2 5 3 3 2 4" xfId="5804"/>
    <cellStyle name="Normalny 8 2 5 3 3 3" xfId="5805"/>
    <cellStyle name="Normalny 8 2 5 3 3 3 2" xfId="5806"/>
    <cellStyle name="Normalny 8 2 5 3 3 3 2 2" xfId="5807"/>
    <cellStyle name="Normalny 8 2 5 3 3 3 3" xfId="5808"/>
    <cellStyle name="Normalny 8 2 5 3 3 4" xfId="5809"/>
    <cellStyle name="Normalny 8 2 5 3 3 4 2" xfId="5810"/>
    <cellStyle name="Normalny 8 2 5 3 3 5" xfId="5811"/>
    <cellStyle name="Normalny 8 2 5 3 4" xfId="5812"/>
    <cellStyle name="Normalny 8 2 5 3 4 2" xfId="5813"/>
    <cellStyle name="Normalny 8 2 5 3 4 2 2" xfId="5814"/>
    <cellStyle name="Normalny 8 2 5 3 4 2 2 2" xfId="5815"/>
    <cellStyle name="Normalny 8 2 5 3 4 2 3" xfId="5816"/>
    <cellStyle name="Normalny 8 2 5 3 4 3" xfId="5817"/>
    <cellStyle name="Normalny 8 2 5 3 4 3 2" xfId="5818"/>
    <cellStyle name="Normalny 8 2 5 3 4 4" xfId="5819"/>
    <cellStyle name="Normalny 8 2 5 3 5" xfId="5820"/>
    <cellStyle name="Normalny 8 2 5 3 5 2" xfId="5821"/>
    <cellStyle name="Normalny 8 2 5 3 5 2 2" xfId="5822"/>
    <cellStyle name="Normalny 8 2 5 3 5 3" xfId="5823"/>
    <cellStyle name="Normalny 8 2 5 3 6" xfId="5824"/>
    <cellStyle name="Normalny 8 2 5 3 6 2" xfId="5825"/>
    <cellStyle name="Normalny 8 2 5 3 7" xfId="5826"/>
    <cellStyle name="Normalny 8 2 5 4" xfId="5827"/>
    <cellStyle name="Normalny 8 2 5 4 2" xfId="5828"/>
    <cellStyle name="Normalny 8 2 5 4 2 2" xfId="5829"/>
    <cellStyle name="Normalny 8 2 5 4 2 2 2" xfId="5830"/>
    <cellStyle name="Normalny 8 2 5 4 2 2 2 2" xfId="5831"/>
    <cellStyle name="Normalny 8 2 5 4 2 2 3" xfId="5832"/>
    <cellStyle name="Normalny 8 2 5 4 2 3" xfId="5833"/>
    <cellStyle name="Normalny 8 2 5 4 2 3 2" xfId="5834"/>
    <cellStyle name="Normalny 8 2 5 4 2 4" xfId="5835"/>
    <cellStyle name="Normalny 8 2 5 4 3" xfId="5836"/>
    <cellStyle name="Normalny 8 2 5 4 3 2" xfId="5837"/>
    <cellStyle name="Normalny 8 2 5 4 3 2 2" xfId="5838"/>
    <cellStyle name="Normalny 8 2 5 4 3 3" xfId="5839"/>
    <cellStyle name="Normalny 8 2 5 4 4" xfId="5840"/>
    <cellStyle name="Normalny 8 2 5 4 4 2" xfId="5841"/>
    <cellStyle name="Normalny 8 2 5 4 5" xfId="5842"/>
    <cellStyle name="Normalny 8 2 5 5" xfId="5843"/>
    <cellStyle name="Normalny 8 2 5 5 2" xfId="5844"/>
    <cellStyle name="Normalny 8 2 5 5 2 2" xfId="5845"/>
    <cellStyle name="Normalny 8 2 5 5 2 2 2" xfId="5846"/>
    <cellStyle name="Normalny 8 2 5 5 2 2 2 2" xfId="5847"/>
    <cellStyle name="Normalny 8 2 5 5 2 2 3" xfId="5848"/>
    <cellStyle name="Normalny 8 2 5 5 2 3" xfId="5849"/>
    <cellStyle name="Normalny 8 2 5 5 2 3 2" xfId="5850"/>
    <cellStyle name="Normalny 8 2 5 5 2 4" xfId="5851"/>
    <cellStyle name="Normalny 8 2 5 5 3" xfId="5852"/>
    <cellStyle name="Normalny 8 2 5 5 3 2" xfId="5853"/>
    <cellStyle name="Normalny 8 2 5 5 3 2 2" xfId="5854"/>
    <cellStyle name="Normalny 8 2 5 5 3 3" xfId="5855"/>
    <cellStyle name="Normalny 8 2 5 5 4" xfId="5856"/>
    <cellStyle name="Normalny 8 2 5 5 4 2" xfId="5857"/>
    <cellStyle name="Normalny 8 2 5 5 5" xfId="5858"/>
    <cellStyle name="Normalny 8 2 5 6" xfId="5859"/>
    <cellStyle name="Normalny 8 2 5 6 2" xfId="5860"/>
    <cellStyle name="Normalny 8 2 5 6 2 2" xfId="5861"/>
    <cellStyle name="Normalny 8 2 5 6 2 2 2" xfId="5862"/>
    <cellStyle name="Normalny 8 2 5 6 2 3" xfId="5863"/>
    <cellStyle name="Normalny 8 2 5 6 3" xfId="5864"/>
    <cellStyle name="Normalny 8 2 5 6 3 2" xfId="5865"/>
    <cellStyle name="Normalny 8 2 5 6 4" xfId="5866"/>
    <cellStyle name="Normalny 8 2 5 7" xfId="5867"/>
    <cellStyle name="Normalny 8 2 5 7 2" xfId="5868"/>
    <cellStyle name="Normalny 8 2 5 7 2 2" xfId="5869"/>
    <cellStyle name="Normalny 8 2 5 7 3" xfId="5870"/>
    <cellStyle name="Normalny 8 2 5 8" xfId="5871"/>
    <cellStyle name="Normalny 8 2 5 8 2" xfId="5872"/>
    <cellStyle name="Normalny 8 2 5 9" xfId="5873"/>
    <cellStyle name="Normalny 8 2 6" xfId="5874"/>
    <cellStyle name="Normalny 8 2 6 2" xfId="5875"/>
    <cellStyle name="Normalny 8 2 6 3" xfId="5876"/>
    <cellStyle name="Normalny 8 2 6 3 2" xfId="5877"/>
    <cellStyle name="Normalny 8 2 6 3 2 2" xfId="5878"/>
    <cellStyle name="Normalny 8 2 6 3 2 2 2" xfId="5879"/>
    <cellStyle name="Normalny 8 2 6 3 2 2 2 2" xfId="5880"/>
    <cellStyle name="Normalny 8 2 6 3 2 2 2 2 2" xfId="5881"/>
    <cellStyle name="Normalny 8 2 6 3 2 2 2 3" xfId="5882"/>
    <cellStyle name="Normalny 8 2 6 3 2 2 3" xfId="5883"/>
    <cellStyle name="Normalny 8 2 6 3 2 2 3 2" xfId="5884"/>
    <cellStyle name="Normalny 8 2 6 3 2 2 4" xfId="5885"/>
    <cellStyle name="Normalny 8 2 6 3 2 3" xfId="5886"/>
    <cellStyle name="Normalny 8 2 6 3 2 3 2" xfId="5887"/>
    <cellStyle name="Normalny 8 2 6 3 2 3 2 2" xfId="5888"/>
    <cellStyle name="Normalny 8 2 6 3 2 3 3" xfId="5889"/>
    <cellStyle name="Normalny 8 2 6 3 2 4" xfId="5890"/>
    <cellStyle name="Normalny 8 2 6 3 2 4 2" xfId="5891"/>
    <cellStyle name="Normalny 8 2 6 3 2 5" xfId="5892"/>
    <cellStyle name="Normalny 8 2 6 3 3" xfId="5893"/>
    <cellStyle name="Normalny 8 2 6 3 3 2" xfId="5894"/>
    <cellStyle name="Normalny 8 2 6 3 3 2 2" xfId="5895"/>
    <cellStyle name="Normalny 8 2 6 3 3 2 2 2" xfId="5896"/>
    <cellStyle name="Normalny 8 2 6 3 3 2 2 2 2" xfId="5897"/>
    <cellStyle name="Normalny 8 2 6 3 3 2 2 3" xfId="5898"/>
    <cellStyle name="Normalny 8 2 6 3 3 2 3" xfId="5899"/>
    <cellStyle name="Normalny 8 2 6 3 3 2 3 2" xfId="5900"/>
    <cellStyle name="Normalny 8 2 6 3 3 2 4" xfId="5901"/>
    <cellStyle name="Normalny 8 2 6 3 3 3" xfId="5902"/>
    <cellStyle name="Normalny 8 2 6 3 3 3 2" xfId="5903"/>
    <cellStyle name="Normalny 8 2 6 3 3 3 2 2" xfId="5904"/>
    <cellStyle name="Normalny 8 2 6 3 3 3 3" xfId="5905"/>
    <cellStyle name="Normalny 8 2 6 3 3 4" xfId="5906"/>
    <cellStyle name="Normalny 8 2 6 3 3 4 2" xfId="5907"/>
    <cellStyle name="Normalny 8 2 6 3 3 5" xfId="5908"/>
    <cellStyle name="Normalny 8 2 6 3 4" xfId="5909"/>
    <cellStyle name="Normalny 8 2 6 3 4 2" xfId="5910"/>
    <cellStyle name="Normalny 8 2 6 3 4 2 2" xfId="5911"/>
    <cellStyle name="Normalny 8 2 6 3 4 2 2 2" xfId="5912"/>
    <cellStyle name="Normalny 8 2 6 3 4 2 3" xfId="5913"/>
    <cellStyle name="Normalny 8 2 6 3 4 3" xfId="5914"/>
    <cellStyle name="Normalny 8 2 6 3 4 3 2" xfId="5915"/>
    <cellStyle name="Normalny 8 2 6 3 4 4" xfId="5916"/>
    <cellStyle name="Normalny 8 2 6 3 5" xfId="5917"/>
    <cellStyle name="Normalny 8 2 6 3 5 2" xfId="5918"/>
    <cellStyle name="Normalny 8 2 6 3 5 2 2" xfId="5919"/>
    <cellStyle name="Normalny 8 2 6 3 5 3" xfId="5920"/>
    <cellStyle name="Normalny 8 2 6 3 6" xfId="5921"/>
    <cellStyle name="Normalny 8 2 6 3 6 2" xfId="5922"/>
    <cellStyle name="Normalny 8 2 6 3 7" xfId="5923"/>
    <cellStyle name="Normalny 8 2 6 4" xfId="5924"/>
    <cellStyle name="Normalny 8 2 6 4 2" xfId="5925"/>
    <cellStyle name="Normalny 8 2 6 4 2 2" xfId="5926"/>
    <cellStyle name="Normalny 8 2 6 4 2 2 2" xfId="5927"/>
    <cellStyle name="Normalny 8 2 6 4 2 2 2 2" xfId="5928"/>
    <cellStyle name="Normalny 8 2 6 4 2 2 3" xfId="5929"/>
    <cellStyle name="Normalny 8 2 6 4 2 3" xfId="5930"/>
    <cellStyle name="Normalny 8 2 6 4 2 3 2" xfId="5931"/>
    <cellStyle name="Normalny 8 2 6 4 2 4" xfId="5932"/>
    <cellStyle name="Normalny 8 2 6 4 3" xfId="5933"/>
    <cellStyle name="Normalny 8 2 6 4 3 2" xfId="5934"/>
    <cellStyle name="Normalny 8 2 6 4 3 2 2" xfId="5935"/>
    <cellStyle name="Normalny 8 2 6 4 3 3" xfId="5936"/>
    <cellStyle name="Normalny 8 2 6 4 4" xfId="5937"/>
    <cellStyle name="Normalny 8 2 6 4 4 2" xfId="5938"/>
    <cellStyle name="Normalny 8 2 6 4 5" xfId="5939"/>
    <cellStyle name="Normalny 8 2 6 5" xfId="5940"/>
    <cellStyle name="Normalny 8 2 6 5 2" xfId="5941"/>
    <cellStyle name="Normalny 8 2 6 5 2 2" xfId="5942"/>
    <cellStyle name="Normalny 8 2 6 5 2 2 2" xfId="5943"/>
    <cellStyle name="Normalny 8 2 6 5 2 2 2 2" xfId="5944"/>
    <cellStyle name="Normalny 8 2 6 5 2 2 3" xfId="5945"/>
    <cellStyle name="Normalny 8 2 6 5 2 3" xfId="5946"/>
    <cellStyle name="Normalny 8 2 6 5 2 3 2" xfId="5947"/>
    <cellStyle name="Normalny 8 2 6 5 2 4" xfId="5948"/>
    <cellStyle name="Normalny 8 2 6 5 3" xfId="5949"/>
    <cellStyle name="Normalny 8 2 6 5 3 2" xfId="5950"/>
    <cellStyle name="Normalny 8 2 6 5 3 2 2" xfId="5951"/>
    <cellStyle name="Normalny 8 2 6 5 3 3" xfId="5952"/>
    <cellStyle name="Normalny 8 2 6 5 4" xfId="5953"/>
    <cellStyle name="Normalny 8 2 6 5 4 2" xfId="5954"/>
    <cellStyle name="Normalny 8 2 6 5 5" xfId="5955"/>
    <cellStyle name="Normalny 8 2 6 6" xfId="5956"/>
    <cellStyle name="Normalny 8 2 6 6 2" xfId="5957"/>
    <cellStyle name="Normalny 8 2 6 6 2 2" xfId="5958"/>
    <cellStyle name="Normalny 8 2 6 6 2 2 2" xfId="5959"/>
    <cellStyle name="Normalny 8 2 6 6 2 3" xfId="5960"/>
    <cellStyle name="Normalny 8 2 6 6 3" xfId="5961"/>
    <cellStyle name="Normalny 8 2 6 6 3 2" xfId="5962"/>
    <cellStyle name="Normalny 8 2 6 6 4" xfId="5963"/>
    <cellStyle name="Normalny 8 2 6 7" xfId="5964"/>
    <cellStyle name="Normalny 8 2 6 7 2" xfId="5965"/>
    <cellStyle name="Normalny 8 2 6 7 2 2" xfId="5966"/>
    <cellStyle name="Normalny 8 2 6 7 3" xfId="5967"/>
    <cellStyle name="Normalny 8 2 6 8" xfId="5968"/>
    <cellStyle name="Normalny 8 2 6 8 2" xfId="5969"/>
    <cellStyle name="Normalny 8 2 6 9" xfId="5970"/>
    <cellStyle name="Normalny 8 2 7" xfId="5971"/>
    <cellStyle name="Normalny 8 2 7 2" xfId="5972"/>
    <cellStyle name="Normalny 8 2 7 3" xfId="5973"/>
    <cellStyle name="Normalny 8 2 7 3 2" xfId="5974"/>
    <cellStyle name="Normalny 8 2 7 3 2 2" xfId="5975"/>
    <cellStyle name="Normalny 8 2 7 3 2 2 2" xfId="5976"/>
    <cellStyle name="Normalny 8 2 7 3 2 2 2 2" xfId="5977"/>
    <cellStyle name="Normalny 8 2 7 3 2 2 2 2 2" xfId="5978"/>
    <cellStyle name="Normalny 8 2 7 3 2 2 2 3" xfId="5979"/>
    <cellStyle name="Normalny 8 2 7 3 2 2 3" xfId="5980"/>
    <cellStyle name="Normalny 8 2 7 3 2 2 3 2" xfId="5981"/>
    <cellStyle name="Normalny 8 2 7 3 2 2 4" xfId="5982"/>
    <cellStyle name="Normalny 8 2 7 3 2 3" xfId="5983"/>
    <cellStyle name="Normalny 8 2 7 3 2 3 2" xfId="5984"/>
    <cellStyle name="Normalny 8 2 7 3 2 3 2 2" xfId="5985"/>
    <cellStyle name="Normalny 8 2 7 3 2 3 3" xfId="5986"/>
    <cellStyle name="Normalny 8 2 7 3 2 4" xfId="5987"/>
    <cellStyle name="Normalny 8 2 7 3 2 4 2" xfId="5988"/>
    <cellStyle name="Normalny 8 2 7 3 2 5" xfId="5989"/>
    <cellStyle name="Normalny 8 2 7 3 3" xfId="5990"/>
    <cellStyle name="Normalny 8 2 7 3 3 2" xfId="5991"/>
    <cellStyle name="Normalny 8 2 7 3 3 2 2" xfId="5992"/>
    <cellStyle name="Normalny 8 2 7 3 3 2 2 2" xfId="5993"/>
    <cellStyle name="Normalny 8 2 7 3 3 2 2 2 2" xfId="5994"/>
    <cellStyle name="Normalny 8 2 7 3 3 2 2 3" xfId="5995"/>
    <cellStyle name="Normalny 8 2 7 3 3 2 3" xfId="5996"/>
    <cellStyle name="Normalny 8 2 7 3 3 2 3 2" xfId="5997"/>
    <cellStyle name="Normalny 8 2 7 3 3 2 4" xfId="5998"/>
    <cellStyle name="Normalny 8 2 7 3 3 3" xfId="5999"/>
    <cellStyle name="Normalny 8 2 7 3 3 3 2" xfId="6000"/>
    <cellStyle name="Normalny 8 2 7 3 3 3 2 2" xfId="6001"/>
    <cellStyle name="Normalny 8 2 7 3 3 3 3" xfId="6002"/>
    <cellStyle name="Normalny 8 2 7 3 3 4" xfId="6003"/>
    <cellStyle name="Normalny 8 2 7 3 3 4 2" xfId="6004"/>
    <cellStyle name="Normalny 8 2 7 3 3 5" xfId="6005"/>
    <cellStyle name="Normalny 8 2 7 3 4" xfId="6006"/>
    <cellStyle name="Normalny 8 2 7 3 4 2" xfId="6007"/>
    <cellStyle name="Normalny 8 2 7 3 4 2 2" xfId="6008"/>
    <cellStyle name="Normalny 8 2 7 3 4 2 2 2" xfId="6009"/>
    <cellStyle name="Normalny 8 2 7 3 4 2 3" xfId="6010"/>
    <cellStyle name="Normalny 8 2 7 3 4 3" xfId="6011"/>
    <cellStyle name="Normalny 8 2 7 3 4 3 2" xfId="6012"/>
    <cellStyle name="Normalny 8 2 7 3 4 4" xfId="6013"/>
    <cellStyle name="Normalny 8 2 7 3 5" xfId="6014"/>
    <cellStyle name="Normalny 8 2 7 3 5 2" xfId="6015"/>
    <cellStyle name="Normalny 8 2 7 3 5 2 2" xfId="6016"/>
    <cellStyle name="Normalny 8 2 7 3 5 3" xfId="6017"/>
    <cellStyle name="Normalny 8 2 7 3 6" xfId="6018"/>
    <cellStyle name="Normalny 8 2 7 3 6 2" xfId="6019"/>
    <cellStyle name="Normalny 8 2 7 3 7" xfId="6020"/>
    <cellStyle name="Normalny 8 2 7 4" xfId="6021"/>
    <cellStyle name="Normalny 8 2 7 4 2" xfId="6022"/>
    <cellStyle name="Normalny 8 2 7 4 2 2" xfId="6023"/>
    <cellStyle name="Normalny 8 2 7 4 2 2 2" xfId="6024"/>
    <cellStyle name="Normalny 8 2 7 4 2 2 2 2" xfId="6025"/>
    <cellStyle name="Normalny 8 2 7 4 2 2 3" xfId="6026"/>
    <cellStyle name="Normalny 8 2 7 4 2 3" xfId="6027"/>
    <cellStyle name="Normalny 8 2 7 4 2 3 2" xfId="6028"/>
    <cellStyle name="Normalny 8 2 7 4 2 4" xfId="6029"/>
    <cellStyle name="Normalny 8 2 7 4 3" xfId="6030"/>
    <cellStyle name="Normalny 8 2 7 4 3 2" xfId="6031"/>
    <cellStyle name="Normalny 8 2 7 4 3 2 2" xfId="6032"/>
    <cellStyle name="Normalny 8 2 7 4 3 3" xfId="6033"/>
    <cellStyle name="Normalny 8 2 7 4 4" xfId="6034"/>
    <cellStyle name="Normalny 8 2 7 4 4 2" xfId="6035"/>
    <cellStyle name="Normalny 8 2 7 4 5" xfId="6036"/>
    <cellStyle name="Normalny 8 2 7 5" xfId="6037"/>
    <cellStyle name="Normalny 8 2 7 5 2" xfId="6038"/>
    <cellStyle name="Normalny 8 2 7 5 2 2" xfId="6039"/>
    <cellStyle name="Normalny 8 2 7 5 2 2 2" xfId="6040"/>
    <cellStyle name="Normalny 8 2 7 5 2 2 2 2" xfId="6041"/>
    <cellStyle name="Normalny 8 2 7 5 2 2 3" xfId="6042"/>
    <cellStyle name="Normalny 8 2 7 5 2 3" xfId="6043"/>
    <cellStyle name="Normalny 8 2 7 5 2 3 2" xfId="6044"/>
    <cellStyle name="Normalny 8 2 7 5 2 4" xfId="6045"/>
    <cellStyle name="Normalny 8 2 7 5 3" xfId="6046"/>
    <cellStyle name="Normalny 8 2 7 5 3 2" xfId="6047"/>
    <cellStyle name="Normalny 8 2 7 5 3 2 2" xfId="6048"/>
    <cellStyle name="Normalny 8 2 7 5 3 3" xfId="6049"/>
    <cellStyle name="Normalny 8 2 7 5 4" xfId="6050"/>
    <cellStyle name="Normalny 8 2 7 5 4 2" xfId="6051"/>
    <cellStyle name="Normalny 8 2 7 5 5" xfId="6052"/>
    <cellStyle name="Normalny 8 2 7 6" xfId="6053"/>
    <cellStyle name="Normalny 8 2 7 6 2" xfId="6054"/>
    <cellStyle name="Normalny 8 2 7 6 2 2" xfId="6055"/>
    <cellStyle name="Normalny 8 2 7 6 2 2 2" xfId="6056"/>
    <cellStyle name="Normalny 8 2 7 6 2 3" xfId="6057"/>
    <cellStyle name="Normalny 8 2 7 6 3" xfId="6058"/>
    <cellStyle name="Normalny 8 2 7 6 3 2" xfId="6059"/>
    <cellStyle name="Normalny 8 2 7 6 4" xfId="6060"/>
    <cellStyle name="Normalny 8 2 7 7" xfId="6061"/>
    <cellStyle name="Normalny 8 2 7 7 2" xfId="6062"/>
    <cellStyle name="Normalny 8 2 7 7 2 2" xfId="6063"/>
    <cellStyle name="Normalny 8 2 7 7 3" xfId="6064"/>
    <cellStyle name="Normalny 8 2 7 8" xfId="6065"/>
    <cellStyle name="Normalny 8 2 7 8 2" xfId="6066"/>
    <cellStyle name="Normalny 8 2 7 9" xfId="6067"/>
    <cellStyle name="Normalny 8 2 8" xfId="6068"/>
    <cellStyle name="Normalny 8 2 9" xfId="6069"/>
    <cellStyle name="Normalny 8 2 9 2" xfId="6070"/>
    <cellStyle name="Normalny 8 2 9 2 2" xfId="6071"/>
    <cellStyle name="Normalny 8 2 9 2 2 2" xfId="6072"/>
    <cellStyle name="Normalny 8 2 9 2 2 2 2" xfId="6073"/>
    <cellStyle name="Normalny 8 2 9 2 2 2 2 2" xfId="6074"/>
    <cellStyle name="Normalny 8 2 9 2 2 2 3" xfId="6075"/>
    <cellStyle name="Normalny 8 2 9 2 2 3" xfId="6076"/>
    <cellStyle name="Normalny 8 2 9 2 2 3 2" xfId="6077"/>
    <cellStyle name="Normalny 8 2 9 2 2 4" xfId="6078"/>
    <cellStyle name="Normalny 8 2 9 2 3" xfId="6079"/>
    <cellStyle name="Normalny 8 2 9 2 3 2" xfId="6080"/>
    <cellStyle name="Normalny 8 2 9 2 3 2 2" xfId="6081"/>
    <cellStyle name="Normalny 8 2 9 2 3 3" xfId="6082"/>
    <cellStyle name="Normalny 8 2 9 2 4" xfId="6083"/>
    <cellStyle name="Normalny 8 2 9 2 4 2" xfId="6084"/>
    <cellStyle name="Normalny 8 2 9 2 5" xfId="6085"/>
    <cellStyle name="Normalny 8 2 9 3" xfId="6086"/>
    <cellStyle name="Normalny 8 2 9 3 2" xfId="6087"/>
    <cellStyle name="Normalny 8 2 9 3 2 2" xfId="6088"/>
    <cellStyle name="Normalny 8 2 9 3 2 2 2" xfId="6089"/>
    <cellStyle name="Normalny 8 2 9 3 2 2 2 2" xfId="6090"/>
    <cellStyle name="Normalny 8 2 9 3 2 2 3" xfId="6091"/>
    <cellStyle name="Normalny 8 2 9 3 2 3" xfId="6092"/>
    <cellStyle name="Normalny 8 2 9 3 2 3 2" xfId="6093"/>
    <cellStyle name="Normalny 8 2 9 3 2 4" xfId="6094"/>
    <cellStyle name="Normalny 8 2 9 3 3" xfId="6095"/>
    <cellStyle name="Normalny 8 2 9 3 3 2" xfId="6096"/>
    <cellStyle name="Normalny 8 2 9 3 3 2 2" xfId="6097"/>
    <cellStyle name="Normalny 8 2 9 3 3 3" xfId="6098"/>
    <cellStyle name="Normalny 8 2 9 3 4" xfId="6099"/>
    <cellStyle name="Normalny 8 2 9 3 4 2" xfId="6100"/>
    <cellStyle name="Normalny 8 2 9 3 5" xfId="6101"/>
    <cellStyle name="Normalny 8 2 9 4" xfId="6102"/>
    <cellStyle name="Normalny 8 2 9 4 2" xfId="6103"/>
    <cellStyle name="Normalny 8 2 9 4 2 2" xfId="6104"/>
    <cellStyle name="Normalny 8 2 9 4 2 2 2" xfId="6105"/>
    <cellStyle name="Normalny 8 2 9 4 2 3" xfId="6106"/>
    <cellStyle name="Normalny 8 2 9 4 3" xfId="6107"/>
    <cellStyle name="Normalny 8 2 9 4 3 2" xfId="6108"/>
    <cellStyle name="Normalny 8 2 9 4 4" xfId="6109"/>
    <cellStyle name="Normalny 8 2 9 5" xfId="6110"/>
    <cellStyle name="Normalny 8 2 9 5 2" xfId="6111"/>
    <cellStyle name="Normalny 8 2 9 5 2 2" xfId="6112"/>
    <cellStyle name="Normalny 8 2 9 5 3" xfId="6113"/>
    <cellStyle name="Normalny 8 2 9 6" xfId="6114"/>
    <cellStyle name="Normalny 8 2 9 6 2" xfId="6115"/>
    <cellStyle name="Normalny 8 2 9 7" xfId="6116"/>
    <cellStyle name="Normalny 8 3" xfId="6117"/>
    <cellStyle name="Normalny 8 3 10" xfId="6118"/>
    <cellStyle name="Normalny 8 3 10 2" xfId="6119"/>
    <cellStyle name="Normalny 8 3 10 2 2" xfId="6120"/>
    <cellStyle name="Normalny 8 3 10 2 2 2" xfId="6121"/>
    <cellStyle name="Normalny 8 3 10 2 3" xfId="6122"/>
    <cellStyle name="Normalny 8 3 10 3" xfId="6123"/>
    <cellStyle name="Normalny 8 3 10 3 2" xfId="6124"/>
    <cellStyle name="Normalny 8 3 10 4" xfId="6125"/>
    <cellStyle name="Normalny 8 3 11" xfId="6126"/>
    <cellStyle name="Normalny 8 3 11 2" xfId="6127"/>
    <cellStyle name="Normalny 8 3 11 2 2" xfId="6128"/>
    <cellStyle name="Normalny 8 3 11 3" xfId="6129"/>
    <cellStyle name="Normalny 8 3 12" xfId="6130"/>
    <cellStyle name="Normalny 8 3 12 2" xfId="6131"/>
    <cellStyle name="Normalny 8 3 13" xfId="6132"/>
    <cellStyle name="Normalny 8 3 2" xfId="6133"/>
    <cellStyle name="Normalny 8 3 2 2" xfId="6134"/>
    <cellStyle name="Normalny 8 3 2 3" xfId="6135"/>
    <cellStyle name="Normalny 8 3 2 3 2" xfId="6136"/>
    <cellStyle name="Normalny 8 3 2 3 2 2" xfId="6137"/>
    <cellStyle name="Normalny 8 3 2 3 2 2 2" xfId="6138"/>
    <cellStyle name="Normalny 8 3 2 3 2 2 2 2" xfId="6139"/>
    <cellStyle name="Normalny 8 3 2 3 2 2 2 2 2" xfId="6140"/>
    <cellStyle name="Normalny 8 3 2 3 2 2 2 3" xfId="6141"/>
    <cellStyle name="Normalny 8 3 2 3 2 2 3" xfId="6142"/>
    <cellStyle name="Normalny 8 3 2 3 2 2 3 2" xfId="6143"/>
    <cellStyle name="Normalny 8 3 2 3 2 2 4" xfId="6144"/>
    <cellStyle name="Normalny 8 3 2 3 2 3" xfId="6145"/>
    <cellStyle name="Normalny 8 3 2 3 2 3 2" xfId="6146"/>
    <cellStyle name="Normalny 8 3 2 3 2 3 2 2" xfId="6147"/>
    <cellStyle name="Normalny 8 3 2 3 2 3 3" xfId="6148"/>
    <cellStyle name="Normalny 8 3 2 3 2 4" xfId="6149"/>
    <cellStyle name="Normalny 8 3 2 3 2 4 2" xfId="6150"/>
    <cellStyle name="Normalny 8 3 2 3 2 5" xfId="6151"/>
    <cellStyle name="Normalny 8 3 2 3 3" xfId="6152"/>
    <cellStyle name="Normalny 8 3 2 3 3 2" xfId="6153"/>
    <cellStyle name="Normalny 8 3 2 3 3 2 2" xfId="6154"/>
    <cellStyle name="Normalny 8 3 2 3 3 2 2 2" xfId="6155"/>
    <cellStyle name="Normalny 8 3 2 3 3 2 2 2 2" xfId="6156"/>
    <cellStyle name="Normalny 8 3 2 3 3 2 2 3" xfId="6157"/>
    <cellStyle name="Normalny 8 3 2 3 3 2 3" xfId="6158"/>
    <cellStyle name="Normalny 8 3 2 3 3 2 3 2" xfId="6159"/>
    <cellStyle name="Normalny 8 3 2 3 3 2 4" xfId="6160"/>
    <cellStyle name="Normalny 8 3 2 3 3 3" xfId="6161"/>
    <cellStyle name="Normalny 8 3 2 3 3 3 2" xfId="6162"/>
    <cellStyle name="Normalny 8 3 2 3 3 3 2 2" xfId="6163"/>
    <cellStyle name="Normalny 8 3 2 3 3 3 3" xfId="6164"/>
    <cellStyle name="Normalny 8 3 2 3 3 4" xfId="6165"/>
    <cellStyle name="Normalny 8 3 2 3 3 4 2" xfId="6166"/>
    <cellStyle name="Normalny 8 3 2 3 3 5" xfId="6167"/>
    <cellStyle name="Normalny 8 3 2 3 4" xfId="6168"/>
    <cellStyle name="Normalny 8 3 2 3 4 2" xfId="6169"/>
    <cellStyle name="Normalny 8 3 2 3 4 2 2" xfId="6170"/>
    <cellStyle name="Normalny 8 3 2 3 4 2 2 2" xfId="6171"/>
    <cellStyle name="Normalny 8 3 2 3 4 2 3" xfId="6172"/>
    <cellStyle name="Normalny 8 3 2 3 4 3" xfId="6173"/>
    <cellStyle name="Normalny 8 3 2 3 4 3 2" xfId="6174"/>
    <cellStyle name="Normalny 8 3 2 3 4 4" xfId="6175"/>
    <cellStyle name="Normalny 8 3 2 3 5" xfId="6176"/>
    <cellStyle name="Normalny 8 3 2 3 5 2" xfId="6177"/>
    <cellStyle name="Normalny 8 3 2 3 5 2 2" xfId="6178"/>
    <cellStyle name="Normalny 8 3 2 3 5 3" xfId="6179"/>
    <cellStyle name="Normalny 8 3 2 3 6" xfId="6180"/>
    <cellStyle name="Normalny 8 3 2 3 6 2" xfId="6181"/>
    <cellStyle name="Normalny 8 3 2 3 7" xfId="6182"/>
    <cellStyle name="Normalny 8 3 2 4" xfId="6183"/>
    <cellStyle name="Normalny 8 3 2 4 2" xfId="6184"/>
    <cellStyle name="Normalny 8 3 2 4 2 2" xfId="6185"/>
    <cellStyle name="Normalny 8 3 2 4 2 2 2" xfId="6186"/>
    <cellStyle name="Normalny 8 3 2 4 2 2 2 2" xfId="6187"/>
    <cellStyle name="Normalny 8 3 2 4 2 2 3" xfId="6188"/>
    <cellStyle name="Normalny 8 3 2 4 2 3" xfId="6189"/>
    <cellStyle name="Normalny 8 3 2 4 2 3 2" xfId="6190"/>
    <cellStyle name="Normalny 8 3 2 4 2 4" xfId="6191"/>
    <cellStyle name="Normalny 8 3 2 4 3" xfId="6192"/>
    <cellStyle name="Normalny 8 3 2 4 3 2" xfId="6193"/>
    <cellStyle name="Normalny 8 3 2 4 3 2 2" xfId="6194"/>
    <cellStyle name="Normalny 8 3 2 4 3 3" xfId="6195"/>
    <cellStyle name="Normalny 8 3 2 4 4" xfId="6196"/>
    <cellStyle name="Normalny 8 3 2 4 4 2" xfId="6197"/>
    <cellStyle name="Normalny 8 3 2 4 5" xfId="6198"/>
    <cellStyle name="Normalny 8 3 2 5" xfId="6199"/>
    <cellStyle name="Normalny 8 3 2 5 2" xfId="6200"/>
    <cellStyle name="Normalny 8 3 2 5 2 2" xfId="6201"/>
    <cellStyle name="Normalny 8 3 2 5 2 2 2" xfId="6202"/>
    <cellStyle name="Normalny 8 3 2 5 2 2 2 2" xfId="6203"/>
    <cellStyle name="Normalny 8 3 2 5 2 2 3" xfId="6204"/>
    <cellStyle name="Normalny 8 3 2 5 2 3" xfId="6205"/>
    <cellStyle name="Normalny 8 3 2 5 2 3 2" xfId="6206"/>
    <cellStyle name="Normalny 8 3 2 5 2 4" xfId="6207"/>
    <cellStyle name="Normalny 8 3 2 5 3" xfId="6208"/>
    <cellStyle name="Normalny 8 3 2 5 3 2" xfId="6209"/>
    <cellStyle name="Normalny 8 3 2 5 3 2 2" xfId="6210"/>
    <cellStyle name="Normalny 8 3 2 5 3 3" xfId="6211"/>
    <cellStyle name="Normalny 8 3 2 5 4" xfId="6212"/>
    <cellStyle name="Normalny 8 3 2 5 4 2" xfId="6213"/>
    <cellStyle name="Normalny 8 3 2 5 5" xfId="6214"/>
    <cellStyle name="Normalny 8 3 2 6" xfId="6215"/>
    <cellStyle name="Normalny 8 3 2 6 2" xfId="6216"/>
    <cellStyle name="Normalny 8 3 2 6 2 2" xfId="6217"/>
    <cellStyle name="Normalny 8 3 2 6 2 2 2" xfId="6218"/>
    <cellStyle name="Normalny 8 3 2 6 2 3" xfId="6219"/>
    <cellStyle name="Normalny 8 3 2 6 3" xfId="6220"/>
    <cellStyle name="Normalny 8 3 2 6 3 2" xfId="6221"/>
    <cellStyle name="Normalny 8 3 2 6 4" xfId="6222"/>
    <cellStyle name="Normalny 8 3 2 7" xfId="6223"/>
    <cellStyle name="Normalny 8 3 2 7 2" xfId="6224"/>
    <cellStyle name="Normalny 8 3 2 7 2 2" xfId="6225"/>
    <cellStyle name="Normalny 8 3 2 7 3" xfId="6226"/>
    <cellStyle name="Normalny 8 3 2 8" xfId="6227"/>
    <cellStyle name="Normalny 8 3 2 8 2" xfId="6228"/>
    <cellStyle name="Normalny 8 3 2 9" xfId="6229"/>
    <cellStyle name="Normalny 8 3 3" xfId="6230"/>
    <cellStyle name="Normalny 8 3 3 2" xfId="6231"/>
    <cellStyle name="Normalny 8 3 3 3" xfId="6232"/>
    <cellStyle name="Normalny 8 3 3 3 2" xfId="6233"/>
    <cellStyle name="Normalny 8 3 3 3 2 2" xfId="6234"/>
    <cellStyle name="Normalny 8 3 3 3 2 2 2" xfId="6235"/>
    <cellStyle name="Normalny 8 3 3 3 2 2 2 2" xfId="6236"/>
    <cellStyle name="Normalny 8 3 3 3 2 2 2 2 2" xfId="6237"/>
    <cellStyle name="Normalny 8 3 3 3 2 2 2 3" xfId="6238"/>
    <cellStyle name="Normalny 8 3 3 3 2 2 3" xfId="6239"/>
    <cellStyle name="Normalny 8 3 3 3 2 2 3 2" xfId="6240"/>
    <cellStyle name="Normalny 8 3 3 3 2 2 4" xfId="6241"/>
    <cellStyle name="Normalny 8 3 3 3 2 3" xfId="6242"/>
    <cellStyle name="Normalny 8 3 3 3 2 3 2" xfId="6243"/>
    <cellStyle name="Normalny 8 3 3 3 2 3 2 2" xfId="6244"/>
    <cellStyle name="Normalny 8 3 3 3 2 3 3" xfId="6245"/>
    <cellStyle name="Normalny 8 3 3 3 2 4" xfId="6246"/>
    <cellStyle name="Normalny 8 3 3 3 2 4 2" xfId="6247"/>
    <cellStyle name="Normalny 8 3 3 3 2 5" xfId="6248"/>
    <cellStyle name="Normalny 8 3 3 3 3" xfId="6249"/>
    <cellStyle name="Normalny 8 3 3 3 3 2" xfId="6250"/>
    <cellStyle name="Normalny 8 3 3 3 3 2 2" xfId="6251"/>
    <cellStyle name="Normalny 8 3 3 3 3 2 2 2" xfId="6252"/>
    <cellStyle name="Normalny 8 3 3 3 3 2 2 2 2" xfId="6253"/>
    <cellStyle name="Normalny 8 3 3 3 3 2 2 3" xfId="6254"/>
    <cellStyle name="Normalny 8 3 3 3 3 2 3" xfId="6255"/>
    <cellStyle name="Normalny 8 3 3 3 3 2 3 2" xfId="6256"/>
    <cellStyle name="Normalny 8 3 3 3 3 2 4" xfId="6257"/>
    <cellStyle name="Normalny 8 3 3 3 3 3" xfId="6258"/>
    <cellStyle name="Normalny 8 3 3 3 3 3 2" xfId="6259"/>
    <cellStyle name="Normalny 8 3 3 3 3 3 2 2" xfId="6260"/>
    <cellStyle name="Normalny 8 3 3 3 3 3 3" xfId="6261"/>
    <cellStyle name="Normalny 8 3 3 3 3 4" xfId="6262"/>
    <cellStyle name="Normalny 8 3 3 3 3 4 2" xfId="6263"/>
    <cellStyle name="Normalny 8 3 3 3 3 5" xfId="6264"/>
    <cellStyle name="Normalny 8 3 3 3 4" xfId="6265"/>
    <cellStyle name="Normalny 8 3 3 3 4 2" xfId="6266"/>
    <cellStyle name="Normalny 8 3 3 3 4 2 2" xfId="6267"/>
    <cellStyle name="Normalny 8 3 3 3 4 2 2 2" xfId="6268"/>
    <cellStyle name="Normalny 8 3 3 3 4 2 3" xfId="6269"/>
    <cellStyle name="Normalny 8 3 3 3 4 3" xfId="6270"/>
    <cellStyle name="Normalny 8 3 3 3 4 3 2" xfId="6271"/>
    <cellStyle name="Normalny 8 3 3 3 4 4" xfId="6272"/>
    <cellStyle name="Normalny 8 3 3 3 5" xfId="6273"/>
    <cellStyle name="Normalny 8 3 3 3 5 2" xfId="6274"/>
    <cellStyle name="Normalny 8 3 3 3 5 2 2" xfId="6275"/>
    <cellStyle name="Normalny 8 3 3 3 5 3" xfId="6276"/>
    <cellStyle name="Normalny 8 3 3 3 6" xfId="6277"/>
    <cellStyle name="Normalny 8 3 3 3 6 2" xfId="6278"/>
    <cellStyle name="Normalny 8 3 3 3 7" xfId="6279"/>
    <cellStyle name="Normalny 8 3 3 4" xfId="6280"/>
    <cellStyle name="Normalny 8 3 3 4 2" xfId="6281"/>
    <cellStyle name="Normalny 8 3 3 4 2 2" xfId="6282"/>
    <cellStyle name="Normalny 8 3 3 4 2 2 2" xfId="6283"/>
    <cellStyle name="Normalny 8 3 3 4 2 2 2 2" xfId="6284"/>
    <cellStyle name="Normalny 8 3 3 4 2 2 3" xfId="6285"/>
    <cellStyle name="Normalny 8 3 3 4 2 3" xfId="6286"/>
    <cellStyle name="Normalny 8 3 3 4 2 3 2" xfId="6287"/>
    <cellStyle name="Normalny 8 3 3 4 2 4" xfId="6288"/>
    <cellStyle name="Normalny 8 3 3 4 3" xfId="6289"/>
    <cellStyle name="Normalny 8 3 3 4 3 2" xfId="6290"/>
    <cellStyle name="Normalny 8 3 3 4 3 2 2" xfId="6291"/>
    <cellStyle name="Normalny 8 3 3 4 3 3" xfId="6292"/>
    <cellStyle name="Normalny 8 3 3 4 4" xfId="6293"/>
    <cellStyle name="Normalny 8 3 3 4 4 2" xfId="6294"/>
    <cellStyle name="Normalny 8 3 3 4 5" xfId="6295"/>
    <cellStyle name="Normalny 8 3 3 5" xfId="6296"/>
    <cellStyle name="Normalny 8 3 3 5 2" xfId="6297"/>
    <cellStyle name="Normalny 8 3 3 5 2 2" xfId="6298"/>
    <cellStyle name="Normalny 8 3 3 5 2 2 2" xfId="6299"/>
    <cellStyle name="Normalny 8 3 3 5 2 2 2 2" xfId="6300"/>
    <cellStyle name="Normalny 8 3 3 5 2 2 3" xfId="6301"/>
    <cellStyle name="Normalny 8 3 3 5 2 3" xfId="6302"/>
    <cellStyle name="Normalny 8 3 3 5 2 3 2" xfId="6303"/>
    <cellStyle name="Normalny 8 3 3 5 2 4" xfId="6304"/>
    <cellStyle name="Normalny 8 3 3 5 3" xfId="6305"/>
    <cellStyle name="Normalny 8 3 3 5 3 2" xfId="6306"/>
    <cellStyle name="Normalny 8 3 3 5 3 2 2" xfId="6307"/>
    <cellStyle name="Normalny 8 3 3 5 3 3" xfId="6308"/>
    <cellStyle name="Normalny 8 3 3 5 4" xfId="6309"/>
    <cellStyle name="Normalny 8 3 3 5 4 2" xfId="6310"/>
    <cellStyle name="Normalny 8 3 3 5 5" xfId="6311"/>
    <cellStyle name="Normalny 8 3 3 6" xfId="6312"/>
    <cellStyle name="Normalny 8 3 3 6 2" xfId="6313"/>
    <cellStyle name="Normalny 8 3 3 6 2 2" xfId="6314"/>
    <cellStyle name="Normalny 8 3 3 6 2 2 2" xfId="6315"/>
    <cellStyle name="Normalny 8 3 3 6 2 3" xfId="6316"/>
    <cellStyle name="Normalny 8 3 3 6 3" xfId="6317"/>
    <cellStyle name="Normalny 8 3 3 6 3 2" xfId="6318"/>
    <cellStyle name="Normalny 8 3 3 6 4" xfId="6319"/>
    <cellStyle name="Normalny 8 3 3 7" xfId="6320"/>
    <cellStyle name="Normalny 8 3 3 7 2" xfId="6321"/>
    <cellStyle name="Normalny 8 3 3 7 2 2" xfId="6322"/>
    <cellStyle name="Normalny 8 3 3 7 3" xfId="6323"/>
    <cellStyle name="Normalny 8 3 3 8" xfId="6324"/>
    <cellStyle name="Normalny 8 3 3 8 2" xfId="6325"/>
    <cellStyle name="Normalny 8 3 3 9" xfId="6326"/>
    <cellStyle name="Normalny 8 3 4" xfId="6327"/>
    <cellStyle name="Normalny 8 3 4 2" xfId="6328"/>
    <cellStyle name="Normalny 8 3 4 3" xfId="6329"/>
    <cellStyle name="Normalny 8 3 4 3 2" xfId="6330"/>
    <cellStyle name="Normalny 8 3 4 3 2 2" xfId="6331"/>
    <cellStyle name="Normalny 8 3 4 3 2 2 2" xfId="6332"/>
    <cellStyle name="Normalny 8 3 4 3 2 2 2 2" xfId="6333"/>
    <cellStyle name="Normalny 8 3 4 3 2 2 2 2 2" xfId="6334"/>
    <cellStyle name="Normalny 8 3 4 3 2 2 2 3" xfId="6335"/>
    <cellStyle name="Normalny 8 3 4 3 2 2 3" xfId="6336"/>
    <cellStyle name="Normalny 8 3 4 3 2 2 3 2" xfId="6337"/>
    <cellStyle name="Normalny 8 3 4 3 2 2 4" xfId="6338"/>
    <cellStyle name="Normalny 8 3 4 3 2 3" xfId="6339"/>
    <cellStyle name="Normalny 8 3 4 3 2 3 2" xfId="6340"/>
    <cellStyle name="Normalny 8 3 4 3 2 3 2 2" xfId="6341"/>
    <cellStyle name="Normalny 8 3 4 3 2 3 3" xfId="6342"/>
    <cellStyle name="Normalny 8 3 4 3 2 4" xfId="6343"/>
    <cellStyle name="Normalny 8 3 4 3 2 4 2" xfId="6344"/>
    <cellStyle name="Normalny 8 3 4 3 2 5" xfId="6345"/>
    <cellStyle name="Normalny 8 3 4 3 3" xfId="6346"/>
    <cellStyle name="Normalny 8 3 4 3 3 2" xfId="6347"/>
    <cellStyle name="Normalny 8 3 4 3 3 2 2" xfId="6348"/>
    <cellStyle name="Normalny 8 3 4 3 3 2 2 2" xfId="6349"/>
    <cellStyle name="Normalny 8 3 4 3 3 2 2 2 2" xfId="6350"/>
    <cellStyle name="Normalny 8 3 4 3 3 2 2 3" xfId="6351"/>
    <cellStyle name="Normalny 8 3 4 3 3 2 3" xfId="6352"/>
    <cellStyle name="Normalny 8 3 4 3 3 2 3 2" xfId="6353"/>
    <cellStyle name="Normalny 8 3 4 3 3 2 4" xfId="6354"/>
    <cellStyle name="Normalny 8 3 4 3 3 3" xfId="6355"/>
    <cellStyle name="Normalny 8 3 4 3 3 3 2" xfId="6356"/>
    <cellStyle name="Normalny 8 3 4 3 3 3 2 2" xfId="6357"/>
    <cellStyle name="Normalny 8 3 4 3 3 3 3" xfId="6358"/>
    <cellStyle name="Normalny 8 3 4 3 3 4" xfId="6359"/>
    <cellStyle name="Normalny 8 3 4 3 3 4 2" xfId="6360"/>
    <cellStyle name="Normalny 8 3 4 3 3 5" xfId="6361"/>
    <cellStyle name="Normalny 8 3 4 3 4" xfId="6362"/>
    <cellStyle name="Normalny 8 3 4 3 4 2" xfId="6363"/>
    <cellStyle name="Normalny 8 3 4 3 4 2 2" xfId="6364"/>
    <cellStyle name="Normalny 8 3 4 3 4 2 2 2" xfId="6365"/>
    <cellStyle name="Normalny 8 3 4 3 4 2 3" xfId="6366"/>
    <cellStyle name="Normalny 8 3 4 3 4 3" xfId="6367"/>
    <cellStyle name="Normalny 8 3 4 3 4 3 2" xfId="6368"/>
    <cellStyle name="Normalny 8 3 4 3 4 4" xfId="6369"/>
    <cellStyle name="Normalny 8 3 4 3 5" xfId="6370"/>
    <cellStyle name="Normalny 8 3 4 3 5 2" xfId="6371"/>
    <cellStyle name="Normalny 8 3 4 3 5 2 2" xfId="6372"/>
    <cellStyle name="Normalny 8 3 4 3 5 3" xfId="6373"/>
    <cellStyle name="Normalny 8 3 4 3 6" xfId="6374"/>
    <cellStyle name="Normalny 8 3 4 3 6 2" xfId="6375"/>
    <cellStyle name="Normalny 8 3 4 3 7" xfId="6376"/>
    <cellStyle name="Normalny 8 3 4 4" xfId="6377"/>
    <cellStyle name="Normalny 8 3 4 4 2" xfId="6378"/>
    <cellStyle name="Normalny 8 3 4 4 2 2" xfId="6379"/>
    <cellStyle name="Normalny 8 3 4 4 2 2 2" xfId="6380"/>
    <cellStyle name="Normalny 8 3 4 4 2 2 2 2" xfId="6381"/>
    <cellStyle name="Normalny 8 3 4 4 2 2 3" xfId="6382"/>
    <cellStyle name="Normalny 8 3 4 4 2 3" xfId="6383"/>
    <cellStyle name="Normalny 8 3 4 4 2 3 2" xfId="6384"/>
    <cellStyle name="Normalny 8 3 4 4 2 4" xfId="6385"/>
    <cellStyle name="Normalny 8 3 4 4 3" xfId="6386"/>
    <cellStyle name="Normalny 8 3 4 4 3 2" xfId="6387"/>
    <cellStyle name="Normalny 8 3 4 4 3 2 2" xfId="6388"/>
    <cellStyle name="Normalny 8 3 4 4 3 3" xfId="6389"/>
    <cellStyle name="Normalny 8 3 4 4 4" xfId="6390"/>
    <cellStyle name="Normalny 8 3 4 4 4 2" xfId="6391"/>
    <cellStyle name="Normalny 8 3 4 4 5" xfId="6392"/>
    <cellStyle name="Normalny 8 3 4 5" xfId="6393"/>
    <cellStyle name="Normalny 8 3 4 5 2" xfId="6394"/>
    <cellStyle name="Normalny 8 3 4 5 2 2" xfId="6395"/>
    <cellStyle name="Normalny 8 3 4 5 2 2 2" xfId="6396"/>
    <cellStyle name="Normalny 8 3 4 5 2 2 2 2" xfId="6397"/>
    <cellStyle name="Normalny 8 3 4 5 2 2 3" xfId="6398"/>
    <cellStyle name="Normalny 8 3 4 5 2 3" xfId="6399"/>
    <cellStyle name="Normalny 8 3 4 5 2 3 2" xfId="6400"/>
    <cellStyle name="Normalny 8 3 4 5 2 4" xfId="6401"/>
    <cellStyle name="Normalny 8 3 4 5 3" xfId="6402"/>
    <cellStyle name="Normalny 8 3 4 5 3 2" xfId="6403"/>
    <cellStyle name="Normalny 8 3 4 5 3 2 2" xfId="6404"/>
    <cellStyle name="Normalny 8 3 4 5 3 3" xfId="6405"/>
    <cellStyle name="Normalny 8 3 4 5 4" xfId="6406"/>
    <cellStyle name="Normalny 8 3 4 5 4 2" xfId="6407"/>
    <cellStyle name="Normalny 8 3 4 5 5" xfId="6408"/>
    <cellStyle name="Normalny 8 3 4 6" xfId="6409"/>
    <cellStyle name="Normalny 8 3 4 6 2" xfId="6410"/>
    <cellStyle name="Normalny 8 3 4 6 2 2" xfId="6411"/>
    <cellStyle name="Normalny 8 3 4 6 2 2 2" xfId="6412"/>
    <cellStyle name="Normalny 8 3 4 6 2 3" xfId="6413"/>
    <cellStyle name="Normalny 8 3 4 6 3" xfId="6414"/>
    <cellStyle name="Normalny 8 3 4 6 3 2" xfId="6415"/>
    <cellStyle name="Normalny 8 3 4 6 4" xfId="6416"/>
    <cellStyle name="Normalny 8 3 4 7" xfId="6417"/>
    <cellStyle name="Normalny 8 3 4 7 2" xfId="6418"/>
    <cellStyle name="Normalny 8 3 4 7 2 2" xfId="6419"/>
    <cellStyle name="Normalny 8 3 4 7 3" xfId="6420"/>
    <cellStyle name="Normalny 8 3 4 8" xfId="6421"/>
    <cellStyle name="Normalny 8 3 4 8 2" xfId="6422"/>
    <cellStyle name="Normalny 8 3 4 9" xfId="6423"/>
    <cellStyle name="Normalny 8 3 5" xfId="6424"/>
    <cellStyle name="Normalny 8 3 5 2" xfId="6425"/>
    <cellStyle name="Normalny 8 3 5 3" xfId="6426"/>
    <cellStyle name="Normalny 8 3 5 3 2" xfId="6427"/>
    <cellStyle name="Normalny 8 3 5 3 2 2" xfId="6428"/>
    <cellStyle name="Normalny 8 3 5 3 2 2 2" xfId="6429"/>
    <cellStyle name="Normalny 8 3 5 3 2 2 2 2" xfId="6430"/>
    <cellStyle name="Normalny 8 3 5 3 2 2 2 2 2" xfId="6431"/>
    <cellStyle name="Normalny 8 3 5 3 2 2 2 3" xfId="6432"/>
    <cellStyle name="Normalny 8 3 5 3 2 2 3" xfId="6433"/>
    <cellStyle name="Normalny 8 3 5 3 2 2 3 2" xfId="6434"/>
    <cellStyle name="Normalny 8 3 5 3 2 2 4" xfId="6435"/>
    <cellStyle name="Normalny 8 3 5 3 2 3" xfId="6436"/>
    <cellStyle name="Normalny 8 3 5 3 2 3 2" xfId="6437"/>
    <cellStyle name="Normalny 8 3 5 3 2 3 2 2" xfId="6438"/>
    <cellStyle name="Normalny 8 3 5 3 2 3 3" xfId="6439"/>
    <cellStyle name="Normalny 8 3 5 3 2 4" xfId="6440"/>
    <cellStyle name="Normalny 8 3 5 3 2 4 2" xfId="6441"/>
    <cellStyle name="Normalny 8 3 5 3 2 5" xfId="6442"/>
    <cellStyle name="Normalny 8 3 5 3 3" xfId="6443"/>
    <cellStyle name="Normalny 8 3 5 3 3 2" xfId="6444"/>
    <cellStyle name="Normalny 8 3 5 3 3 2 2" xfId="6445"/>
    <cellStyle name="Normalny 8 3 5 3 3 2 2 2" xfId="6446"/>
    <cellStyle name="Normalny 8 3 5 3 3 2 2 2 2" xfId="6447"/>
    <cellStyle name="Normalny 8 3 5 3 3 2 2 3" xfId="6448"/>
    <cellStyle name="Normalny 8 3 5 3 3 2 3" xfId="6449"/>
    <cellStyle name="Normalny 8 3 5 3 3 2 3 2" xfId="6450"/>
    <cellStyle name="Normalny 8 3 5 3 3 2 4" xfId="6451"/>
    <cellStyle name="Normalny 8 3 5 3 3 3" xfId="6452"/>
    <cellStyle name="Normalny 8 3 5 3 3 3 2" xfId="6453"/>
    <cellStyle name="Normalny 8 3 5 3 3 3 2 2" xfId="6454"/>
    <cellStyle name="Normalny 8 3 5 3 3 3 3" xfId="6455"/>
    <cellStyle name="Normalny 8 3 5 3 3 4" xfId="6456"/>
    <cellStyle name="Normalny 8 3 5 3 3 4 2" xfId="6457"/>
    <cellStyle name="Normalny 8 3 5 3 3 5" xfId="6458"/>
    <cellStyle name="Normalny 8 3 5 3 4" xfId="6459"/>
    <cellStyle name="Normalny 8 3 5 3 4 2" xfId="6460"/>
    <cellStyle name="Normalny 8 3 5 3 4 2 2" xfId="6461"/>
    <cellStyle name="Normalny 8 3 5 3 4 2 2 2" xfId="6462"/>
    <cellStyle name="Normalny 8 3 5 3 4 2 3" xfId="6463"/>
    <cellStyle name="Normalny 8 3 5 3 4 3" xfId="6464"/>
    <cellStyle name="Normalny 8 3 5 3 4 3 2" xfId="6465"/>
    <cellStyle name="Normalny 8 3 5 3 4 4" xfId="6466"/>
    <cellStyle name="Normalny 8 3 5 3 5" xfId="6467"/>
    <cellStyle name="Normalny 8 3 5 3 5 2" xfId="6468"/>
    <cellStyle name="Normalny 8 3 5 3 5 2 2" xfId="6469"/>
    <cellStyle name="Normalny 8 3 5 3 5 3" xfId="6470"/>
    <cellStyle name="Normalny 8 3 5 3 6" xfId="6471"/>
    <cellStyle name="Normalny 8 3 5 3 6 2" xfId="6472"/>
    <cellStyle name="Normalny 8 3 5 3 7" xfId="6473"/>
    <cellStyle name="Normalny 8 3 5 4" xfId="6474"/>
    <cellStyle name="Normalny 8 3 5 4 2" xfId="6475"/>
    <cellStyle name="Normalny 8 3 5 4 2 2" xfId="6476"/>
    <cellStyle name="Normalny 8 3 5 4 2 2 2" xfId="6477"/>
    <cellStyle name="Normalny 8 3 5 4 2 2 2 2" xfId="6478"/>
    <cellStyle name="Normalny 8 3 5 4 2 2 3" xfId="6479"/>
    <cellStyle name="Normalny 8 3 5 4 2 3" xfId="6480"/>
    <cellStyle name="Normalny 8 3 5 4 2 3 2" xfId="6481"/>
    <cellStyle name="Normalny 8 3 5 4 2 4" xfId="6482"/>
    <cellStyle name="Normalny 8 3 5 4 3" xfId="6483"/>
    <cellStyle name="Normalny 8 3 5 4 3 2" xfId="6484"/>
    <cellStyle name="Normalny 8 3 5 4 3 2 2" xfId="6485"/>
    <cellStyle name="Normalny 8 3 5 4 3 3" xfId="6486"/>
    <cellStyle name="Normalny 8 3 5 4 4" xfId="6487"/>
    <cellStyle name="Normalny 8 3 5 4 4 2" xfId="6488"/>
    <cellStyle name="Normalny 8 3 5 4 5" xfId="6489"/>
    <cellStyle name="Normalny 8 3 5 5" xfId="6490"/>
    <cellStyle name="Normalny 8 3 5 5 2" xfId="6491"/>
    <cellStyle name="Normalny 8 3 5 5 2 2" xfId="6492"/>
    <cellStyle name="Normalny 8 3 5 5 2 2 2" xfId="6493"/>
    <cellStyle name="Normalny 8 3 5 5 2 2 2 2" xfId="6494"/>
    <cellStyle name="Normalny 8 3 5 5 2 2 3" xfId="6495"/>
    <cellStyle name="Normalny 8 3 5 5 2 3" xfId="6496"/>
    <cellStyle name="Normalny 8 3 5 5 2 3 2" xfId="6497"/>
    <cellStyle name="Normalny 8 3 5 5 2 4" xfId="6498"/>
    <cellStyle name="Normalny 8 3 5 5 3" xfId="6499"/>
    <cellStyle name="Normalny 8 3 5 5 3 2" xfId="6500"/>
    <cellStyle name="Normalny 8 3 5 5 3 2 2" xfId="6501"/>
    <cellStyle name="Normalny 8 3 5 5 3 3" xfId="6502"/>
    <cellStyle name="Normalny 8 3 5 5 4" xfId="6503"/>
    <cellStyle name="Normalny 8 3 5 5 4 2" xfId="6504"/>
    <cellStyle name="Normalny 8 3 5 5 5" xfId="6505"/>
    <cellStyle name="Normalny 8 3 5 6" xfId="6506"/>
    <cellStyle name="Normalny 8 3 5 6 2" xfId="6507"/>
    <cellStyle name="Normalny 8 3 5 6 2 2" xfId="6508"/>
    <cellStyle name="Normalny 8 3 5 6 2 2 2" xfId="6509"/>
    <cellStyle name="Normalny 8 3 5 6 2 3" xfId="6510"/>
    <cellStyle name="Normalny 8 3 5 6 3" xfId="6511"/>
    <cellStyle name="Normalny 8 3 5 6 3 2" xfId="6512"/>
    <cellStyle name="Normalny 8 3 5 6 4" xfId="6513"/>
    <cellStyle name="Normalny 8 3 5 7" xfId="6514"/>
    <cellStyle name="Normalny 8 3 5 7 2" xfId="6515"/>
    <cellStyle name="Normalny 8 3 5 7 2 2" xfId="6516"/>
    <cellStyle name="Normalny 8 3 5 7 3" xfId="6517"/>
    <cellStyle name="Normalny 8 3 5 8" xfId="6518"/>
    <cellStyle name="Normalny 8 3 5 8 2" xfId="6519"/>
    <cellStyle name="Normalny 8 3 5 9" xfId="6520"/>
    <cellStyle name="Normalny 8 3 6" xfId="6521"/>
    <cellStyle name="Normalny 8 3 7" xfId="6522"/>
    <cellStyle name="Normalny 8 3 7 2" xfId="6523"/>
    <cellStyle name="Normalny 8 3 7 2 2" xfId="6524"/>
    <cellStyle name="Normalny 8 3 7 2 2 2" xfId="6525"/>
    <cellStyle name="Normalny 8 3 7 2 2 2 2" xfId="6526"/>
    <cellStyle name="Normalny 8 3 7 2 2 2 2 2" xfId="6527"/>
    <cellStyle name="Normalny 8 3 7 2 2 2 3" xfId="6528"/>
    <cellStyle name="Normalny 8 3 7 2 2 3" xfId="6529"/>
    <cellStyle name="Normalny 8 3 7 2 2 3 2" xfId="6530"/>
    <cellStyle name="Normalny 8 3 7 2 2 4" xfId="6531"/>
    <cellStyle name="Normalny 8 3 7 2 3" xfId="6532"/>
    <cellStyle name="Normalny 8 3 7 2 3 2" xfId="6533"/>
    <cellStyle name="Normalny 8 3 7 2 3 2 2" xfId="6534"/>
    <cellStyle name="Normalny 8 3 7 2 3 3" xfId="6535"/>
    <cellStyle name="Normalny 8 3 7 2 4" xfId="6536"/>
    <cellStyle name="Normalny 8 3 7 2 4 2" xfId="6537"/>
    <cellStyle name="Normalny 8 3 7 2 5" xfId="6538"/>
    <cellStyle name="Normalny 8 3 7 3" xfId="6539"/>
    <cellStyle name="Normalny 8 3 7 3 2" xfId="6540"/>
    <cellStyle name="Normalny 8 3 7 3 2 2" xfId="6541"/>
    <cellStyle name="Normalny 8 3 7 3 2 2 2" xfId="6542"/>
    <cellStyle name="Normalny 8 3 7 3 2 2 2 2" xfId="6543"/>
    <cellStyle name="Normalny 8 3 7 3 2 2 3" xfId="6544"/>
    <cellStyle name="Normalny 8 3 7 3 2 3" xfId="6545"/>
    <cellStyle name="Normalny 8 3 7 3 2 3 2" xfId="6546"/>
    <cellStyle name="Normalny 8 3 7 3 2 4" xfId="6547"/>
    <cellStyle name="Normalny 8 3 7 3 3" xfId="6548"/>
    <cellStyle name="Normalny 8 3 7 3 3 2" xfId="6549"/>
    <cellStyle name="Normalny 8 3 7 3 3 2 2" xfId="6550"/>
    <cellStyle name="Normalny 8 3 7 3 3 3" xfId="6551"/>
    <cellStyle name="Normalny 8 3 7 3 4" xfId="6552"/>
    <cellStyle name="Normalny 8 3 7 3 4 2" xfId="6553"/>
    <cellStyle name="Normalny 8 3 7 3 5" xfId="6554"/>
    <cellStyle name="Normalny 8 3 7 4" xfId="6555"/>
    <cellStyle name="Normalny 8 3 7 4 2" xfId="6556"/>
    <cellStyle name="Normalny 8 3 7 4 2 2" xfId="6557"/>
    <cellStyle name="Normalny 8 3 7 4 2 2 2" xfId="6558"/>
    <cellStyle name="Normalny 8 3 7 4 2 3" xfId="6559"/>
    <cellStyle name="Normalny 8 3 7 4 3" xfId="6560"/>
    <cellStyle name="Normalny 8 3 7 4 3 2" xfId="6561"/>
    <cellStyle name="Normalny 8 3 7 4 4" xfId="6562"/>
    <cellStyle name="Normalny 8 3 7 5" xfId="6563"/>
    <cellStyle name="Normalny 8 3 7 5 2" xfId="6564"/>
    <cellStyle name="Normalny 8 3 7 5 2 2" xfId="6565"/>
    <cellStyle name="Normalny 8 3 7 5 3" xfId="6566"/>
    <cellStyle name="Normalny 8 3 7 6" xfId="6567"/>
    <cellStyle name="Normalny 8 3 7 6 2" xfId="6568"/>
    <cellStyle name="Normalny 8 3 7 7" xfId="6569"/>
    <cellStyle name="Normalny 8 3 8" xfId="6570"/>
    <cellStyle name="Normalny 8 3 8 2" xfId="6571"/>
    <cellStyle name="Normalny 8 3 8 2 2" xfId="6572"/>
    <cellStyle name="Normalny 8 3 8 2 2 2" xfId="6573"/>
    <cellStyle name="Normalny 8 3 8 2 2 2 2" xfId="6574"/>
    <cellStyle name="Normalny 8 3 8 2 2 3" xfId="6575"/>
    <cellStyle name="Normalny 8 3 8 2 3" xfId="6576"/>
    <cellStyle name="Normalny 8 3 8 2 3 2" xfId="6577"/>
    <cellStyle name="Normalny 8 3 8 2 4" xfId="6578"/>
    <cellStyle name="Normalny 8 3 8 3" xfId="6579"/>
    <cellStyle name="Normalny 8 3 8 3 2" xfId="6580"/>
    <cellStyle name="Normalny 8 3 8 3 2 2" xfId="6581"/>
    <cellStyle name="Normalny 8 3 8 3 3" xfId="6582"/>
    <cellStyle name="Normalny 8 3 8 4" xfId="6583"/>
    <cellStyle name="Normalny 8 3 8 4 2" xfId="6584"/>
    <cellStyle name="Normalny 8 3 8 5" xfId="6585"/>
    <cellStyle name="Normalny 8 3 9" xfId="6586"/>
    <cellStyle name="Normalny 8 3 9 2" xfId="6587"/>
    <cellStyle name="Normalny 8 3 9 2 2" xfId="6588"/>
    <cellStyle name="Normalny 8 3 9 2 2 2" xfId="6589"/>
    <cellStyle name="Normalny 8 3 9 2 2 2 2" xfId="6590"/>
    <cellStyle name="Normalny 8 3 9 2 2 3" xfId="6591"/>
    <cellStyle name="Normalny 8 3 9 2 3" xfId="6592"/>
    <cellStyle name="Normalny 8 3 9 2 3 2" xfId="6593"/>
    <cellStyle name="Normalny 8 3 9 2 4" xfId="6594"/>
    <cellStyle name="Normalny 8 3 9 3" xfId="6595"/>
    <cellStyle name="Normalny 8 3 9 3 2" xfId="6596"/>
    <cellStyle name="Normalny 8 3 9 3 2 2" xfId="6597"/>
    <cellStyle name="Normalny 8 3 9 3 3" xfId="6598"/>
    <cellStyle name="Normalny 8 3 9 4" xfId="6599"/>
    <cellStyle name="Normalny 8 3 9 4 2" xfId="6600"/>
    <cellStyle name="Normalny 8 3 9 5" xfId="6601"/>
    <cellStyle name="Normalny 8 4" xfId="6602"/>
    <cellStyle name="Normalny 8 4 2" xfId="6603"/>
    <cellStyle name="Normalny 8 4 3" xfId="6604"/>
    <cellStyle name="Normalny 8 4 3 2" xfId="6605"/>
    <cellStyle name="Normalny 8 4 3 2 2" xfId="6606"/>
    <cellStyle name="Normalny 8 4 3 2 2 2" xfId="6607"/>
    <cellStyle name="Normalny 8 4 3 2 2 2 2" xfId="6608"/>
    <cellStyle name="Normalny 8 4 3 2 2 2 2 2" xfId="6609"/>
    <cellStyle name="Normalny 8 4 3 2 2 2 3" xfId="6610"/>
    <cellStyle name="Normalny 8 4 3 2 2 3" xfId="6611"/>
    <cellStyle name="Normalny 8 4 3 2 2 3 2" xfId="6612"/>
    <cellStyle name="Normalny 8 4 3 2 2 4" xfId="6613"/>
    <cellStyle name="Normalny 8 4 3 2 3" xfId="6614"/>
    <cellStyle name="Normalny 8 4 3 2 3 2" xfId="6615"/>
    <cellStyle name="Normalny 8 4 3 2 3 2 2" xfId="6616"/>
    <cellStyle name="Normalny 8 4 3 2 3 3" xfId="6617"/>
    <cellStyle name="Normalny 8 4 3 2 4" xfId="6618"/>
    <cellStyle name="Normalny 8 4 3 2 4 2" xfId="6619"/>
    <cellStyle name="Normalny 8 4 3 2 5" xfId="6620"/>
    <cellStyle name="Normalny 8 4 3 3" xfId="6621"/>
    <cellStyle name="Normalny 8 4 3 3 2" xfId="6622"/>
    <cellStyle name="Normalny 8 4 3 3 2 2" xfId="6623"/>
    <cellStyle name="Normalny 8 4 3 3 2 2 2" xfId="6624"/>
    <cellStyle name="Normalny 8 4 3 3 2 2 2 2" xfId="6625"/>
    <cellStyle name="Normalny 8 4 3 3 2 2 3" xfId="6626"/>
    <cellStyle name="Normalny 8 4 3 3 2 3" xfId="6627"/>
    <cellStyle name="Normalny 8 4 3 3 2 3 2" xfId="6628"/>
    <cellStyle name="Normalny 8 4 3 3 2 4" xfId="6629"/>
    <cellStyle name="Normalny 8 4 3 3 3" xfId="6630"/>
    <cellStyle name="Normalny 8 4 3 3 3 2" xfId="6631"/>
    <cellStyle name="Normalny 8 4 3 3 3 2 2" xfId="6632"/>
    <cellStyle name="Normalny 8 4 3 3 3 3" xfId="6633"/>
    <cellStyle name="Normalny 8 4 3 3 4" xfId="6634"/>
    <cellStyle name="Normalny 8 4 3 3 4 2" xfId="6635"/>
    <cellStyle name="Normalny 8 4 3 3 5" xfId="6636"/>
    <cellStyle name="Normalny 8 4 3 4" xfId="6637"/>
    <cellStyle name="Normalny 8 4 3 4 2" xfId="6638"/>
    <cellStyle name="Normalny 8 4 3 4 2 2" xfId="6639"/>
    <cellStyle name="Normalny 8 4 3 4 2 2 2" xfId="6640"/>
    <cellStyle name="Normalny 8 4 3 4 2 3" xfId="6641"/>
    <cellStyle name="Normalny 8 4 3 4 3" xfId="6642"/>
    <cellStyle name="Normalny 8 4 3 4 3 2" xfId="6643"/>
    <cellStyle name="Normalny 8 4 3 4 4" xfId="6644"/>
    <cellStyle name="Normalny 8 4 3 5" xfId="6645"/>
    <cellStyle name="Normalny 8 4 3 5 2" xfId="6646"/>
    <cellStyle name="Normalny 8 4 3 5 2 2" xfId="6647"/>
    <cellStyle name="Normalny 8 4 3 5 3" xfId="6648"/>
    <cellStyle name="Normalny 8 4 3 6" xfId="6649"/>
    <cellStyle name="Normalny 8 4 3 6 2" xfId="6650"/>
    <cellStyle name="Normalny 8 4 3 7" xfId="6651"/>
    <cellStyle name="Normalny 8 4 4" xfId="6652"/>
    <cellStyle name="Normalny 8 4 4 2" xfId="6653"/>
    <cellStyle name="Normalny 8 4 4 2 2" xfId="6654"/>
    <cellStyle name="Normalny 8 4 4 2 2 2" xfId="6655"/>
    <cellStyle name="Normalny 8 4 4 2 2 2 2" xfId="6656"/>
    <cellStyle name="Normalny 8 4 4 2 2 3" xfId="6657"/>
    <cellStyle name="Normalny 8 4 4 2 3" xfId="6658"/>
    <cellStyle name="Normalny 8 4 4 2 3 2" xfId="6659"/>
    <cellStyle name="Normalny 8 4 4 2 4" xfId="6660"/>
    <cellStyle name="Normalny 8 4 4 3" xfId="6661"/>
    <cellStyle name="Normalny 8 4 4 3 2" xfId="6662"/>
    <cellStyle name="Normalny 8 4 4 3 2 2" xfId="6663"/>
    <cellStyle name="Normalny 8 4 4 3 3" xfId="6664"/>
    <cellStyle name="Normalny 8 4 4 4" xfId="6665"/>
    <cellStyle name="Normalny 8 4 4 4 2" xfId="6666"/>
    <cellStyle name="Normalny 8 4 4 5" xfId="6667"/>
    <cellStyle name="Normalny 8 4 5" xfId="6668"/>
    <cellStyle name="Normalny 8 4 5 2" xfId="6669"/>
    <cellStyle name="Normalny 8 4 5 2 2" xfId="6670"/>
    <cellStyle name="Normalny 8 4 5 2 2 2" xfId="6671"/>
    <cellStyle name="Normalny 8 4 5 2 2 2 2" xfId="6672"/>
    <cellStyle name="Normalny 8 4 5 2 2 3" xfId="6673"/>
    <cellStyle name="Normalny 8 4 5 2 3" xfId="6674"/>
    <cellStyle name="Normalny 8 4 5 2 3 2" xfId="6675"/>
    <cellStyle name="Normalny 8 4 5 2 4" xfId="6676"/>
    <cellStyle name="Normalny 8 4 5 3" xfId="6677"/>
    <cellStyle name="Normalny 8 4 5 3 2" xfId="6678"/>
    <cellStyle name="Normalny 8 4 5 3 2 2" xfId="6679"/>
    <cellStyle name="Normalny 8 4 5 3 3" xfId="6680"/>
    <cellStyle name="Normalny 8 4 5 4" xfId="6681"/>
    <cellStyle name="Normalny 8 4 5 4 2" xfId="6682"/>
    <cellStyle name="Normalny 8 4 5 5" xfId="6683"/>
    <cellStyle name="Normalny 8 4 6" xfId="6684"/>
    <cellStyle name="Normalny 8 4 6 2" xfId="6685"/>
    <cellStyle name="Normalny 8 4 6 2 2" xfId="6686"/>
    <cellStyle name="Normalny 8 4 6 2 2 2" xfId="6687"/>
    <cellStyle name="Normalny 8 4 6 2 3" xfId="6688"/>
    <cellStyle name="Normalny 8 4 6 3" xfId="6689"/>
    <cellStyle name="Normalny 8 4 6 3 2" xfId="6690"/>
    <cellStyle name="Normalny 8 4 6 4" xfId="6691"/>
    <cellStyle name="Normalny 8 4 7" xfId="6692"/>
    <cellStyle name="Normalny 8 4 7 2" xfId="6693"/>
    <cellStyle name="Normalny 8 4 7 2 2" xfId="6694"/>
    <cellStyle name="Normalny 8 4 7 3" xfId="6695"/>
    <cellStyle name="Normalny 8 4 8" xfId="6696"/>
    <cellStyle name="Normalny 8 4 8 2" xfId="6697"/>
    <cellStyle name="Normalny 8 4 9" xfId="6698"/>
    <cellStyle name="Normalny 8 5" xfId="6699"/>
    <cellStyle name="Normalny 8 5 2" xfId="6700"/>
    <cellStyle name="Normalny 8 5 3" xfId="6701"/>
    <cellStyle name="Normalny 8 5 3 2" xfId="6702"/>
    <cellStyle name="Normalny 8 5 3 2 2" xfId="6703"/>
    <cellStyle name="Normalny 8 5 3 2 2 2" xfId="6704"/>
    <cellStyle name="Normalny 8 5 3 2 2 2 2" xfId="6705"/>
    <cellStyle name="Normalny 8 5 3 2 2 2 2 2" xfId="6706"/>
    <cellStyle name="Normalny 8 5 3 2 2 2 3" xfId="6707"/>
    <cellStyle name="Normalny 8 5 3 2 2 3" xfId="6708"/>
    <cellStyle name="Normalny 8 5 3 2 2 3 2" xfId="6709"/>
    <cellStyle name="Normalny 8 5 3 2 2 4" xfId="6710"/>
    <cellStyle name="Normalny 8 5 3 2 3" xfId="6711"/>
    <cellStyle name="Normalny 8 5 3 2 3 2" xfId="6712"/>
    <cellStyle name="Normalny 8 5 3 2 3 2 2" xfId="6713"/>
    <cellStyle name="Normalny 8 5 3 2 3 3" xfId="6714"/>
    <cellStyle name="Normalny 8 5 3 2 4" xfId="6715"/>
    <cellStyle name="Normalny 8 5 3 2 4 2" xfId="6716"/>
    <cellStyle name="Normalny 8 5 3 2 5" xfId="6717"/>
    <cellStyle name="Normalny 8 5 3 3" xfId="6718"/>
    <cellStyle name="Normalny 8 5 3 3 2" xfId="6719"/>
    <cellStyle name="Normalny 8 5 3 3 2 2" xfId="6720"/>
    <cellStyle name="Normalny 8 5 3 3 2 2 2" xfId="6721"/>
    <cellStyle name="Normalny 8 5 3 3 2 2 2 2" xfId="6722"/>
    <cellStyle name="Normalny 8 5 3 3 2 2 3" xfId="6723"/>
    <cellStyle name="Normalny 8 5 3 3 2 3" xfId="6724"/>
    <cellStyle name="Normalny 8 5 3 3 2 3 2" xfId="6725"/>
    <cellStyle name="Normalny 8 5 3 3 2 4" xfId="6726"/>
    <cellStyle name="Normalny 8 5 3 3 3" xfId="6727"/>
    <cellStyle name="Normalny 8 5 3 3 3 2" xfId="6728"/>
    <cellStyle name="Normalny 8 5 3 3 3 2 2" xfId="6729"/>
    <cellStyle name="Normalny 8 5 3 3 3 3" xfId="6730"/>
    <cellStyle name="Normalny 8 5 3 3 4" xfId="6731"/>
    <cellStyle name="Normalny 8 5 3 3 4 2" xfId="6732"/>
    <cellStyle name="Normalny 8 5 3 3 5" xfId="6733"/>
    <cellStyle name="Normalny 8 5 3 4" xfId="6734"/>
    <cellStyle name="Normalny 8 5 3 4 2" xfId="6735"/>
    <cellStyle name="Normalny 8 5 3 4 2 2" xfId="6736"/>
    <cellStyle name="Normalny 8 5 3 4 2 2 2" xfId="6737"/>
    <cellStyle name="Normalny 8 5 3 4 2 3" xfId="6738"/>
    <cellStyle name="Normalny 8 5 3 4 3" xfId="6739"/>
    <cellStyle name="Normalny 8 5 3 4 3 2" xfId="6740"/>
    <cellStyle name="Normalny 8 5 3 4 4" xfId="6741"/>
    <cellStyle name="Normalny 8 5 3 5" xfId="6742"/>
    <cellStyle name="Normalny 8 5 3 5 2" xfId="6743"/>
    <cellStyle name="Normalny 8 5 3 5 2 2" xfId="6744"/>
    <cellStyle name="Normalny 8 5 3 5 3" xfId="6745"/>
    <cellStyle name="Normalny 8 5 3 6" xfId="6746"/>
    <cellStyle name="Normalny 8 5 3 6 2" xfId="6747"/>
    <cellStyle name="Normalny 8 5 3 7" xfId="6748"/>
    <cellStyle name="Normalny 8 5 4" xfId="6749"/>
    <cellStyle name="Normalny 8 5 4 2" xfId="6750"/>
    <cellStyle name="Normalny 8 5 4 2 2" xfId="6751"/>
    <cellStyle name="Normalny 8 5 4 2 2 2" xfId="6752"/>
    <cellStyle name="Normalny 8 5 4 2 2 2 2" xfId="6753"/>
    <cellStyle name="Normalny 8 5 4 2 2 3" xfId="6754"/>
    <cellStyle name="Normalny 8 5 4 2 3" xfId="6755"/>
    <cellStyle name="Normalny 8 5 4 2 3 2" xfId="6756"/>
    <cellStyle name="Normalny 8 5 4 2 4" xfId="6757"/>
    <cellStyle name="Normalny 8 5 4 3" xfId="6758"/>
    <cellStyle name="Normalny 8 5 4 3 2" xfId="6759"/>
    <cellStyle name="Normalny 8 5 4 3 2 2" xfId="6760"/>
    <cellStyle name="Normalny 8 5 4 3 3" xfId="6761"/>
    <cellStyle name="Normalny 8 5 4 4" xfId="6762"/>
    <cellStyle name="Normalny 8 5 4 4 2" xfId="6763"/>
    <cellStyle name="Normalny 8 5 4 5" xfId="6764"/>
    <cellStyle name="Normalny 8 5 5" xfId="6765"/>
    <cellStyle name="Normalny 8 5 5 2" xfId="6766"/>
    <cellStyle name="Normalny 8 5 5 2 2" xfId="6767"/>
    <cellStyle name="Normalny 8 5 5 2 2 2" xfId="6768"/>
    <cellStyle name="Normalny 8 5 5 2 2 2 2" xfId="6769"/>
    <cellStyle name="Normalny 8 5 5 2 2 3" xfId="6770"/>
    <cellStyle name="Normalny 8 5 5 2 3" xfId="6771"/>
    <cellStyle name="Normalny 8 5 5 2 3 2" xfId="6772"/>
    <cellStyle name="Normalny 8 5 5 2 4" xfId="6773"/>
    <cellStyle name="Normalny 8 5 5 3" xfId="6774"/>
    <cellStyle name="Normalny 8 5 5 3 2" xfId="6775"/>
    <cellStyle name="Normalny 8 5 5 3 2 2" xfId="6776"/>
    <cellStyle name="Normalny 8 5 5 3 3" xfId="6777"/>
    <cellStyle name="Normalny 8 5 5 4" xfId="6778"/>
    <cellStyle name="Normalny 8 5 5 4 2" xfId="6779"/>
    <cellStyle name="Normalny 8 5 5 5" xfId="6780"/>
    <cellStyle name="Normalny 8 5 6" xfId="6781"/>
    <cellStyle name="Normalny 8 5 6 2" xfId="6782"/>
    <cellStyle name="Normalny 8 5 6 2 2" xfId="6783"/>
    <cellStyle name="Normalny 8 5 6 2 2 2" xfId="6784"/>
    <cellStyle name="Normalny 8 5 6 2 3" xfId="6785"/>
    <cellStyle name="Normalny 8 5 6 3" xfId="6786"/>
    <cellStyle name="Normalny 8 5 6 3 2" xfId="6787"/>
    <cellStyle name="Normalny 8 5 6 4" xfId="6788"/>
    <cellStyle name="Normalny 8 5 7" xfId="6789"/>
    <cellStyle name="Normalny 8 5 7 2" xfId="6790"/>
    <cellStyle name="Normalny 8 5 7 2 2" xfId="6791"/>
    <cellStyle name="Normalny 8 5 7 3" xfId="6792"/>
    <cellStyle name="Normalny 8 5 8" xfId="6793"/>
    <cellStyle name="Normalny 8 5 8 2" xfId="6794"/>
    <cellStyle name="Normalny 8 5 9" xfId="6795"/>
    <cellStyle name="Normalny 8 6" xfId="8"/>
    <cellStyle name="Normalny 8 6 2" xfId="6796"/>
    <cellStyle name="Normalny 8 6 3" xfId="6797"/>
    <cellStyle name="Normalny 8 6 3 2" xfId="6798"/>
    <cellStyle name="Normalny 8 6 3 2 2" xfId="6799"/>
    <cellStyle name="Normalny 8 6 3 2 2 2" xfId="6800"/>
    <cellStyle name="Normalny 8 6 3 2 2 2 2" xfId="6801"/>
    <cellStyle name="Normalny 8 6 3 2 2 2 2 2" xfId="6802"/>
    <cellStyle name="Normalny 8 6 3 2 2 2 3" xfId="6803"/>
    <cellStyle name="Normalny 8 6 3 2 2 3" xfId="6804"/>
    <cellStyle name="Normalny 8 6 3 2 2 3 2" xfId="6805"/>
    <cellStyle name="Normalny 8 6 3 2 2 4" xfId="6806"/>
    <cellStyle name="Normalny 8 6 3 2 3" xfId="6807"/>
    <cellStyle name="Normalny 8 6 3 2 3 2" xfId="6808"/>
    <cellStyle name="Normalny 8 6 3 2 3 2 2" xfId="6809"/>
    <cellStyle name="Normalny 8 6 3 2 3 3" xfId="6810"/>
    <cellStyle name="Normalny 8 6 3 2 4" xfId="6811"/>
    <cellStyle name="Normalny 8 6 3 2 4 2" xfId="6812"/>
    <cellStyle name="Normalny 8 6 3 2 5" xfId="6813"/>
    <cellStyle name="Normalny 8 6 3 3" xfId="6814"/>
    <cellStyle name="Normalny 8 6 3 3 2" xfId="6815"/>
    <cellStyle name="Normalny 8 6 3 3 2 2" xfId="6816"/>
    <cellStyle name="Normalny 8 6 3 3 2 2 2" xfId="6817"/>
    <cellStyle name="Normalny 8 6 3 3 2 2 2 2" xfId="6818"/>
    <cellStyle name="Normalny 8 6 3 3 2 2 3" xfId="6819"/>
    <cellStyle name="Normalny 8 6 3 3 2 3" xfId="6820"/>
    <cellStyle name="Normalny 8 6 3 3 2 3 2" xfId="6821"/>
    <cellStyle name="Normalny 8 6 3 3 2 4" xfId="6822"/>
    <cellStyle name="Normalny 8 6 3 3 3" xfId="6823"/>
    <cellStyle name="Normalny 8 6 3 3 3 2" xfId="6824"/>
    <cellStyle name="Normalny 8 6 3 3 3 2 2" xfId="6825"/>
    <cellStyle name="Normalny 8 6 3 3 3 3" xfId="6826"/>
    <cellStyle name="Normalny 8 6 3 3 4" xfId="6827"/>
    <cellStyle name="Normalny 8 6 3 3 4 2" xfId="6828"/>
    <cellStyle name="Normalny 8 6 3 3 5" xfId="6829"/>
    <cellStyle name="Normalny 8 6 3 4" xfId="6830"/>
    <cellStyle name="Normalny 8 6 3 4 2" xfId="6831"/>
    <cellStyle name="Normalny 8 6 3 4 2 2" xfId="6832"/>
    <cellStyle name="Normalny 8 6 3 4 2 2 2" xfId="6833"/>
    <cellStyle name="Normalny 8 6 3 4 2 3" xfId="6834"/>
    <cellStyle name="Normalny 8 6 3 4 3" xfId="6835"/>
    <cellStyle name="Normalny 8 6 3 4 3 2" xfId="6836"/>
    <cellStyle name="Normalny 8 6 3 4 4" xfId="6837"/>
    <cellStyle name="Normalny 8 6 3 5" xfId="6838"/>
    <cellStyle name="Normalny 8 6 3 5 2" xfId="6839"/>
    <cellStyle name="Normalny 8 6 3 5 2 2" xfId="6840"/>
    <cellStyle name="Normalny 8 6 3 5 3" xfId="6841"/>
    <cellStyle name="Normalny 8 6 3 6" xfId="6842"/>
    <cellStyle name="Normalny 8 6 3 6 2" xfId="6843"/>
    <cellStyle name="Normalny 8 6 3 7" xfId="6844"/>
    <cellStyle name="Normalny 8 6 4" xfId="6845"/>
    <cellStyle name="Normalny 8 6 4 2" xfId="6846"/>
    <cellStyle name="Normalny 8 6 4 2 2" xfId="6847"/>
    <cellStyle name="Normalny 8 6 4 2 2 2" xfId="6848"/>
    <cellStyle name="Normalny 8 6 4 2 2 2 2" xfId="6849"/>
    <cellStyle name="Normalny 8 6 4 2 2 3" xfId="6850"/>
    <cellStyle name="Normalny 8 6 4 2 3" xfId="6851"/>
    <cellStyle name="Normalny 8 6 4 2 3 2" xfId="6852"/>
    <cellStyle name="Normalny 8 6 4 2 4" xfId="6853"/>
    <cellStyle name="Normalny 8 6 4 3" xfId="6854"/>
    <cellStyle name="Normalny 8 6 4 3 2" xfId="6855"/>
    <cellStyle name="Normalny 8 6 4 3 2 2" xfId="6856"/>
    <cellStyle name="Normalny 8 6 4 3 3" xfId="6857"/>
    <cellStyle name="Normalny 8 6 4 4" xfId="6858"/>
    <cellStyle name="Normalny 8 6 4 4 2" xfId="6859"/>
    <cellStyle name="Normalny 8 6 4 5" xfId="6860"/>
    <cellStyle name="Normalny 8 6 5" xfId="6861"/>
    <cellStyle name="Normalny 8 6 5 2" xfId="6862"/>
    <cellStyle name="Normalny 8 6 5 2 2" xfId="6863"/>
    <cellStyle name="Normalny 8 6 5 2 2 2" xfId="6864"/>
    <cellStyle name="Normalny 8 6 5 2 2 2 2" xfId="6865"/>
    <cellStyle name="Normalny 8 6 5 2 2 3" xfId="6866"/>
    <cellStyle name="Normalny 8 6 5 2 3" xfId="6867"/>
    <cellStyle name="Normalny 8 6 5 2 3 2" xfId="6868"/>
    <cellStyle name="Normalny 8 6 5 2 4" xfId="6869"/>
    <cellStyle name="Normalny 8 6 5 3" xfId="6870"/>
    <cellStyle name="Normalny 8 6 5 3 2" xfId="6871"/>
    <cellStyle name="Normalny 8 6 5 3 2 2" xfId="6872"/>
    <cellStyle name="Normalny 8 6 5 3 3" xfId="6873"/>
    <cellStyle name="Normalny 8 6 5 4" xfId="6874"/>
    <cellStyle name="Normalny 8 6 5 4 2" xfId="6875"/>
    <cellStyle name="Normalny 8 6 5 5" xfId="6876"/>
    <cellStyle name="Normalny 8 6 6" xfId="6877"/>
    <cellStyle name="Normalny 8 6 6 2" xfId="6878"/>
    <cellStyle name="Normalny 8 6 6 2 2" xfId="6879"/>
    <cellStyle name="Normalny 8 6 6 2 2 2" xfId="6880"/>
    <cellStyle name="Normalny 8 6 6 2 3" xfId="6881"/>
    <cellStyle name="Normalny 8 6 6 3" xfId="6882"/>
    <cellStyle name="Normalny 8 6 6 3 2" xfId="6883"/>
    <cellStyle name="Normalny 8 6 6 4" xfId="6884"/>
    <cellStyle name="Normalny 8 6 7" xfId="6885"/>
    <cellStyle name="Normalny 8 6 7 2" xfId="6886"/>
    <cellStyle name="Normalny 8 6 7 2 2" xfId="6887"/>
    <cellStyle name="Normalny 8 6 7 3" xfId="6888"/>
    <cellStyle name="Normalny 8 6 8" xfId="6889"/>
    <cellStyle name="Normalny 8 6 8 2" xfId="6890"/>
    <cellStyle name="Normalny 8 6 9" xfId="6891"/>
    <cellStyle name="Normalny 8 7" xfId="6892"/>
    <cellStyle name="Normalny 8 7 2" xfId="6893"/>
    <cellStyle name="Normalny 8 7 3" xfId="6894"/>
    <cellStyle name="Normalny 8 7 3 2" xfId="6895"/>
    <cellStyle name="Normalny 8 7 3 2 2" xfId="6896"/>
    <cellStyle name="Normalny 8 7 3 2 2 2" xfId="6897"/>
    <cellStyle name="Normalny 8 7 3 2 2 2 2" xfId="6898"/>
    <cellStyle name="Normalny 8 7 3 2 2 2 2 2" xfId="6899"/>
    <cellStyle name="Normalny 8 7 3 2 2 2 3" xfId="6900"/>
    <cellStyle name="Normalny 8 7 3 2 2 3" xfId="6901"/>
    <cellStyle name="Normalny 8 7 3 2 2 3 2" xfId="6902"/>
    <cellStyle name="Normalny 8 7 3 2 2 4" xfId="6903"/>
    <cellStyle name="Normalny 8 7 3 2 3" xfId="6904"/>
    <cellStyle name="Normalny 8 7 3 2 3 2" xfId="6905"/>
    <cellStyle name="Normalny 8 7 3 2 3 2 2" xfId="6906"/>
    <cellStyle name="Normalny 8 7 3 2 3 3" xfId="6907"/>
    <cellStyle name="Normalny 8 7 3 2 4" xfId="6908"/>
    <cellStyle name="Normalny 8 7 3 2 4 2" xfId="6909"/>
    <cellStyle name="Normalny 8 7 3 2 5" xfId="6910"/>
    <cellStyle name="Normalny 8 7 3 3" xfId="6911"/>
    <cellStyle name="Normalny 8 7 3 3 2" xfId="6912"/>
    <cellStyle name="Normalny 8 7 3 3 2 2" xfId="6913"/>
    <cellStyle name="Normalny 8 7 3 3 2 2 2" xfId="6914"/>
    <cellStyle name="Normalny 8 7 3 3 2 2 2 2" xfId="6915"/>
    <cellStyle name="Normalny 8 7 3 3 2 2 3" xfId="6916"/>
    <cellStyle name="Normalny 8 7 3 3 2 3" xfId="6917"/>
    <cellStyle name="Normalny 8 7 3 3 2 3 2" xfId="6918"/>
    <cellStyle name="Normalny 8 7 3 3 2 4" xfId="6919"/>
    <cellStyle name="Normalny 8 7 3 3 3" xfId="6920"/>
    <cellStyle name="Normalny 8 7 3 3 3 2" xfId="6921"/>
    <cellStyle name="Normalny 8 7 3 3 3 2 2" xfId="6922"/>
    <cellStyle name="Normalny 8 7 3 3 3 3" xfId="6923"/>
    <cellStyle name="Normalny 8 7 3 3 4" xfId="6924"/>
    <cellStyle name="Normalny 8 7 3 3 4 2" xfId="6925"/>
    <cellStyle name="Normalny 8 7 3 3 5" xfId="6926"/>
    <cellStyle name="Normalny 8 7 3 4" xfId="6927"/>
    <cellStyle name="Normalny 8 7 3 4 2" xfId="6928"/>
    <cellStyle name="Normalny 8 7 3 4 2 2" xfId="6929"/>
    <cellStyle name="Normalny 8 7 3 4 2 2 2" xfId="6930"/>
    <cellStyle name="Normalny 8 7 3 4 2 3" xfId="6931"/>
    <cellStyle name="Normalny 8 7 3 4 3" xfId="6932"/>
    <cellStyle name="Normalny 8 7 3 4 3 2" xfId="6933"/>
    <cellStyle name="Normalny 8 7 3 4 4" xfId="6934"/>
    <cellStyle name="Normalny 8 7 3 5" xfId="6935"/>
    <cellStyle name="Normalny 8 7 3 5 2" xfId="6936"/>
    <cellStyle name="Normalny 8 7 3 5 2 2" xfId="6937"/>
    <cellStyle name="Normalny 8 7 3 5 3" xfId="6938"/>
    <cellStyle name="Normalny 8 7 3 6" xfId="6939"/>
    <cellStyle name="Normalny 8 7 3 6 2" xfId="6940"/>
    <cellStyle name="Normalny 8 7 3 7" xfId="6941"/>
    <cellStyle name="Normalny 8 7 4" xfId="6942"/>
    <cellStyle name="Normalny 8 7 4 2" xfId="6943"/>
    <cellStyle name="Normalny 8 7 4 2 2" xfId="6944"/>
    <cellStyle name="Normalny 8 7 4 2 2 2" xfId="6945"/>
    <cellStyle name="Normalny 8 7 4 2 2 2 2" xfId="6946"/>
    <cellStyle name="Normalny 8 7 4 2 2 3" xfId="6947"/>
    <cellStyle name="Normalny 8 7 4 2 3" xfId="6948"/>
    <cellStyle name="Normalny 8 7 4 2 3 2" xfId="6949"/>
    <cellStyle name="Normalny 8 7 4 2 4" xfId="6950"/>
    <cellStyle name="Normalny 8 7 4 3" xfId="6951"/>
    <cellStyle name="Normalny 8 7 4 3 2" xfId="6952"/>
    <cellStyle name="Normalny 8 7 4 3 2 2" xfId="6953"/>
    <cellStyle name="Normalny 8 7 4 3 3" xfId="6954"/>
    <cellStyle name="Normalny 8 7 4 4" xfId="6955"/>
    <cellStyle name="Normalny 8 7 4 4 2" xfId="6956"/>
    <cellStyle name="Normalny 8 7 4 5" xfId="6957"/>
    <cellStyle name="Normalny 8 7 5" xfId="6958"/>
    <cellStyle name="Normalny 8 7 5 2" xfId="6959"/>
    <cellStyle name="Normalny 8 7 5 2 2" xfId="6960"/>
    <cellStyle name="Normalny 8 7 5 2 2 2" xfId="6961"/>
    <cellStyle name="Normalny 8 7 5 2 2 2 2" xfId="6962"/>
    <cellStyle name="Normalny 8 7 5 2 2 3" xfId="6963"/>
    <cellStyle name="Normalny 8 7 5 2 3" xfId="6964"/>
    <cellStyle name="Normalny 8 7 5 2 3 2" xfId="6965"/>
    <cellStyle name="Normalny 8 7 5 2 4" xfId="6966"/>
    <cellStyle name="Normalny 8 7 5 3" xfId="6967"/>
    <cellStyle name="Normalny 8 7 5 3 2" xfId="6968"/>
    <cellStyle name="Normalny 8 7 5 3 2 2" xfId="6969"/>
    <cellStyle name="Normalny 8 7 5 3 3" xfId="6970"/>
    <cellStyle name="Normalny 8 7 5 4" xfId="6971"/>
    <cellStyle name="Normalny 8 7 5 4 2" xfId="6972"/>
    <cellStyle name="Normalny 8 7 5 5" xfId="6973"/>
    <cellStyle name="Normalny 8 7 6" xfId="6974"/>
    <cellStyle name="Normalny 8 7 6 2" xfId="6975"/>
    <cellStyle name="Normalny 8 7 6 2 2" xfId="6976"/>
    <cellStyle name="Normalny 8 7 6 2 2 2" xfId="6977"/>
    <cellStyle name="Normalny 8 7 6 2 3" xfId="6978"/>
    <cellStyle name="Normalny 8 7 6 3" xfId="6979"/>
    <cellStyle name="Normalny 8 7 6 3 2" xfId="6980"/>
    <cellStyle name="Normalny 8 7 6 4" xfId="6981"/>
    <cellStyle name="Normalny 8 7 7" xfId="6982"/>
    <cellStyle name="Normalny 8 7 7 2" xfId="6983"/>
    <cellStyle name="Normalny 8 7 7 2 2" xfId="6984"/>
    <cellStyle name="Normalny 8 7 7 3" xfId="6985"/>
    <cellStyle name="Normalny 8 7 8" xfId="6986"/>
    <cellStyle name="Normalny 8 7 8 2" xfId="6987"/>
    <cellStyle name="Normalny 8 7 9" xfId="6988"/>
    <cellStyle name="Normalny 8 8" xfId="6989"/>
    <cellStyle name="Normalny 8 8 2" xfId="6990"/>
    <cellStyle name="Normalny 8 8 3" xfId="6991"/>
    <cellStyle name="Normalny 8 8 3 2" xfId="6992"/>
    <cellStyle name="Normalny 8 8 3 2 2" xfId="6993"/>
    <cellStyle name="Normalny 8 8 3 2 2 2" xfId="6994"/>
    <cellStyle name="Normalny 8 8 3 2 2 2 2" xfId="6995"/>
    <cellStyle name="Normalny 8 8 3 2 2 2 2 2" xfId="6996"/>
    <cellStyle name="Normalny 8 8 3 2 2 2 3" xfId="6997"/>
    <cellStyle name="Normalny 8 8 3 2 2 3" xfId="6998"/>
    <cellStyle name="Normalny 8 8 3 2 2 3 2" xfId="6999"/>
    <cellStyle name="Normalny 8 8 3 2 2 4" xfId="7000"/>
    <cellStyle name="Normalny 8 8 3 2 3" xfId="7001"/>
    <cellStyle name="Normalny 8 8 3 2 3 2" xfId="7002"/>
    <cellStyle name="Normalny 8 8 3 2 3 2 2" xfId="7003"/>
    <cellStyle name="Normalny 8 8 3 2 3 3" xfId="7004"/>
    <cellStyle name="Normalny 8 8 3 2 4" xfId="7005"/>
    <cellStyle name="Normalny 8 8 3 2 4 2" xfId="7006"/>
    <cellStyle name="Normalny 8 8 3 2 5" xfId="7007"/>
    <cellStyle name="Normalny 8 8 3 3" xfId="7008"/>
    <cellStyle name="Normalny 8 8 3 3 2" xfId="7009"/>
    <cellStyle name="Normalny 8 8 3 3 2 2" xfId="7010"/>
    <cellStyle name="Normalny 8 8 3 3 2 2 2" xfId="7011"/>
    <cellStyle name="Normalny 8 8 3 3 2 2 2 2" xfId="7012"/>
    <cellStyle name="Normalny 8 8 3 3 2 2 3" xfId="7013"/>
    <cellStyle name="Normalny 8 8 3 3 2 3" xfId="7014"/>
    <cellStyle name="Normalny 8 8 3 3 2 3 2" xfId="7015"/>
    <cellStyle name="Normalny 8 8 3 3 2 4" xfId="7016"/>
    <cellStyle name="Normalny 8 8 3 3 3" xfId="7017"/>
    <cellStyle name="Normalny 8 8 3 3 3 2" xfId="7018"/>
    <cellStyle name="Normalny 8 8 3 3 3 2 2" xfId="7019"/>
    <cellStyle name="Normalny 8 8 3 3 3 3" xfId="7020"/>
    <cellStyle name="Normalny 8 8 3 3 4" xfId="7021"/>
    <cellStyle name="Normalny 8 8 3 3 4 2" xfId="7022"/>
    <cellStyle name="Normalny 8 8 3 3 5" xfId="7023"/>
    <cellStyle name="Normalny 8 8 3 4" xfId="7024"/>
    <cellStyle name="Normalny 8 8 3 4 2" xfId="7025"/>
    <cellStyle name="Normalny 8 8 3 4 2 2" xfId="7026"/>
    <cellStyle name="Normalny 8 8 3 4 2 2 2" xfId="7027"/>
    <cellStyle name="Normalny 8 8 3 4 2 3" xfId="7028"/>
    <cellStyle name="Normalny 8 8 3 4 3" xfId="7029"/>
    <cellStyle name="Normalny 8 8 3 4 3 2" xfId="7030"/>
    <cellStyle name="Normalny 8 8 3 4 4" xfId="7031"/>
    <cellStyle name="Normalny 8 8 3 5" xfId="7032"/>
    <cellStyle name="Normalny 8 8 3 5 2" xfId="7033"/>
    <cellStyle name="Normalny 8 8 3 5 2 2" xfId="7034"/>
    <cellStyle name="Normalny 8 8 3 5 3" xfId="7035"/>
    <cellStyle name="Normalny 8 8 3 6" xfId="7036"/>
    <cellStyle name="Normalny 8 8 3 6 2" xfId="7037"/>
    <cellStyle name="Normalny 8 8 3 7" xfId="7038"/>
    <cellStyle name="Normalny 8 8 4" xfId="7039"/>
    <cellStyle name="Normalny 8 8 4 2" xfId="7040"/>
    <cellStyle name="Normalny 8 8 4 2 2" xfId="7041"/>
    <cellStyle name="Normalny 8 8 4 2 2 2" xfId="7042"/>
    <cellStyle name="Normalny 8 8 4 2 2 2 2" xfId="7043"/>
    <cellStyle name="Normalny 8 8 4 2 2 3" xfId="7044"/>
    <cellStyle name="Normalny 8 8 4 2 3" xfId="7045"/>
    <cellStyle name="Normalny 8 8 4 2 3 2" xfId="7046"/>
    <cellStyle name="Normalny 8 8 4 2 4" xfId="7047"/>
    <cellStyle name="Normalny 8 8 4 3" xfId="7048"/>
    <cellStyle name="Normalny 8 8 4 3 2" xfId="7049"/>
    <cellStyle name="Normalny 8 8 4 3 2 2" xfId="7050"/>
    <cellStyle name="Normalny 8 8 4 3 3" xfId="7051"/>
    <cellStyle name="Normalny 8 8 4 4" xfId="7052"/>
    <cellStyle name="Normalny 8 8 4 4 2" xfId="7053"/>
    <cellStyle name="Normalny 8 8 4 5" xfId="7054"/>
    <cellStyle name="Normalny 8 8 5" xfId="7055"/>
    <cellStyle name="Normalny 8 8 5 2" xfId="7056"/>
    <cellStyle name="Normalny 8 8 5 2 2" xfId="7057"/>
    <cellStyle name="Normalny 8 8 5 2 2 2" xfId="7058"/>
    <cellStyle name="Normalny 8 8 5 2 2 2 2" xfId="7059"/>
    <cellStyle name="Normalny 8 8 5 2 2 3" xfId="7060"/>
    <cellStyle name="Normalny 8 8 5 2 3" xfId="7061"/>
    <cellStyle name="Normalny 8 8 5 2 3 2" xfId="7062"/>
    <cellStyle name="Normalny 8 8 5 2 4" xfId="7063"/>
    <cellStyle name="Normalny 8 8 5 3" xfId="7064"/>
    <cellStyle name="Normalny 8 8 5 3 2" xfId="7065"/>
    <cellStyle name="Normalny 8 8 5 3 2 2" xfId="7066"/>
    <cellStyle name="Normalny 8 8 5 3 3" xfId="7067"/>
    <cellStyle name="Normalny 8 8 5 4" xfId="7068"/>
    <cellStyle name="Normalny 8 8 5 4 2" xfId="7069"/>
    <cellStyle name="Normalny 8 8 5 5" xfId="7070"/>
    <cellStyle name="Normalny 8 8 6" xfId="7071"/>
    <cellStyle name="Normalny 8 8 6 2" xfId="7072"/>
    <cellStyle name="Normalny 8 8 6 2 2" xfId="7073"/>
    <cellStyle name="Normalny 8 8 6 2 2 2" xfId="7074"/>
    <cellStyle name="Normalny 8 8 6 2 3" xfId="7075"/>
    <cellStyle name="Normalny 8 8 6 3" xfId="7076"/>
    <cellStyle name="Normalny 8 8 6 3 2" xfId="7077"/>
    <cellStyle name="Normalny 8 8 6 4" xfId="7078"/>
    <cellStyle name="Normalny 8 8 7" xfId="7079"/>
    <cellStyle name="Normalny 8 8 7 2" xfId="7080"/>
    <cellStyle name="Normalny 8 8 7 2 2" xfId="7081"/>
    <cellStyle name="Normalny 8 8 7 3" xfId="7082"/>
    <cellStyle name="Normalny 8 8 8" xfId="7083"/>
    <cellStyle name="Normalny 8 8 8 2" xfId="7084"/>
    <cellStyle name="Normalny 8 8 9" xfId="7085"/>
    <cellStyle name="Normalny 8 9" xfId="7086"/>
    <cellStyle name="Normalny 9" xfId="7087"/>
    <cellStyle name="Normalny 9 10" xfId="7088"/>
    <cellStyle name="Normalny 9 10 2" xfId="7089"/>
    <cellStyle name="Normalny 9 10 2 2" xfId="7090"/>
    <cellStyle name="Normalny 9 10 2 2 2" xfId="7091"/>
    <cellStyle name="Normalny 9 10 2 2 2 2" xfId="7092"/>
    <cellStyle name="Normalny 9 10 2 2 2 2 2" xfId="7093"/>
    <cellStyle name="Normalny 9 10 2 2 2 3" xfId="7094"/>
    <cellStyle name="Normalny 9 10 2 2 3" xfId="7095"/>
    <cellStyle name="Normalny 9 10 2 2 3 2" xfId="7096"/>
    <cellStyle name="Normalny 9 10 2 2 4" xfId="7097"/>
    <cellStyle name="Normalny 9 10 2 3" xfId="7098"/>
    <cellStyle name="Normalny 9 10 2 3 2" xfId="7099"/>
    <cellStyle name="Normalny 9 10 2 3 2 2" xfId="7100"/>
    <cellStyle name="Normalny 9 10 2 3 3" xfId="7101"/>
    <cellStyle name="Normalny 9 10 2 4" xfId="7102"/>
    <cellStyle name="Normalny 9 10 2 4 2" xfId="7103"/>
    <cellStyle name="Normalny 9 10 2 5" xfId="7104"/>
    <cellStyle name="Normalny 9 10 3" xfId="7105"/>
    <cellStyle name="Normalny 9 10 3 2" xfId="7106"/>
    <cellStyle name="Normalny 9 10 3 2 2" xfId="7107"/>
    <cellStyle name="Normalny 9 10 3 2 2 2" xfId="7108"/>
    <cellStyle name="Normalny 9 10 3 2 2 2 2" xfId="7109"/>
    <cellStyle name="Normalny 9 10 3 2 2 3" xfId="7110"/>
    <cellStyle name="Normalny 9 10 3 2 3" xfId="7111"/>
    <cellStyle name="Normalny 9 10 3 2 3 2" xfId="7112"/>
    <cellStyle name="Normalny 9 10 3 2 4" xfId="7113"/>
    <cellStyle name="Normalny 9 10 3 3" xfId="7114"/>
    <cellStyle name="Normalny 9 10 3 3 2" xfId="7115"/>
    <cellStyle name="Normalny 9 10 3 3 2 2" xfId="7116"/>
    <cellStyle name="Normalny 9 10 3 3 3" xfId="7117"/>
    <cellStyle name="Normalny 9 10 3 4" xfId="7118"/>
    <cellStyle name="Normalny 9 10 3 4 2" xfId="7119"/>
    <cellStyle name="Normalny 9 10 3 5" xfId="7120"/>
    <cellStyle name="Normalny 9 10 4" xfId="7121"/>
    <cellStyle name="Normalny 9 10 4 2" xfId="7122"/>
    <cellStyle name="Normalny 9 10 4 2 2" xfId="7123"/>
    <cellStyle name="Normalny 9 10 4 2 2 2" xfId="7124"/>
    <cellStyle name="Normalny 9 10 4 2 3" xfId="7125"/>
    <cellStyle name="Normalny 9 10 4 3" xfId="7126"/>
    <cellStyle name="Normalny 9 10 4 3 2" xfId="7127"/>
    <cellStyle name="Normalny 9 10 4 4" xfId="7128"/>
    <cellStyle name="Normalny 9 10 5" xfId="7129"/>
    <cellStyle name="Normalny 9 10 5 2" xfId="7130"/>
    <cellStyle name="Normalny 9 10 5 2 2" xfId="7131"/>
    <cellStyle name="Normalny 9 10 5 3" xfId="7132"/>
    <cellStyle name="Normalny 9 10 6" xfId="7133"/>
    <cellStyle name="Normalny 9 10 6 2" xfId="7134"/>
    <cellStyle name="Normalny 9 10 7" xfId="7135"/>
    <cellStyle name="Normalny 9 11" xfId="7136"/>
    <cellStyle name="Normalny 9 11 2" xfId="7137"/>
    <cellStyle name="Normalny 9 11 2 2" xfId="7138"/>
    <cellStyle name="Normalny 9 11 2 2 2" xfId="7139"/>
    <cellStyle name="Normalny 9 11 2 2 2 2" xfId="7140"/>
    <cellStyle name="Normalny 9 11 2 2 3" xfId="7141"/>
    <cellStyle name="Normalny 9 11 2 3" xfId="7142"/>
    <cellStyle name="Normalny 9 11 2 3 2" xfId="7143"/>
    <cellStyle name="Normalny 9 11 2 4" xfId="7144"/>
    <cellStyle name="Normalny 9 11 3" xfId="7145"/>
    <cellStyle name="Normalny 9 11 3 2" xfId="7146"/>
    <cellStyle name="Normalny 9 11 3 2 2" xfId="7147"/>
    <cellStyle name="Normalny 9 11 3 3" xfId="7148"/>
    <cellStyle name="Normalny 9 11 4" xfId="7149"/>
    <cellStyle name="Normalny 9 11 4 2" xfId="7150"/>
    <cellStyle name="Normalny 9 11 5" xfId="7151"/>
    <cellStyle name="Normalny 9 12" xfId="7152"/>
    <cellStyle name="Normalny 9 12 2" xfId="7153"/>
    <cellStyle name="Normalny 9 12 2 2" xfId="7154"/>
    <cellStyle name="Normalny 9 12 2 2 2" xfId="7155"/>
    <cellStyle name="Normalny 9 12 2 2 2 2" xfId="7156"/>
    <cellStyle name="Normalny 9 12 2 2 3" xfId="7157"/>
    <cellStyle name="Normalny 9 12 2 3" xfId="7158"/>
    <cellStyle name="Normalny 9 12 2 3 2" xfId="7159"/>
    <cellStyle name="Normalny 9 12 2 4" xfId="7160"/>
    <cellStyle name="Normalny 9 12 3" xfId="7161"/>
    <cellStyle name="Normalny 9 12 3 2" xfId="7162"/>
    <cellStyle name="Normalny 9 12 3 2 2" xfId="7163"/>
    <cellStyle name="Normalny 9 12 3 3" xfId="7164"/>
    <cellStyle name="Normalny 9 12 4" xfId="7165"/>
    <cellStyle name="Normalny 9 12 4 2" xfId="7166"/>
    <cellStyle name="Normalny 9 12 5" xfId="7167"/>
    <cellStyle name="Normalny 9 13" xfId="7168"/>
    <cellStyle name="Normalny 9 13 2" xfId="7169"/>
    <cellStyle name="Normalny 9 13 2 2" xfId="7170"/>
    <cellStyle name="Normalny 9 13 2 2 2" xfId="7171"/>
    <cellStyle name="Normalny 9 13 2 3" xfId="7172"/>
    <cellStyle name="Normalny 9 13 3" xfId="7173"/>
    <cellStyle name="Normalny 9 13 3 2" xfId="7174"/>
    <cellStyle name="Normalny 9 13 4" xfId="7175"/>
    <cellStyle name="Normalny 9 14" xfId="7176"/>
    <cellStyle name="Normalny 9 14 2" xfId="7177"/>
    <cellStyle name="Normalny 9 14 2 2" xfId="7178"/>
    <cellStyle name="Normalny 9 14 3" xfId="7179"/>
    <cellStyle name="Normalny 9 15" xfId="7180"/>
    <cellStyle name="Normalny 9 15 2" xfId="7181"/>
    <cellStyle name="Normalny 9 16" xfId="7182"/>
    <cellStyle name="Normalny 9 2" xfId="7183"/>
    <cellStyle name="Normalny 9 2 10" xfId="7184"/>
    <cellStyle name="Normalny 9 2 10 2" xfId="7185"/>
    <cellStyle name="Normalny 9 2 10 2 2" xfId="7186"/>
    <cellStyle name="Normalny 9 2 10 2 2 2" xfId="7187"/>
    <cellStyle name="Normalny 9 2 10 2 2 2 2" xfId="7188"/>
    <cellStyle name="Normalny 9 2 10 2 2 3" xfId="7189"/>
    <cellStyle name="Normalny 9 2 10 2 3" xfId="7190"/>
    <cellStyle name="Normalny 9 2 10 2 3 2" xfId="7191"/>
    <cellStyle name="Normalny 9 2 10 2 4" xfId="7192"/>
    <cellStyle name="Normalny 9 2 10 3" xfId="7193"/>
    <cellStyle name="Normalny 9 2 10 3 2" xfId="7194"/>
    <cellStyle name="Normalny 9 2 10 3 2 2" xfId="7195"/>
    <cellStyle name="Normalny 9 2 10 3 3" xfId="7196"/>
    <cellStyle name="Normalny 9 2 10 4" xfId="7197"/>
    <cellStyle name="Normalny 9 2 10 4 2" xfId="7198"/>
    <cellStyle name="Normalny 9 2 10 5" xfId="7199"/>
    <cellStyle name="Normalny 9 2 11" xfId="7200"/>
    <cellStyle name="Normalny 9 2 11 2" xfId="7201"/>
    <cellStyle name="Normalny 9 2 11 2 2" xfId="7202"/>
    <cellStyle name="Normalny 9 2 11 2 2 2" xfId="7203"/>
    <cellStyle name="Normalny 9 2 11 2 2 2 2" xfId="7204"/>
    <cellStyle name="Normalny 9 2 11 2 2 3" xfId="7205"/>
    <cellStyle name="Normalny 9 2 11 2 3" xfId="7206"/>
    <cellStyle name="Normalny 9 2 11 2 3 2" xfId="7207"/>
    <cellStyle name="Normalny 9 2 11 2 4" xfId="7208"/>
    <cellStyle name="Normalny 9 2 11 3" xfId="7209"/>
    <cellStyle name="Normalny 9 2 11 3 2" xfId="7210"/>
    <cellStyle name="Normalny 9 2 11 3 2 2" xfId="7211"/>
    <cellStyle name="Normalny 9 2 11 3 3" xfId="7212"/>
    <cellStyle name="Normalny 9 2 11 4" xfId="7213"/>
    <cellStyle name="Normalny 9 2 11 4 2" xfId="7214"/>
    <cellStyle name="Normalny 9 2 11 5" xfId="7215"/>
    <cellStyle name="Normalny 9 2 12" xfId="7216"/>
    <cellStyle name="Normalny 9 2 12 2" xfId="7217"/>
    <cellStyle name="Normalny 9 2 12 2 2" xfId="7218"/>
    <cellStyle name="Normalny 9 2 12 2 2 2" xfId="7219"/>
    <cellStyle name="Normalny 9 2 12 2 3" xfId="7220"/>
    <cellStyle name="Normalny 9 2 12 3" xfId="7221"/>
    <cellStyle name="Normalny 9 2 12 3 2" xfId="7222"/>
    <cellStyle name="Normalny 9 2 12 4" xfId="7223"/>
    <cellStyle name="Normalny 9 2 13" xfId="7224"/>
    <cellStyle name="Normalny 9 2 13 2" xfId="7225"/>
    <cellStyle name="Normalny 9 2 13 2 2" xfId="7226"/>
    <cellStyle name="Normalny 9 2 13 3" xfId="7227"/>
    <cellStyle name="Normalny 9 2 14" xfId="7228"/>
    <cellStyle name="Normalny 9 2 14 2" xfId="7229"/>
    <cellStyle name="Normalny 9 2 15" xfId="7230"/>
    <cellStyle name="Normalny 9 2 2" xfId="7231"/>
    <cellStyle name="Normalny 9 2 2 10" xfId="7232"/>
    <cellStyle name="Normalny 9 2 2 10 2" xfId="7233"/>
    <cellStyle name="Normalny 9 2 2 10 2 2" xfId="7234"/>
    <cellStyle name="Normalny 9 2 2 10 2 2 2" xfId="7235"/>
    <cellStyle name="Normalny 9 2 2 10 2 3" xfId="7236"/>
    <cellStyle name="Normalny 9 2 2 10 3" xfId="7237"/>
    <cellStyle name="Normalny 9 2 2 10 3 2" xfId="7238"/>
    <cellStyle name="Normalny 9 2 2 10 4" xfId="7239"/>
    <cellStyle name="Normalny 9 2 2 11" xfId="7240"/>
    <cellStyle name="Normalny 9 2 2 11 2" xfId="7241"/>
    <cellStyle name="Normalny 9 2 2 11 2 2" xfId="7242"/>
    <cellStyle name="Normalny 9 2 2 11 3" xfId="7243"/>
    <cellStyle name="Normalny 9 2 2 12" xfId="7244"/>
    <cellStyle name="Normalny 9 2 2 12 2" xfId="7245"/>
    <cellStyle name="Normalny 9 2 2 13" xfId="7246"/>
    <cellStyle name="Normalny 9 2 2 2" xfId="7247"/>
    <cellStyle name="Normalny 9 2 2 2 2" xfId="7248"/>
    <cellStyle name="Normalny 9 2 2 2 3" xfId="7249"/>
    <cellStyle name="Normalny 9 2 2 2 3 2" xfId="7250"/>
    <cellStyle name="Normalny 9 2 2 2 3 2 2" xfId="7251"/>
    <cellStyle name="Normalny 9 2 2 2 3 2 2 2" xfId="7252"/>
    <cellStyle name="Normalny 9 2 2 2 3 2 2 2 2" xfId="7253"/>
    <cellStyle name="Normalny 9 2 2 2 3 2 2 2 2 2" xfId="7254"/>
    <cellStyle name="Normalny 9 2 2 2 3 2 2 2 3" xfId="7255"/>
    <cellStyle name="Normalny 9 2 2 2 3 2 2 3" xfId="7256"/>
    <cellStyle name="Normalny 9 2 2 2 3 2 2 3 2" xfId="7257"/>
    <cellStyle name="Normalny 9 2 2 2 3 2 2 4" xfId="7258"/>
    <cellStyle name="Normalny 9 2 2 2 3 2 3" xfId="7259"/>
    <cellStyle name="Normalny 9 2 2 2 3 2 3 2" xfId="7260"/>
    <cellStyle name="Normalny 9 2 2 2 3 2 3 2 2" xfId="7261"/>
    <cellStyle name="Normalny 9 2 2 2 3 2 3 3" xfId="7262"/>
    <cellStyle name="Normalny 9 2 2 2 3 2 4" xfId="7263"/>
    <cellStyle name="Normalny 9 2 2 2 3 2 4 2" xfId="7264"/>
    <cellStyle name="Normalny 9 2 2 2 3 2 5" xfId="7265"/>
    <cellStyle name="Normalny 9 2 2 2 3 3" xfId="7266"/>
    <cellStyle name="Normalny 9 2 2 2 3 3 2" xfId="7267"/>
    <cellStyle name="Normalny 9 2 2 2 3 3 2 2" xfId="7268"/>
    <cellStyle name="Normalny 9 2 2 2 3 3 2 2 2" xfId="7269"/>
    <cellStyle name="Normalny 9 2 2 2 3 3 2 2 2 2" xfId="7270"/>
    <cellStyle name="Normalny 9 2 2 2 3 3 2 2 3" xfId="7271"/>
    <cellStyle name="Normalny 9 2 2 2 3 3 2 3" xfId="7272"/>
    <cellStyle name="Normalny 9 2 2 2 3 3 2 3 2" xfId="7273"/>
    <cellStyle name="Normalny 9 2 2 2 3 3 2 4" xfId="7274"/>
    <cellStyle name="Normalny 9 2 2 2 3 3 3" xfId="7275"/>
    <cellStyle name="Normalny 9 2 2 2 3 3 3 2" xfId="7276"/>
    <cellStyle name="Normalny 9 2 2 2 3 3 3 2 2" xfId="7277"/>
    <cellStyle name="Normalny 9 2 2 2 3 3 3 3" xfId="7278"/>
    <cellStyle name="Normalny 9 2 2 2 3 3 4" xfId="7279"/>
    <cellStyle name="Normalny 9 2 2 2 3 3 4 2" xfId="7280"/>
    <cellStyle name="Normalny 9 2 2 2 3 3 5" xfId="7281"/>
    <cellStyle name="Normalny 9 2 2 2 3 4" xfId="7282"/>
    <cellStyle name="Normalny 9 2 2 2 3 4 2" xfId="7283"/>
    <cellStyle name="Normalny 9 2 2 2 3 4 2 2" xfId="7284"/>
    <cellStyle name="Normalny 9 2 2 2 3 4 2 2 2" xfId="7285"/>
    <cellStyle name="Normalny 9 2 2 2 3 4 2 3" xfId="7286"/>
    <cellStyle name="Normalny 9 2 2 2 3 4 3" xfId="7287"/>
    <cellStyle name="Normalny 9 2 2 2 3 4 3 2" xfId="7288"/>
    <cellStyle name="Normalny 9 2 2 2 3 4 4" xfId="7289"/>
    <cellStyle name="Normalny 9 2 2 2 3 5" xfId="7290"/>
    <cellStyle name="Normalny 9 2 2 2 3 5 2" xfId="7291"/>
    <cellStyle name="Normalny 9 2 2 2 3 5 2 2" xfId="7292"/>
    <cellStyle name="Normalny 9 2 2 2 3 5 3" xfId="7293"/>
    <cellStyle name="Normalny 9 2 2 2 3 6" xfId="7294"/>
    <cellStyle name="Normalny 9 2 2 2 3 6 2" xfId="7295"/>
    <cellStyle name="Normalny 9 2 2 2 3 7" xfId="7296"/>
    <cellStyle name="Normalny 9 2 2 2 4" xfId="7297"/>
    <cellStyle name="Normalny 9 2 2 2 4 2" xfId="7298"/>
    <cellStyle name="Normalny 9 2 2 2 4 2 2" xfId="7299"/>
    <cellStyle name="Normalny 9 2 2 2 4 2 2 2" xfId="7300"/>
    <cellStyle name="Normalny 9 2 2 2 4 2 2 2 2" xfId="7301"/>
    <cellStyle name="Normalny 9 2 2 2 4 2 2 3" xfId="7302"/>
    <cellStyle name="Normalny 9 2 2 2 4 2 3" xfId="7303"/>
    <cellStyle name="Normalny 9 2 2 2 4 2 3 2" xfId="7304"/>
    <cellStyle name="Normalny 9 2 2 2 4 2 4" xfId="7305"/>
    <cellStyle name="Normalny 9 2 2 2 4 3" xfId="7306"/>
    <cellStyle name="Normalny 9 2 2 2 4 3 2" xfId="7307"/>
    <cellStyle name="Normalny 9 2 2 2 4 3 2 2" xfId="7308"/>
    <cellStyle name="Normalny 9 2 2 2 4 3 3" xfId="7309"/>
    <cellStyle name="Normalny 9 2 2 2 4 4" xfId="7310"/>
    <cellStyle name="Normalny 9 2 2 2 4 4 2" xfId="7311"/>
    <cellStyle name="Normalny 9 2 2 2 4 5" xfId="7312"/>
    <cellStyle name="Normalny 9 2 2 2 5" xfId="7313"/>
    <cellStyle name="Normalny 9 2 2 2 5 2" xfId="7314"/>
    <cellStyle name="Normalny 9 2 2 2 5 2 2" xfId="7315"/>
    <cellStyle name="Normalny 9 2 2 2 5 2 2 2" xfId="7316"/>
    <cellStyle name="Normalny 9 2 2 2 5 2 2 2 2" xfId="7317"/>
    <cellStyle name="Normalny 9 2 2 2 5 2 2 3" xfId="7318"/>
    <cellStyle name="Normalny 9 2 2 2 5 2 3" xfId="7319"/>
    <cellStyle name="Normalny 9 2 2 2 5 2 3 2" xfId="7320"/>
    <cellStyle name="Normalny 9 2 2 2 5 2 4" xfId="7321"/>
    <cellStyle name="Normalny 9 2 2 2 5 3" xfId="7322"/>
    <cellStyle name="Normalny 9 2 2 2 5 3 2" xfId="7323"/>
    <cellStyle name="Normalny 9 2 2 2 5 3 2 2" xfId="7324"/>
    <cellStyle name="Normalny 9 2 2 2 5 3 3" xfId="7325"/>
    <cellStyle name="Normalny 9 2 2 2 5 4" xfId="7326"/>
    <cellStyle name="Normalny 9 2 2 2 5 4 2" xfId="7327"/>
    <cellStyle name="Normalny 9 2 2 2 5 5" xfId="7328"/>
    <cellStyle name="Normalny 9 2 2 2 6" xfId="7329"/>
    <cellStyle name="Normalny 9 2 2 2 6 2" xfId="7330"/>
    <cellStyle name="Normalny 9 2 2 2 6 2 2" xfId="7331"/>
    <cellStyle name="Normalny 9 2 2 2 6 2 2 2" xfId="7332"/>
    <cellStyle name="Normalny 9 2 2 2 6 2 3" xfId="7333"/>
    <cellStyle name="Normalny 9 2 2 2 6 3" xfId="7334"/>
    <cellStyle name="Normalny 9 2 2 2 6 3 2" xfId="7335"/>
    <cellStyle name="Normalny 9 2 2 2 6 4" xfId="7336"/>
    <cellStyle name="Normalny 9 2 2 2 7" xfId="7337"/>
    <cellStyle name="Normalny 9 2 2 2 7 2" xfId="7338"/>
    <cellStyle name="Normalny 9 2 2 2 7 2 2" xfId="7339"/>
    <cellStyle name="Normalny 9 2 2 2 7 3" xfId="7340"/>
    <cellStyle name="Normalny 9 2 2 2 8" xfId="7341"/>
    <cellStyle name="Normalny 9 2 2 2 8 2" xfId="7342"/>
    <cellStyle name="Normalny 9 2 2 2 9" xfId="7343"/>
    <cellStyle name="Normalny 9 2 2 3" xfId="7344"/>
    <cellStyle name="Normalny 9 2 2 3 2" xfId="7345"/>
    <cellStyle name="Normalny 9 2 2 3 3" xfId="7346"/>
    <cellStyle name="Normalny 9 2 2 3 3 2" xfId="7347"/>
    <cellStyle name="Normalny 9 2 2 3 3 2 2" xfId="7348"/>
    <cellStyle name="Normalny 9 2 2 3 3 2 2 2" xfId="7349"/>
    <cellStyle name="Normalny 9 2 2 3 3 2 2 2 2" xfId="7350"/>
    <cellStyle name="Normalny 9 2 2 3 3 2 2 2 2 2" xfId="7351"/>
    <cellStyle name="Normalny 9 2 2 3 3 2 2 2 3" xfId="7352"/>
    <cellStyle name="Normalny 9 2 2 3 3 2 2 3" xfId="7353"/>
    <cellStyle name="Normalny 9 2 2 3 3 2 2 3 2" xfId="7354"/>
    <cellStyle name="Normalny 9 2 2 3 3 2 2 4" xfId="7355"/>
    <cellStyle name="Normalny 9 2 2 3 3 2 3" xfId="7356"/>
    <cellStyle name="Normalny 9 2 2 3 3 2 3 2" xfId="7357"/>
    <cellStyle name="Normalny 9 2 2 3 3 2 3 2 2" xfId="7358"/>
    <cellStyle name="Normalny 9 2 2 3 3 2 3 3" xfId="7359"/>
    <cellStyle name="Normalny 9 2 2 3 3 2 4" xfId="7360"/>
    <cellStyle name="Normalny 9 2 2 3 3 2 4 2" xfId="7361"/>
    <cellStyle name="Normalny 9 2 2 3 3 2 5" xfId="7362"/>
    <cellStyle name="Normalny 9 2 2 3 3 3" xfId="7363"/>
    <cellStyle name="Normalny 9 2 2 3 3 3 2" xfId="7364"/>
    <cellStyle name="Normalny 9 2 2 3 3 3 2 2" xfId="7365"/>
    <cellStyle name="Normalny 9 2 2 3 3 3 2 2 2" xfId="7366"/>
    <cellStyle name="Normalny 9 2 2 3 3 3 2 2 2 2" xfId="7367"/>
    <cellStyle name="Normalny 9 2 2 3 3 3 2 2 3" xfId="7368"/>
    <cellStyle name="Normalny 9 2 2 3 3 3 2 3" xfId="7369"/>
    <cellStyle name="Normalny 9 2 2 3 3 3 2 3 2" xfId="7370"/>
    <cellStyle name="Normalny 9 2 2 3 3 3 2 4" xfId="7371"/>
    <cellStyle name="Normalny 9 2 2 3 3 3 3" xfId="7372"/>
    <cellStyle name="Normalny 9 2 2 3 3 3 3 2" xfId="7373"/>
    <cellStyle name="Normalny 9 2 2 3 3 3 3 2 2" xfId="7374"/>
    <cellStyle name="Normalny 9 2 2 3 3 3 3 3" xfId="7375"/>
    <cellStyle name="Normalny 9 2 2 3 3 3 4" xfId="7376"/>
    <cellStyle name="Normalny 9 2 2 3 3 3 4 2" xfId="7377"/>
    <cellStyle name="Normalny 9 2 2 3 3 3 5" xfId="7378"/>
    <cellStyle name="Normalny 9 2 2 3 3 4" xfId="7379"/>
    <cellStyle name="Normalny 9 2 2 3 3 4 2" xfId="7380"/>
    <cellStyle name="Normalny 9 2 2 3 3 4 2 2" xfId="7381"/>
    <cellStyle name="Normalny 9 2 2 3 3 4 2 2 2" xfId="7382"/>
    <cellStyle name="Normalny 9 2 2 3 3 4 2 3" xfId="7383"/>
    <cellStyle name="Normalny 9 2 2 3 3 4 3" xfId="7384"/>
    <cellStyle name="Normalny 9 2 2 3 3 4 3 2" xfId="7385"/>
    <cellStyle name="Normalny 9 2 2 3 3 4 4" xfId="7386"/>
    <cellStyle name="Normalny 9 2 2 3 3 5" xfId="7387"/>
    <cellStyle name="Normalny 9 2 2 3 3 5 2" xfId="7388"/>
    <cellStyle name="Normalny 9 2 2 3 3 5 2 2" xfId="7389"/>
    <cellStyle name="Normalny 9 2 2 3 3 5 3" xfId="7390"/>
    <cellStyle name="Normalny 9 2 2 3 3 6" xfId="7391"/>
    <cellStyle name="Normalny 9 2 2 3 3 6 2" xfId="7392"/>
    <cellStyle name="Normalny 9 2 2 3 3 7" xfId="7393"/>
    <cellStyle name="Normalny 9 2 2 3 4" xfId="7394"/>
    <cellStyle name="Normalny 9 2 2 3 4 2" xfId="7395"/>
    <cellStyle name="Normalny 9 2 2 3 4 2 2" xfId="7396"/>
    <cellStyle name="Normalny 9 2 2 3 4 2 2 2" xfId="7397"/>
    <cellStyle name="Normalny 9 2 2 3 4 2 2 2 2" xfId="7398"/>
    <cellStyle name="Normalny 9 2 2 3 4 2 2 3" xfId="7399"/>
    <cellStyle name="Normalny 9 2 2 3 4 2 3" xfId="7400"/>
    <cellStyle name="Normalny 9 2 2 3 4 2 3 2" xfId="7401"/>
    <cellStyle name="Normalny 9 2 2 3 4 2 4" xfId="7402"/>
    <cellStyle name="Normalny 9 2 2 3 4 3" xfId="7403"/>
    <cellStyle name="Normalny 9 2 2 3 4 3 2" xfId="7404"/>
    <cellStyle name="Normalny 9 2 2 3 4 3 2 2" xfId="7405"/>
    <cellStyle name="Normalny 9 2 2 3 4 3 3" xfId="7406"/>
    <cellStyle name="Normalny 9 2 2 3 4 4" xfId="7407"/>
    <cellStyle name="Normalny 9 2 2 3 4 4 2" xfId="7408"/>
    <cellStyle name="Normalny 9 2 2 3 4 5" xfId="7409"/>
    <cellStyle name="Normalny 9 2 2 3 5" xfId="7410"/>
    <cellStyle name="Normalny 9 2 2 3 5 2" xfId="7411"/>
    <cellStyle name="Normalny 9 2 2 3 5 2 2" xfId="7412"/>
    <cellStyle name="Normalny 9 2 2 3 5 2 2 2" xfId="7413"/>
    <cellStyle name="Normalny 9 2 2 3 5 2 2 2 2" xfId="7414"/>
    <cellStyle name="Normalny 9 2 2 3 5 2 2 3" xfId="7415"/>
    <cellStyle name="Normalny 9 2 2 3 5 2 3" xfId="7416"/>
    <cellStyle name="Normalny 9 2 2 3 5 2 3 2" xfId="7417"/>
    <cellStyle name="Normalny 9 2 2 3 5 2 4" xfId="7418"/>
    <cellStyle name="Normalny 9 2 2 3 5 3" xfId="7419"/>
    <cellStyle name="Normalny 9 2 2 3 5 3 2" xfId="7420"/>
    <cellStyle name="Normalny 9 2 2 3 5 3 2 2" xfId="7421"/>
    <cellStyle name="Normalny 9 2 2 3 5 3 3" xfId="7422"/>
    <cellStyle name="Normalny 9 2 2 3 5 4" xfId="7423"/>
    <cellStyle name="Normalny 9 2 2 3 5 4 2" xfId="7424"/>
    <cellStyle name="Normalny 9 2 2 3 5 5" xfId="7425"/>
    <cellStyle name="Normalny 9 2 2 3 6" xfId="7426"/>
    <cellStyle name="Normalny 9 2 2 3 6 2" xfId="7427"/>
    <cellStyle name="Normalny 9 2 2 3 6 2 2" xfId="7428"/>
    <cellStyle name="Normalny 9 2 2 3 6 2 2 2" xfId="7429"/>
    <cellStyle name="Normalny 9 2 2 3 6 2 3" xfId="7430"/>
    <cellStyle name="Normalny 9 2 2 3 6 3" xfId="7431"/>
    <cellStyle name="Normalny 9 2 2 3 6 3 2" xfId="7432"/>
    <cellStyle name="Normalny 9 2 2 3 6 4" xfId="7433"/>
    <cellStyle name="Normalny 9 2 2 3 7" xfId="7434"/>
    <cellStyle name="Normalny 9 2 2 3 7 2" xfId="7435"/>
    <cellStyle name="Normalny 9 2 2 3 7 2 2" xfId="7436"/>
    <cellStyle name="Normalny 9 2 2 3 7 3" xfId="7437"/>
    <cellStyle name="Normalny 9 2 2 3 8" xfId="7438"/>
    <cellStyle name="Normalny 9 2 2 3 8 2" xfId="7439"/>
    <cellStyle name="Normalny 9 2 2 3 9" xfId="7440"/>
    <cellStyle name="Normalny 9 2 2 4" xfId="7441"/>
    <cellStyle name="Normalny 9 2 2 4 2" xfId="7442"/>
    <cellStyle name="Normalny 9 2 2 4 3" xfId="7443"/>
    <cellStyle name="Normalny 9 2 2 4 3 2" xfId="7444"/>
    <cellStyle name="Normalny 9 2 2 4 3 2 2" xfId="7445"/>
    <cellStyle name="Normalny 9 2 2 4 3 2 2 2" xfId="7446"/>
    <cellStyle name="Normalny 9 2 2 4 3 2 2 2 2" xfId="7447"/>
    <cellStyle name="Normalny 9 2 2 4 3 2 2 2 2 2" xfId="7448"/>
    <cellStyle name="Normalny 9 2 2 4 3 2 2 2 3" xfId="7449"/>
    <cellStyle name="Normalny 9 2 2 4 3 2 2 3" xfId="7450"/>
    <cellStyle name="Normalny 9 2 2 4 3 2 2 3 2" xfId="7451"/>
    <cellStyle name="Normalny 9 2 2 4 3 2 2 4" xfId="7452"/>
    <cellStyle name="Normalny 9 2 2 4 3 2 3" xfId="7453"/>
    <cellStyle name="Normalny 9 2 2 4 3 2 3 2" xfId="7454"/>
    <cellStyle name="Normalny 9 2 2 4 3 2 3 2 2" xfId="7455"/>
    <cellStyle name="Normalny 9 2 2 4 3 2 3 3" xfId="7456"/>
    <cellStyle name="Normalny 9 2 2 4 3 2 4" xfId="7457"/>
    <cellStyle name="Normalny 9 2 2 4 3 2 4 2" xfId="7458"/>
    <cellStyle name="Normalny 9 2 2 4 3 2 5" xfId="7459"/>
    <cellStyle name="Normalny 9 2 2 4 3 3" xfId="7460"/>
    <cellStyle name="Normalny 9 2 2 4 3 3 2" xfId="7461"/>
    <cellStyle name="Normalny 9 2 2 4 3 3 2 2" xfId="7462"/>
    <cellStyle name="Normalny 9 2 2 4 3 3 2 2 2" xfId="7463"/>
    <cellStyle name="Normalny 9 2 2 4 3 3 2 2 2 2" xfId="7464"/>
    <cellStyle name="Normalny 9 2 2 4 3 3 2 2 3" xfId="7465"/>
    <cellStyle name="Normalny 9 2 2 4 3 3 2 3" xfId="7466"/>
    <cellStyle name="Normalny 9 2 2 4 3 3 2 3 2" xfId="7467"/>
    <cellStyle name="Normalny 9 2 2 4 3 3 2 4" xfId="7468"/>
    <cellStyle name="Normalny 9 2 2 4 3 3 3" xfId="7469"/>
    <cellStyle name="Normalny 9 2 2 4 3 3 3 2" xfId="7470"/>
    <cellStyle name="Normalny 9 2 2 4 3 3 3 2 2" xfId="7471"/>
    <cellStyle name="Normalny 9 2 2 4 3 3 3 3" xfId="7472"/>
    <cellStyle name="Normalny 9 2 2 4 3 3 4" xfId="7473"/>
    <cellStyle name="Normalny 9 2 2 4 3 3 4 2" xfId="7474"/>
    <cellStyle name="Normalny 9 2 2 4 3 3 5" xfId="7475"/>
    <cellStyle name="Normalny 9 2 2 4 3 4" xfId="7476"/>
    <cellStyle name="Normalny 9 2 2 4 3 4 2" xfId="7477"/>
    <cellStyle name="Normalny 9 2 2 4 3 4 2 2" xfId="7478"/>
    <cellStyle name="Normalny 9 2 2 4 3 4 2 2 2" xfId="7479"/>
    <cellStyle name="Normalny 9 2 2 4 3 4 2 3" xfId="7480"/>
    <cellStyle name="Normalny 9 2 2 4 3 4 3" xfId="7481"/>
    <cellStyle name="Normalny 9 2 2 4 3 4 3 2" xfId="7482"/>
    <cellStyle name="Normalny 9 2 2 4 3 4 4" xfId="7483"/>
    <cellStyle name="Normalny 9 2 2 4 3 5" xfId="7484"/>
    <cellStyle name="Normalny 9 2 2 4 3 5 2" xfId="7485"/>
    <cellStyle name="Normalny 9 2 2 4 3 5 2 2" xfId="7486"/>
    <cellStyle name="Normalny 9 2 2 4 3 5 3" xfId="7487"/>
    <cellStyle name="Normalny 9 2 2 4 3 6" xfId="7488"/>
    <cellStyle name="Normalny 9 2 2 4 3 6 2" xfId="7489"/>
    <cellStyle name="Normalny 9 2 2 4 3 7" xfId="7490"/>
    <cellStyle name="Normalny 9 2 2 4 4" xfId="7491"/>
    <cellStyle name="Normalny 9 2 2 4 4 2" xfId="7492"/>
    <cellStyle name="Normalny 9 2 2 4 4 2 2" xfId="7493"/>
    <cellStyle name="Normalny 9 2 2 4 4 2 2 2" xfId="7494"/>
    <cellStyle name="Normalny 9 2 2 4 4 2 2 2 2" xfId="7495"/>
    <cellStyle name="Normalny 9 2 2 4 4 2 2 3" xfId="7496"/>
    <cellStyle name="Normalny 9 2 2 4 4 2 3" xfId="7497"/>
    <cellStyle name="Normalny 9 2 2 4 4 2 3 2" xfId="7498"/>
    <cellStyle name="Normalny 9 2 2 4 4 2 4" xfId="7499"/>
    <cellStyle name="Normalny 9 2 2 4 4 3" xfId="7500"/>
    <cellStyle name="Normalny 9 2 2 4 4 3 2" xfId="7501"/>
    <cellStyle name="Normalny 9 2 2 4 4 3 2 2" xfId="7502"/>
    <cellStyle name="Normalny 9 2 2 4 4 3 3" xfId="7503"/>
    <cellStyle name="Normalny 9 2 2 4 4 4" xfId="7504"/>
    <cellStyle name="Normalny 9 2 2 4 4 4 2" xfId="7505"/>
    <cellStyle name="Normalny 9 2 2 4 4 5" xfId="7506"/>
    <cellStyle name="Normalny 9 2 2 4 5" xfId="7507"/>
    <cellStyle name="Normalny 9 2 2 4 5 2" xfId="7508"/>
    <cellStyle name="Normalny 9 2 2 4 5 2 2" xfId="7509"/>
    <cellStyle name="Normalny 9 2 2 4 5 2 2 2" xfId="7510"/>
    <cellStyle name="Normalny 9 2 2 4 5 2 2 2 2" xfId="7511"/>
    <cellStyle name="Normalny 9 2 2 4 5 2 2 3" xfId="7512"/>
    <cellStyle name="Normalny 9 2 2 4 5 2 3" xfId="7513"/>
    <cellStyle name="Normalny 9 2 2 4 5 2 3 2" xfId="7514"/>
    <cellStyle name="Normalny 9 2 2 4 5 2 4" xfId="7515"/>
    <cellStyle name="Normalny 9 2 2 4 5 3" xfId="7516"/>
    <cellStyle name="Normalny 9 2 2 4 5 3 2" xfId="7517"/>
    <cellStyle name="Normalny 9 2 2 4 5 3 2 2" xfId="7518"/>
    <cellStyle name="Normalny 9 2 2 4 5 3 3" xfId="7519"/>
    <cellStyle name="Normalny 9 2 2 4 5 4" xfId="7520"/>
    <cellStyle name="Normalny 9 2 2 4 5 4 2" xfId="7521"/>
    <cellStyle name="Normalny 9 2 2 4 5 5" xfId="7522"/>
    <cellStyle name="Normalny 9 2 2 4 6" xfId="7523"/>
    <cellStyle name="Normalny 9 2 2 4 6 2" xfId="7524"/>
    <cellStyle name="Normalny 9 2 2 4 6 2 2" xfId="7525"/>
    <cellStyle name="Normalny 9 2 2 4 6 2 2 2" xfId="7526"/>
    <cellStyle name="Normalny 9 2 2 4 6 2 3" xfId="7527"/>
    <cellStyle name="Normalny 9 2 2 4 6 3" xfId="7528"/>
    <cellStyle name="Normalny 9 2 2 4 6 3 2" xfId="7529"/>
    <cellStyle name="Normalny 9 2 2 4 6 4" xfId="7530"/>
    <cellStyle name="Normalny 9 2 2 4 7" xfId="7531"/>
    <cellStyle name="Normalny 9 2 2 4 7 2" xfId="7532"/>
    <cellStyle name="Normalny 9 2 2 4 7 2 2" xfId="7533"/>
    <cellStyle name="Normalny 9 2 2 4 7 3" xfId="7534"/>
    <cellStyle name="Normalny 9 2 2 4 8" xfId="7535"/>
    <cellStyle name="Normalny 9 2 2 4 8 2" xfId="7536"/>
    <cellStyle name="Normalny 9 2 2 4 9" xfId="7537"/>
    <cellStyle name="Normalny 9 2 2 5" xfId="7538"/>
    <cellStyle name="Normalny 9 2 2 5 2" xfId="7539"/>
    <cellStyle name="Normalny 9 2 2 5 3" xfId="7540"/>
    <cellStyle name="Normalny 9 2 2 5 3 2" xfId="7541"/>
    <cellStyle name="Normalny 9 2 2 5 3 2 2" xfId="7542"/>
    <cellStyle name="Normalny 9 2 2 5 3 2 2 2" xfId="7543"/>
    <cellStyle name="Normalny 9 2 2 5 3 2 2 2 2" xfId="7544"/>
    <cellStyle name="Normalny 9 2 2 5 3 2 2 2 2 2" xfId="7545"/>
    <cellStyle name="Normalny 9 2 2 5 3 2 2 2 3" xfId="7546"/>
    <cellStyle name="Normalny 9 2 2 5 3 2 2 3" xfId="7547"/>
    <cellStyle name="Normalny 9 2 2 5 3 2 2 3 2" xfId="7548"/>
    <cellStyle name="Normalny 9 2 2 5 3 2 2 4" xfId="7549"/>
    <cellStyle name="Normalny 9 2 2 5 3 2 3" xfId="7550"/>
    <cellStyle name="Normalny 9 2 2 5 3 2 3 2" xfId="7551"/>
    <cellStyle name="Normalny 9 2 2 5 3 2 3 2 2" xfId="7552"/>
    <cellStyle name="Normalny 9 2 2 5 3 2 3 3" xfId="7553"/>
    <cellStyle name="Normalny 9 2 2 5 3 2 4" xfId="7554"/>
    <cellStyle name="Normalny 9 2 2 5 3 2 4 2" xfId="7555"/>
    <cellStyle name="Normalny 9 2 2 5 3 2 5" xfId="7556"/>
    <cellStyle name="Normalny 9 2 2 5 3 3" xfId="7557"/>
    <cellStyle name="Normalny 9 2 2 5 3 3 2" xfId="7558"/>
    <cellStyle name="Normalny 9 2 2 5 3 3 2 2" xfId="7559"/>
    <cellStyle name="Normalny 9 2 2 5 3 3 2 2 2" xfId="7560"/>
    <cellStyle name="Normalny 9 2 2 5 3 3 2 2 2 2" xfId="7561"/>
    <cellStyle name="Normalny 9 2 2 5 3 3 2 2 3" xfId="7562"/>
    <cellStyle name="Normalny 9 2 2 5 3 3 2 3" xfId="7563"/>
    <cellStyle name="Normalny 9 2 2 5 3 3 2 3 2" xfId="7564"/>
    <cellStyle name="Normalny 9 2 2 5 3 3 2 4" xfId="7565"/>
    <cellStyle name="Normalny 9 2 2 5 3 3 3" xfId="7566"/>
    <cellStyle name="Normalny 9 2 2 5 3 3 3 2" xfId="7567"/>
    <cellStyle name="Normalny 9 2 2 5 3 3 3 2 2" xfId="7568"/>
    <cellStyle name="Normalny 9 2 2 5 3 3 3 3" xfId="7569"/>
    <cellStyle name="Normalny 9 2 2 5 3 3 4" xfId="7570"/>
    <cellStyle name="Normalny 9 2 2 5 3 3 4 2" xfId="7571"/>
    <cellStyle name="Normalny 9 2 2 5 3 3 5" xfId="7572"/>
    <cellStyle name="Normalny 9 2 2 5 3 4" xfId="7573"/>
    <cellStyle name="Normalny 9 2 2 5 3 4 2" xfId="7574"/>
    <cellStyle name="Normalny 9 2 2 5 3 4 2 2" xfId="7575"/>
    <cellStyle name="Normalny 9 2 2 5 3 4 2 2 2" xfId="7576"/>
    <cellStyle name="Normalny 9 2 2 5 3 4 2 3" xfId="7577"/>
    <cellStyle name="Normalny 9 2 2 5 3 4 3" xfId="7578"/>
    <cellStyle name="Normalny 9 2 2 5 3 4 3 2" xfId="7579"/>
    <cellStyle name="Normalny 9 2 2 5 3 4 4" xfId="7580"/>
    <cellStyle name="Normalny 9 2 2 5 3 5" xfId="7581"/>
    <cellStyle name="Normalny 9 2 2 5 3 5 2" xfId="7582"/>
    <cellStyle name="Normalny 9 2 2 5 3 5 2 2" xfId="7583"/>
    <cellStyle name="Normalny 9 2 2 5 3 5 3" xfId="7584"/>
    <cellStyle name="Normalny 9 2 2 5 3 6" xfId="7585"/>
    <cellStyle name="Normalny 9 2 2 5 3 6 2" xfId="7586"/>
    <cellStyle name="Normalny 9 2 2 5 3 7" xfId="7587"/>
    <cellStyle name="Normalny 9 2 2 5 4" xfId="7588"/>
    <cellStyle name="Normalny 9 2 2 5 4 2" xfId="7589"/>
    <cellStyle name="Normalny 9 2 2 5 4 2 2" xfId="7590"/>
    <cellStyle name="Normalny 9 2 2 5 4 2 2 2" xfId="7591"/>
    <cellStyle name="Normalny 9 2 2 5 4 2 2 2 2" xfId="7592"/>
    <cellStyle name="Normalny 9 2 2 5 4 2 2 3" xfId="7593"/>
    <cellStyle name="Normalny 9 2 2 5 4 2 3" xfId="7594"/>
    <cellStyle name="Normalny 9 2 2 5 4 2 3 2" xfId="7595"/>
    <cellStyle name="Normalny 9 2 2 5 4 2 4" xfId="7596"/>
    <cellStyle name="Normalny 9 2 2 5 4 3" xfId="7597"/>
    <cellStyle name="Normalny 9 2 2 5 4 3 2" xfId="7598"/>
    <cellStyle name="Normalny 9 2 2 5 4 3 2 2" xfId="7599"/>
    <cellStyle name="Normalny 9 2 2 5 4 3 3" xfId="7600"/>
    <cellStyle name="Normalny 9 2 2 5 4 4" xfId="7601"/>
    <cellStyle name="Normalny 9 2 2 5 4 4 2" xfId="7602"/>
    <cellStyle name="Normalny 9 2 2 5 4 5" xfId="7603"/>
    <cellStyle name="Normalny 9 2 2 5 5" xfId="7604"/>
    <cellStyle name="Normalny 9 2 2 5 5 2" xfId="7605"/>
    <cellStyle name="Normalny 9 2 2 5 5 2 2" xfId="7606"/>
    <cellStyle name="Normalny 9 2 2 5 5 2 2 2" xfId="7607"/>
    <cellStyle name="Normalny 9 2 2 5 5 2 2 2 2" xfId="7608"/>
    <cellStyle name="Normalny 9 2 2 5 5 2 2 3" xfId="7609"/>
    <cellStyle name="Normalny 9 2 2 5 5 2 3" xfId="7610"/>
    <cellStyle name="Normalny 9 2 2 5 5 2 3 2" xfId="7611"/>
    <cellStyle name="Normalny 9 2 2 5 5 2 4" xfId="7612"/>
    <cellStyle name="Normalny 9 2 2 5 5 3" xfId="7613"/>
    <cellStyle name="Normalny 9 2 2 5 5 3 2" xfId="7614"/>
    <cellStyle name="Normalny 9 2 2 5 5 3 2 2" xfId="7615"/>
    <cellStyle name="Normalny 9 2 2 5 5 3 3" xfId="7616"/>
    <cellStyle name="Normalny 9 2 2 5 5 4" xfId="7617"/>
    <cellStyle name="Normalny 9 2 2 5 5 4 2" xfId="7618"/>
    <cellStyle name="Normalny 9 2 2 5 5 5" xfId="7619"/>
    <cellStyle name="Normalny 9 2 2 5 6" xfId="7620"/>
    <cellStyle name="Normalny 9 2 2 5 6 2" xfId="7621"/>
    <cellStyle name="Normalny 9 2 2 5 6 2 2" xfId="7622"/>
    <cellStyle name="Normalny 9 2 2 5 6 2 2 2" xfId="7623"/>
    <cellStyle name="Normalny 9 2 2 5 6 2 3" xfId="7624"/>
    <cellStyle name="Normalny 9 2 2 5 6 3" xfId="7625"/>
    <cellStyle name="Normalny 9 2 2 5 6 3 2" xfId="7626"/>
    <cellStyle name="Normalny 9 2 2 5 6 4" xfId="7627"/>
    <cellStyle name="Normalny 9 2 2 5 7" xfId="7628"/>
    <cellStyle name="Normalny 9 2 2 5 7 2" xfId="7629"/>
    <cellStyle name="Normalny 9 2 2 5 7 2 2" xfId="7630"/>
    <cellStyle name="Normalny 9 2 2 5 7 3" xfId="7631"/>
    <cellStyle name="Normalny 9 2 2 5 8" xfId="7632"/>
    <cellStyle name="Normalny 9 2 2 5 8 2" xfId="7633"/>
    <cellStyle name="Normalny 9 2 2 5 9" xfId="7634"/>
    <cellStyle name="Normalny 9 2 2 6" xfId="7635"/>
    <cellStyle name="Normalny 9 2 2 7" xfId="7636"/>
    <cellStyle name="Normalny 9 2 2 7 2" xfId="7637"/>
    <cellStyle name="Normalny 9 2 2 7 2 2" xfId="7638"/>
    <cellStyle name="Normalny 9 2 2 7 2 2 2" xfId="7639"/>
    <cellStyle name="Normalny 9 2 2 7 2 2 2 2" xfId="7640"/>
    <cellStyle name="Normalny 9 2 2 7 2 2 2 2 2" xfId="7641"/>
    <cellStyle name="Normalny 9 2 2 7 2 2 2 3" xfId="7642"/>
    <cellStyle name="Normalny 9 2 2 7 2 2 3" xfId="7643"/>
    <cellStyle name="Normalny 9 2 2 7 2 2 3 2" xfId="7644"/>
    <cellStyle name="Normalny 9 2 2 7 2 2 4" xfId="7645"/>
    <cellStyle name="Normalny 9 2 2 7 2 3" xfId="7646"/>
    <cellStyle name="Normalny 9 2 2 7 2 3 2" xfId="7647"/>
    <cellStyle name="Normalny 9 2 2 7 2 3 2 2" xfId="7648"/>
    <cellStyle name="Normalny 9 2 2 7 2 3 3" xfId="7649"/>
    <cellStyle name="Normalny 9 2 2 7 2 4" xfId="7650"/>
    <cellStyle name="Normalny 9 2 2 7 2 4 2" xfId="7651"/>
    <cellStyle name="Normalny 9 2 2 7 2 5" xfId="7652"/>
    <cellStyle name="Normalny 9 2 2 7 3" xfId="7653"/>
    <cellStyle name="Normalny 9 2 2 7 3 2" xfId="7654"/>
    <cellStyle name="Normalny 9 2 2 7 3 2 2" xfId="7655"/>
    <cellStyle name="Normalny 9 2 2 7 3 2 2 2" xfId="7656"/>
    <cellStyle name="Normalny 9 2 2 7 3 2 2 2 2" xfId="7657"/>
    <cellStyle name="Normalny 9 2 2 7 3 2 2 3" xfId="7658"/>
    <cellStyle name="Normalny 9 2 2 7 3 2 3" xfId="7659"/>
    <cellStyle name="Normalny 9 2 2 7 3 2 3 2" xfId="7660"/>
    <cellStyle name="Normalny 9 2 2 7 3 2 4" xfId="7661"/>
    <cellStyle name="Normalny 9 2 2 7 3 3" xfId="7662"/>
    <cellStyle name="Normalny 9 2 2 7 3 3 2" xfId="7663"/>
    <cellStyle name="Normalny 9 2 2 7 3 3 2 2" xfId="7664"/>
    <cellStyle name="Normalny 9 2 2 7 3 3 3" xfId="7665"/>
    <cellStyle name="Normalny 9 2 2 7 3 4" xfId="7666"/>
    <cellStyle name="Normalny 9 2 2 7 3 4 2" xfId="7667"/>
    <cellStyle name="Normalny 9 2 2 7 3 5" xfId="7668"/>
    <cellStyle name="Normalny 9 2 2 7 4" xfId="7669"/>
    <cellStyle name="Normalny 9 2 2 7 4 2" xfId="7670"/>
    <cellStyle name="Normalny 9 2 2 7 4 2 2" xfId="7671"/>
    <cellStyle name="Normalny 9 2 2 7 4 2 2 2" xfId="7672"/>
    <cellStyle name="Normalny 9 2 2 7 4 2 3" xfId="7673"/>
    <cellStyle name="Normalny 9 2 2 7 4 3" xfId="7674"/>
    <cellStyle name="Normalny 9 2 2 7 4 3 2" xfId="7675"/>
    <cellStyle name="Normalny 9 2 2 7 4 4" xfId="7676"/>
    <cellStyle name="Normalny 9 2 2 7 5" xfId="7677"/>
    <cellStyle name="Normalny 9 2 2 7 5 2" xfId="7678"/>
    <cellStyle name="Normalny 9 2 2 7 5 2 2" xfId="7679"/>
    <cellStyle name="Normalny 9 2 2 7 5 3" xfId="7680"/>
    <cellStyle name="Normalny 9 2 2 7 6" xfId="7681"/>
    <cellStyle name="Normalny 9 2 2 7 6 2" xfId="7682"/>
    <cellStyle name="Normalny 9 2 2 7 7" xfId="7683"/>
    <cellStyle name="Normalny 9 2 2 8" xfId="7684"/>
    <cellStyle name="Normalny 9 2 2 8 2" xfId="7685"/>
    <cellStyle name="Normalny 9 2 2 8 2 2" xfId="7686"/>
    <cellStyle name="Normalny 9 2 2 8 2 2 2" xfId="7687"/>
    <cellStyle name="Normalny 9 2 2 8 2 2 2 2" xfId="7688"/>
    <cellStyle name="Normalny 9 2 2 8 2 2 3" xfId="7689"/>
    <cellStyle name="Normalny 9 2 2 8 2 3" xfId="7690"/>
    <cellStyle name="Normalny 9 2 2 8 2 3 2" xfId="7691"/>
    <cellStyle name="Normalny 9 2 2 8 2 4" xfId="7692"/>
    <cellStyle name="Normalny 9 2 2 8 3" xfId="7693"/>
    <cellStyle name="Normalny 9 2 2 8 3 2" xfId="7694"/>
    <cellStyle name="Normalny 9 2 2 8 3 2 2" xfId="7695"/>
    <cellStyle name="Normalny 9 2 2 8 3 3" xfId="7696"/>
    <cellStyle name="Normalny 9 2 2 8 4" xfId="7697"/>
    <cellStyle name="Normalny 9 2 2 8 4 2" xfId="7698"/>
    <cellStyle name="Normalny 9 2 2 8 5" xfId="7699"/>
    <cellStyle name="Normalny 9 2 2 9" xfId="7700"/>
    <cellStyle name="Normalny 9 2 2 9 2" xfId="7701"/>
    <cellStyle name="Normalny 9 2 2 9 2 2" xfId="7702"/>
    <cellStyle name="Normalny 9 2 2 9 2 2 2" xfId="7703"/>
    <cellStyle name="Normalny 9 2 2 9 2 2 2 2" xfId="7704"/>
    <cellStyle name="Normalny 9 2 2 9 2 2 3" xfId="7705"/>
    <cellStyle name="Normalny 9 2 2 9 2 3" xfId="7706"/>
    <cellStyle name="Normalny 9 2 2 9 2 3 2" xfId="7707"/>
    <cellStyle name="Normalny 9 2 2 9 2 4" xfId="7708"/>
    <cellStyle name="Normalny 9 2 2 9 3" xfId="7709"/>
    <cellStyle name="Normalny 9 2 2 9 3 2" xfId="7710"/>
    <cellStyle name="Normalny 9 2 2 9 3 2 2" xfId="7711"/>
    <cellStyle name="Normalny 9 2 2 9 3 3" xfId="7712"/>
    <cellStyle name="Normalny 9 2 2 9 4" xfId="7713"/>
    <cellStyle name="Normalny 9 2 2 9 4 2" xfId="7714"/>
    <cellStyle name="Normalny 9 2 2 9 5" xfId="7715"/>
    <cellStyle name="Normalny 9 2 3" xfId="7716"/>
    <cellStyle name="Normalny 9 2 3 2" xfId="7717"/>
    <cellStyle name="Normalny 9 2 3 3" xfId="7718"/>
    <cellStyle name="Normalny 9 2 3 3 2" xfId="7719"/>
    <cellStyle name="Normalny 9 2 3 3 2 2" xfId="7720"/>
    <cellStyle name="Normalny 9 2 3 3 2 2 2" xfId="7721"/>
    <cellStyle name="Normalny 9 2 3 3 2 2 2 2" xfId="7722"/>
    <cellStyle name="Normalny 9 2 3 3 2 2 2 2 2" xfId="7723"/>
    <cellStyle name="Normalny 9 2 3 3 2 2 2 3" xfId="7724"/>
    <cellStyle name="Normalny 9 2 3 3 2 2 3" xfId="7725"/>
    <cellStyle name="Normalny 9 2 3 3 2 2 3 2" xfId="7726"/>
    <cellStyle name="Normalny 9 2 3 3 2 2 4" xfId="7727"/>
    <cellStyle name="Normalny 9 2 3 3 2 3" xfId="7728"/>
    <cellStyle name="Normalny 9 2 3 3 2 3 2" xfId="7729"/>
    <cellStyle name="Normalny 9 2 3 3 2 3 2 2" xfId="7730"/>
    <cellStyle name="Normalny 9 2 3 3 2 3 3" xfId="7731"/>
    <cellStyle name="Normalny 9 2 3 3 2 4" xfId="7732"/>
    <cellStyle name="Normalny 9 2 3 3 2 4 2" xfId="7733"/>
    <cellStyle name="Normalny 9 2 3 3 2 5" xfId="7734"/>
    <cellStyle name="Normalny 9 2 3 3 3" xfId="7735"/>
    <cellStyle name="Normalny 9 2 3 3 3 2" xfId="7736"/>
    <cellStyle name="Normalny 9 2 3 3 3 2 2" xfId="7737"/>
    <cellStyle name="Normalny 9 2 3 3 3 2 2 2" xfId="7738"/>
    <cellStyle name="Normalny 9 2 3 3 3 2 2 2 2" xfId="7739"/>
    <cellStyle name="Normalny 9 2 3 3 3 2 2 3" xfId="7740"/>
    <cellStyle name="Normalny 9 2 3 3 3 2 3" xfId="7741"/>
    <cellStyle name="Normalny 9 2 3 3 3 2 3 2" xfId="7742"/>
    <cellStyle name="Normalny 9 2 3 3 3 2 4" xfId="7743"/>
    <cellStyle name="Normalny 9 2 3 3 3 3" xfId="7744"/>
    <cellStyle name="Normalny 9 2 3 3 3 3 2" xfId="7745"/>
    <cellStyle name="Normalny 9 2 3 3 3 3 2 2" xfId="7746"/>
    <cellStyle name="Normalny 9 2 3 3 3 3 3" xfId="7747"/>
    <cellStyle name="Normalny 9 2 3 3 3 4" xfId="7748"/>
    <cellStyle name="Normalny 9 2 3 3 3 4 2" xfId="7749"/>
    <cellStyle name="Normalny 9 2 3 3 3 5" xfId="7750"/>
    <cellStyle name="Normalny 9 2 3 3 4" xfId="7751"/>
    <cellStyle name="Normalny 9 2 3 3 4 2" xfId="7752"/>
    <cellStyle name="Normalny 9 2 3 3 4 2 2" xfId="7753"/>
    <cellStyle name="Normalny 9 2 3 3 4 2 2 2" xfId="7754"/>
    <cellStyle name="Normalny 9 2 3 3 4 2 3" xfId="7755"/>
    <cellStyle name="Normalny 9 2 3 3 4 3" xfId="7756"/>
    <cellStyle name="Normalny 9 2 3 3 4 3 2" xfId="7757"/>
    <cellStyle name="Normalny 9 2 3 3 4 4" xfId="7758"/>
    <cellStyle name="Normalny 9 2 3 3 5" xfId="7759"/>
    <cellStyle name="Normalny 9 2 3 3 5 2" xfId="7760"/>
    <cellStyle name="Normalny 9 2 3 3 5 2 2" xfId="7761"/>
    <cellStyle name="Normalny 9 2 3 3 5 3" xfId="7762"/>
    <cellStyle name="Normalny 9 2 3 3 6" xfId="7763"/>
    <cellStyle name="Normalny 9 2 3 3 6 2" xfId="7764"/>
    <cellStyle name="Normalny 9 2 3 3 7" xfId="7765"/>
    <cellStyle name="Normalny 9 2 3 4" xfId="7766"/>
    <cellStyle name="Normalny 9 2 3 4 2" xfId="7767"/>
    <cellStyle name="Normalny 9 2 3 4 2 2" xfId="7768"/>
    <cellStyle name="Normalny 9 2 3 4 2 2 2" xfId="7769"/>
    <cellStyle name="Normalny 9 2 3 4 2 2 2 2" xfId="7770"/>
    <cellStyle name="Normalny 9 2 3 4 2 2 3" xfId="7771"/>
    <cellStyle name="Normalny 9 2 3 4 2 3" xfId="7772"/>
    <cellStyle name="Normalny 9 2 3 4 2 3 2" xfId="7773"/>
    <cellStyle name="Normalny 9 2 3 4 2 4" xfId="7774"/>
    <cellStyle name="Normalny 9 2 3 4 3" xfId="7775"/>
    <cellStyle name="Normalny 9 2 3 4 3 2" xfId="7776"/>
    <cellStyle name="Normalny 9 2 3 4 3 2 2" xfId="7777"/>
    <cellStyle name="Normalny 9 2 3 4 3 3" xfId="7778"/>
    <cellStyle name="Normalny 9 2 3 4 4" xfId="7779"/>
    <cellStyle name="Normalny 9 2 3 4 4 2" xfId="7780"/>
    <cellStyle name="Normalny 9 2 3 4 5" xfId="7781"/>
    <cellStyle name="Normalny 9 2 3 5" xfId="7782"/>
    <cellStyle name="Normalny 9 2 3 5 2" xfId="7783"/>
    <cellStyle name="Normalny 9 2 3 5 2 2" xfId="7784"/>
    <cellStyle name="Normalny 9 2 3 5 2 2 2" xfId="7785"/>
    <cellStyle name="Normalny 9 2 3 5 2 2 2 2" xfId="7786"/>
    <cellStyle name="Normalny 9 2 3 5 2 2 3" xfId="7787"/>
    <cellStyle name="Normalny 9 2 3 5 2 3" xfId="7788"/>
    <cellStyle name="Normalny 9 2 3 5 2 3 2" xfId="7789"/>
    <cellStyle name="Normalny 9 2 3 5 2 4" xfId="7790"/>
    <cellStyle name="Normalny 9 2 3 5 3" xfId="7791"/>
    <cellStyle name="Normalny 9 2 3 5 3 2" xfId="7792"/>
    <cellStyle name="Normalny 9 2 3 5 3 2 2" xfId="7793"/>
    <cellStyle name="Normalny 9 2 3 5 3 3" xfId="7794"/>
    <cellStyle name="Normalny 9 2 3 5 4" xfId="7795"/>
    <cellStyle name="Normalny 9 2 3 5 4 2" xfId="7796"/>
    <cellStyle name="Normalny 9 2 3 5 5" xfId="7797"/>
    <cellStyle name="Normalny 9 2 3 6" xfId="7798"/>
    <cellStyle name="Normalny 9 2 3 6 2" xfId="7799"/>
    <cellStyle name="Normalny 9 2 3 6 2 2" xfId="7800"/>
    <cellStyle name="Normalny 9 2 3 6 2 2 2" xfId="7801"/>
    <cellStyle name="Normalny 9 2 3 6 2 3" xfId="7802"/>
    <cellStyle name="Normalny 9 2 3 6 3" xfId="7803"/>
    <cellStyle name="Normalny 9 2 3 6 3 2" xfId="7804"/>
    <cellStyle name="Normalny 9 2 3 6 4" xfId="7805"/>
    <cellStyle name="Normalny 9 2 3 7" xfId="7806"/>
    <cellStyle name="Normalny 9 2 3 7 2" xfId="7807"/>
    <cellStyle name="Normalny 9 2 3 7 2 2" xfId="7808"/>
    <cellStyle name="Normalny 9 2 3 7 3" xfId="7809"/>
    <cellStyle name="Normalny 9 2 3 8" xfId="7810"/>
    <cellStyle name="Normalny 9 2 3 8 2" xfId="7811"/>
    <cellStyle name="Normalny 9 2 3 9" xfId="7812"/>
    <cellStyle name="Normalny 9 2 4" xfId="7813"/>
    <cellStyle name="Normalny 9 2 4 2" xfId="7814"/>
    <cellStyle name="Normalny 9 2 4 3" xfId="7815"/>
    <cellStyle name="Normalny 9 2 4 3 2" xfId="7816"/>
    <cellStyle name="Normalny 9 2 4 3 2 2" xfId="7817"/>
    <cellStyle name="Normalny 9 2 4 3 2 2 2" xfId="7818"/>
    <cellStyle name="Normalny 9 2 4 3 2 2 2 2" xfId="7819"/>
    <cellStyle name="Normalny 9 2 4 3 2 2 2 2 2" xfId="7820"/>
    <cellStyle name="Normalny 9 2 4 3 2 2 2 3" xfId="7821"/>
    <cellStyle name="Normalny 9 2 4 3 2 2 3" xfId="7822"/>
    <cellStyle name="Normalny 9 2 4 3 2 2 3 2" xfId="7823"/>
    <cellStyle name="Normalny 9 2 4 3 2 2 4" xfId="7824"/>
    <cellStyle name="Normalny 9 2 4 3 2 3" xfId="7825"/>
    <cellStyle name="Normalny 9 2 4 3 2 3 2" xfId="7826"/>
    <cellStyle name="Normalny 9 2 4 3 2 3 2 2" xfId="7827"/>
    <cellStyle name="Normalny 9 2 4 3 2 3 3" xfId="7828"/>
    <cellStyle name="Normalny 9 2 4 3 2 4" xfId="7829"/>
    <cellStyle name="Normalny 9 2 4 3 2 4 2" xfId="7830"/>
    <cellStyle name="Normalny 9 2 4 3 2 5" xfId="7831"/>
    <cellStyle name="Normalny 9 2 4 3 3" xfId="7832"/>
    <cellStyle name="Normalny 9 2 4 3 3 2" xfId="7833"/>
    <cellStyle name="Normalny 9 2 4 3 3 2 2" xfId="7834"/>
    <cellStyle name="Normalny 9 2 4 3 3 2 2 2" xfId="7835"/>
    <cellStyle name="Normalny 9 2 4 3 3 2 2 2 2" xfId="7836"/>
    <cellStyle name="Normalny 9 2 4 3 3 2 2 3" xfId="7837"/>
    <cellStyle name="Normalny 9 2 4 3 3 2 3" xfId="7838"/>
    <cellStyle name="Normalny 9 2 4 3 3 2 3 2" xfId="7839"/>
    <cellStyle name="Normalny 9 2 4 3 3 2 4" xfId="7840"/>
    <cellStyle name="Normalny 9 2 4 3 3 3" xfId="7841"/>
    <cellStyle name="Normalny 9 2 4 3 3 3 2" xfId="7842"/>
    <cellStyle name="Normalny 9 2 4 3 3 3 2 2" xfId="7843"/>
    <cellStyle name="Normalny 9 2 4 3 3 3 3" xfId="7844"/>
    <cellStyle name="Normalny 9 2 4 3 3 4" xfId="7845"/>
    <cellStyle name="Normalny 9 2 4 3 3 4 2" xfId="7846"/>
    <cellStyle name="Normalny 9 2 4 3 3 5" xfId="7847"/>
    <cellStyle name="Normalny 9 2 4 3 4" xfId="7848"/>
    <cellStyle name="Normalny 9 2 4 3 4 2" xfId="7849"/>
    <cellStyle name="Normalny 9 2 4 3 4 2 2" xfId="7850"/>
    <cellStyle name="Normalny 9 2 4 3 4 2 2 2" xfId="7851"/>
    <cellStyle name="Normalny 9 2 4 3 4 2 3" xfId="7852"/>
    <cellStyle name="Normalny 9 2 4 3 4 3" xfId="7853"/>
    <cellStyle name="Normalny 9 2 4 3 4 3 2" xfId="7854"/>
    <cellStyle name="Normalny 9 2 4 3 4 4" xfId="7855"/>
    <cellStyle name="Normalny 9 2 4 3 5" xfId="7856"/>
    <cellStyle name="Normalny 9 2 4 3 5 2" xfId="7857"/>
    <cellStyle name="Normalny 9 2 4 3 5 2 2" xfId="7858"/>
    <cellStyle name="Normalny 9 2 4 3 5 3" xfId="7859"/>
    <cellStyle name="Normalny 9 2 4 3 6" xfId="7860"/>
    <cellStyle name="Normalny 9 2 4 3 6 2" xfId="7861"/>
    <cellStyle name="Normalny 9 2 4 3 7" xfId="7862"/>
    <cellStyle name="Normalny 9 2 4 4" xfId="7863"/>
    <cellStyle name="Normalny 9 2 4 4 2" xfId="7864"/>
    <cellStyle name="Normalny 9 2 4 4 2 2" xfId="7865"/>
    <cellStyle name="Normalny 9 2 4 4 2 2 2" xfId="7866"/>
    <cellStyle name="Normalny 9 2 4 4 2 2 2 2" xfId="7867"/>
    <cellStyle name="Normalny 9 2 4 4 2 2 3" xfId="7868"/>
    <cellStyle name="Normalny 9 2 4 4 2 3" xfId="7869"/>
    <cellStyle name="Normalny 9 2 4 4 2 3 2" xfId="7870"/>
    <cellStyle name="Normalny 9 2 4 4 2 4" xfId="7871"/>
    <cellStyle name="Normalny 9 2 4 4 3" xfId="7872"/>
    <cellStyle name="Normalny 9 2 4 4 3 2" xfId="7873"/>
    <cellStyle name="Normalny 9 2 4 4 3 2 2" xfId="7874"/>
    <cellStyle name="Normalny 9 2 4 4 3 3" xfId="7875"/>
    <cellStyle name="Normalny 9 2 4 4 4" xfId="7876"/>
    <cellStyle name="Normalny 9 2 4 4 4 2" xfId="7877"/>
    <cellStyle name="Normalny 9 2 4 4 5" xfId="7878"/>
    <cellStyle name="Normalny 9 2 4 5" xfId="7879"/>
    <cellStyle name="Normalny 9 2 4 5 2" xfId="7880"/>
    <cellStyle name="Normalny 9 2 4 5 2 2" xfId="7881"/>
    <cellStyle name="Normalny 9 2 4 5 2 2 2" xfId="7882"/>
    <cellStyle name="Normalny 9 2 4 5 2 2 2 2" xfId="7883"/>
    <cellStyle name="Normalny 9 2 4 5 2 2 3" xfId="7884"/>
    <cellStyle name="Normalny 9 2 4 5 2 3" xfId="7885"/>
    <cellStyle name="Normalny 9 2 4 5 2 3 2" xfId="7886"/>
    <cellStyle name="Normalny 9 2 4 5 2 4" xfId="7887"/>
    <cellStyle name="Normalny 9 2 4 5 3" xfId="7888"/>
    <cellStyle name="Normalny 9 2 4 5 3 2" xfId="7889"/>
    <cellStyle name="Normalny 9 2 4 5 3 2 2" xfId="7890"/>
    <cellStyle name="Normalny 9 2 4 5 3 3" xfId="7891"/>
    <cellStyle name="Normalny 9 2 4 5 4" xfId="7892"/>
    <cellStyle name="Normalny 9 2 4 5 4 2" xfId="7893"/>
    <cellStyle name="Normalny 9 2 4 5 5" xfId="7894"/>
    <cellStyle name="Normalny 9 2 4 6" xfId="7895"/>
    <cellStyle name="Normalny 9 2 4 6 2" xfId="7896"/>
    <cellStyle name="Normalny 9 2 4 6 2 2" xfId="7897"/>
    <cellStyle name="Normalny 9 2 4 6 2 2 2" xfId="7898"/>
    <cellStyle name="Normalny 9 2 4 6 2 3" xfId="7899"/>
    <cellStyle name="Normalny 9 2 4 6 3" xfId="7900"/>
    <cellStyle name="Normalny 9 2 4 6 3 2" xfId="7901"/>
    <cellStyle name="Normalny 9 2 4 6 4" xfId="7902"/>
    <cellStyle name="Normalny 9 2 4 7" xfId="7903"/>
    <cellStyle name="Normalny 9 2 4 7 2" xfId="7904"/>
    <cellStyle name="Normalny 9 2 4 7 2 2" xfId="7905"/>
    <cellStyle name="Normalny 9 2 4 7 3" xfId="7906"/>
    <cellStyle name="Normalny 9 2 4 8" xfId="7907"/>
    <cellStyle name="Normalny 9 2 4 8 2" xfId="7908"/>
    <cellStyle name="Normalny 9 2 4 9" xfId="7909"/>
    <cellStyle name="Normalny 9 2 5" xfId="7910"/>
    <cellStyle name="Normalny 9 2 5 2" xfId="7911"/>
    <cellStyle name="Normalny 9 2 5 3" xfId="7912"/>
    <cellStyle name="Normalny 9 2 5 3 2" xfId="7913"/>
    <cellStyle name="Normalny 9 2 5 3 2 2" xfId="7914"/>
    <cellStyle name="Normalny 9 2 5 3 2 2 2" xfId="7915"/>
    <cellStyle name="Normalny 9 2 5 3 2 2 2 2" xfId="7916"/>
    <cellStyle name="Normalny 9 2 5 3 2 2 2 2 2" xfId="7917"/>
    <cellStyle name="Normalny 9 2 5 3 2 2 2 3" xfId="7918"/>
    <cellStyle name="Normalny 9 2 5 3 2 2 3" xfId="7919"/>
    <cellStyle name="Normalny 9 2 5 3 2 2 3 2" xfId="7920"/>
    <cellStyle name="Normalny 9 2 5 3 2 2 4" xfId="7921"/>
    <cellStyle name="Normalny 9 2 5 3 2 3" xfId="7922"/>
    <cellStyle name="Normalny 9 2 5 3 2 3 2" xfId="7923"/>
    <cellStyle name="Normalny 9 2 5 3 2 3 2 2" xfId="7924"/>
    <cellStyle name="Normalny 9 2 5 3 2 3 3" xfId="7925"/>
    <cellStyle name="Normalny 9 2 5 3 2 4" xfId="7926"/>
    <cellStyle name="Normalny 9 2 5 3 2 4 2" xfId="7927"/>
    <cellStyle name="Normalny 9 2 5 3 2 5" xfId="7928"/>
    <cellStyle name="Normalny 9 2 5 3 3" xfId="7929"/>
    <cellStyle name="Normalny 9 2 5 3 3 2" xfId="7930"/>
    <cellStyle name="Normalny 9 2 5 3 3 2 2" xfId="7931"/>
    <cellStyle name="Normalny 9 2 5 3 3 2 2 2" xfId="7932"/>
    <cellStyle name="Normalny 9 2 5 3 3 2 2 2 2" xfId="7933"/>
    <cellStyle name="Normalny 9 2 5 3 3 2 2 3" xfId="7934"/>
    <cellStyle name="Normalny 9 2 5 3 3 2 3" xfId="7935"/>
    <cellStyle name="Normalny 9 2 5 3 3 2 3 2" xfId="7936"/>
    <cellStyle name="Normalny 9 2 5 3 3 2 4" xfId="7937"/>
    <cellStyle name="Normalny 9 2 5 3 3 3" xfId="7938"/>
    <cellStyle name="Normalny 9 2 5 3 3 3 2" xfId="7939"/>
    <cellStyle name="Normalny 9 2 5 3 3 3 2 2" xfId="7940"/>
    <cellStyle name="Normalny 9 2 5 3 3 3 3" xfId="7941"/>
    <cellStyle name="Normalny 9 2 5 3 3 4" xfId="7942"/>
    <cellStyle name="Normalny 9 2 5 3 3 4 2" xfId="7943"/>
    <cellStyle name="Normalny 9 2 5 3 3 5" xfId="7944"/>
    <cellStyle name="Normalny 9 2 5 3 4" xfId="7945"/>
    <cellStyle name="Normalny 9 2 5 3 4 2" xfId="7946"/>
    <cellStyle name="Normalny 9 2 5 3 4 2 2" xfId="7947"/>
    <cellStyle name="Normalny 9 2 5 3 4 2 2 2" xfId="7948"/>
    <cellStyle name="Normalny 9 2 5 3 4 2 3" xfId="7949"/>
    <cellStyle name="Normalny 9 2 5 3 4 3" xfId="7950"/>
    <cellStyle name="Normalny 9 2 5 3 4 3 2" xfId="7951"/>
    <cellStyle name="Normalny 9 2 5 3 4 4" xfId="7952"/>
    <cellStyle name="Normalny 9 2 5 3 5" xfId="7953"/>
    <cellStyle name="Normalny 9 2 5 3 5 2" xfId="7954"/>
    <cellStyle name="Normalny 9 2 5 3 5 2 2" xfId="7955"/>
    <cellStyle name="Normalny 9 2 5 3 5 3" xfId="7956"/>
    <cellStyle name="Normalny 9 2 5 3 6" xfId="7957"/>
    <cellStyle name="Normalny 9 2 5 3 6 2" xfId="7958"/>
    <cellStyle name="Normalny 9 2 5 3 7" xfId="7959"/>
    <cellStyle name="Normalny 9 2 5 4" xfId="7960"/>
    <cellStyle name="Normalny 9 2 5 4 2" xfId="7961"/>
    <cellStyle name="Normalny 9 2 5 4 2 2" xfId="7962"/>
    <cellStyle name="Normalny 9 2 5 4 2 2 2" xfId="7963"/>
    <cellStyle name="Normalny 9 2 5 4 2 2 2 2" xfId="7964"/>
    <cellStyle name="Normalny 9 2 5 4 2 2 3" xfId="7965"/>
    <cellStyle name="Normalny 9 2 5 4 2 3" xfId="7966"/>
    <cellStyle name="Normalny 9 2 5 4 2 3 2" xfId="7967"/>
    <cellStyle name="Normalny 9 2 5 4 2 4" xfId="7968"/>
    <cellStyle name="Normalny 9 2 5 4 3" xfId="7969"/>
    <cellStyle name="Normalny 9 2 5 4 3 2" xfId="7970"/>
    <cellStyle name="Normalny 9 2 5 4 3 2 2" xfId="7971"/>
    <cellStyle name="Normalny 9 2 5 4 3 3" xfId="7972"/>
    <cellStyle name="Normalny 9 2 5 4 4" xfId="7973"/>
    <cellStyle name="Normalny 9 2 5 4 4 2" xfId="7974"/>
    <cellStyle name="Normalny 9 2 5 4 5" xfId="7975"/>
    <cellStyle name="Normalny 9 2 5 5" xfId="7976"/>
    <cellStyle name="Normalny 9 2 5 5 2" xfId="7977"/>
    <cellStyle name="Normalny 9 2 5 5 2 2" xfId="7978"/>
    <cellStyle name="Normalny 9 2 5 5 2 2 2" xfId="7979"/>
    <cellStyle name="Normalny 9 2 5 5 2 2 2 2" xfId="7980"/>
    <cellStyle name="Normalny 9 2 5 5 2 2 3" xfId="7981"/>
    <cellStyle name="Normalny 9 2 5 5 2 3" xfId="7982"/>
    <cellStyle name="Normalny 9 2 5 5 2 3 2" xfId="7983"/>
    <cellStyle name="Normalny 9 2 5 5 2 4" xfId="7984"/>
    <cellStyle name="Normalny 9 2 5 5 3" xfId="7985"/>
    <cellStyle name="Normalny 9 2 5 5 3 2" xfId="7986"/>
    <cellStyle name="Normalny 9 2 5 5 3 2 2" xfId="7987"/>
    <cellStyle name="Normalny 9 2 5 5 3 3" xfId="7988"/>
    <cellStyle name="Normalny 9 2 5 5 4" xfId="7989"/>
    <cellStyle name="Normalny 9 2 5 5 4 2" xfId="7990"/>
    <cellStyle name="Normalny 9 2 5 5 5" xfId="7991"/>
    <cellStyle name="Normalny 9 2 5 6" xfId="7992"/>
    <cellStyle name="Normalny 9 2 5 6 2" xfId="7993"/>
    <cellStyle name="Normalny 9 2 5 6 2 2" xfId="7994"/>
    <cellStyle name="Normalny 9 2 5 6 2 2 2" xfId="7995"/>
    <cellStyle name="Normalny 9 2 5 6 2 3" xfId="7996"/>
    <cellStyle name="Normalny 9 2 5 6 3" xfId="7997"/>
    <cellStyle name="Normalny 9 2 5 6 3 2" xfId="7998"/>
    <cellStyle name="Normalny 9 2 5 6 4" xfId="7999"/>
    <cellStyle name="Normalny 9 2 5 7" xfId="8000"/>
    <cellStyle name="Normalny 9 2 5 7 2" xfId="8001"/>
    <cellStyle name="Normalny 9 2 5 7 2 2" xfId="8002"/>
    <cellStyle name="Normalny 9 2 5 7 3" xfId="8003"/>
    <cellStyle name="Normalny 9 2 5 8" xfId="8004"/>
    <cellStyle name="Normalny 9 2 5 8 2" xfId="8005"/>
    <cellStyle name="Normalny 9 2 5 9" xfId="8006"/>
    <cellStyle name="Normalny 9 2 6" xfId="8007"/>
    <cellStyle name="Normalny 9 2 6 2" xfId="8008"/>
    <cellStyle name="Normalny 9 2 6 3" xfId="8009"/>
    <cellStyle name="Normalny 9 2 6 3 2" xfId="8010"/>
    <cellStyle name="Normalny 9 2 6 3 2 2" xfId="8011"/>
    <cellStyle name="Normalny 9 2 6 3 2 2 2" xfId="8012"/>
    <cellStyle name="Normalny 9 2 6 3 2 2 2 2" xfId="8013"/>
    <cellStyle name="Normalny 9 2 6 3 2 2 2 2 2" xfId="8014"/>
    <cellStyle name="Normalny 9 2 6 3 2 2 2 3" xfId="8015"/>
    <cellStyle name="Normalny 9 2 6 3 2 2 3" xfId="8016"/>
    <cellStyle name="Normalny 9 2 6 3 2 2 3 2" xfId="8017"/>
    <cellStyle name="Normalny 9 2 6 3 2 2 4" xfId="8018"/>
    <cellStyle name="Normalny 9 2 6 3 2 3" xfId="8019"/>
    <cellStyle name="Normalny 9 2 6 3 2 3 2" xfId="8020"/>
    <cellStyle name="Normalny 9 2 6 3 2 3 2 2" xfId="8021"/>
    <cellStyle name="Normalny 9 2 6 3 2 3 3" xfId="8022"/>
    <cellStyle name="Normalny 9 2 6 3 2 4" xfId="8023"/>
    <cellStyle name="Normalny 9 2 6 3 2 4 2" xfId="8024"/>
    <cellStyle name="Normalny 9 2 6 3 2 5" xfId="8025"/>
    <cellStyle name="Normalny 9 2 6 3 3" xfId="8026"/>
    <cellStyle name="Normalny 9 2 6 3 3 2" xfId="8027"/>
    <cellStyle name="Normalny 9 2 6 3 3 2 2" xfId="8028"/>
    <cellStyle name="Normalny 9 2 6 3 3 2 2 2" xfId="8029"/>
    <cellStyle name="Normalny 9 2 6 3 3 2 2 2 2" xfId="8030"/>
    <cellStyle name="Normalny 9 2 6 3 3 2 2 3" xfId="8031"/>
    <cellStyle name="Normalny 9 2 6 3 3 2 3" xfId="8032"/>
    <cellStyle name="Normalny 9 2 6 3 3 2 3 2" xfId="8033"/>
    <cellStyle name="Normalny 9 2 6 3 3 2 4" xfId="8034"/>
    <cellStyle name="Normalny 9 2 6 3 3 3" xfId="8035"/>
    <cellStyle name="Normalny 9 2 6 3 3 3 2" xfId="8036"/>
    <cellStyle name="Normalny 9 2 6 3 3 3 2 2" xfId="8037"/>
    <cellStyle name="Normalny 9 2 6 3 3 3 3" xfId="8038"/>
    <cellStyle name="Normalny 9 2 6 3 3 4" xfId="8039"/>
    <cellStyle name="Normalny 9 2 6 3 3 4 2" xfId="8040"/>
    <cellStyle name="Normalny 9 2 6 3 3 5" xfId="8041"/>
    <cellStyle name="Normalny 9 2 6 3 4" xfId="8042"/>
    <cellStyle name="Normalny 9 2 6 3 4 2" xfId="8043"/>
    <cellStyle name="Normalny 9 2 6 3 4 2 2" xfId="8044"/>
    <cellStyle name="Normalny 9 2 6 3 4 2 2 2" xfId="8045"/>
    <cellStyle name="Normalny 9 2 6 3 4 2 3" xfId="8046"/>
    <cellStyle name="Normalny 9 2 6 3 4 3" xfId="8047"/>
    <cellStyle name="Normalny 9 2 6 3 4 3 2" xfId="8048"/>
    <cellStyle name="Normalny 9 2 6 3 4 4" xfId="8049"/>
    <cellStyle name="Normalny 9 2 6 3 5" xfId="8050"/>
    <cellStyle name="Normalny 9 2 6 3 5 2" xfId="8051"/>
    <cellStyle name="Normalny 9 2 6 3 5 2 2" xfId="8052"/>
    <cellStyle name="Normalny 9 2 6 3 5 3" xfId="8053"/>
    <cellStyle name="Normalny 9 2 6 3 6" xfId="8054"/>
    <cellStyle name="Normalny 9 2 6 3 6 2" xfId="8055"/>
    <cellStyle name="Normalny 9 2 6 3 7" xfId="8056"/>
    <cellStyle name="Normalny 9 2 6 4" xfId="8057"/>
    <cellStyle name="Normalny 9 2 6 4 2" xfId="8058"/>
    <cellStyle name="Normalny 9 2 6 4 2 2" xfId="8059"/>
    <cellStyle name="Normalny 9 2 6 4 2 2 2" xfId="8060"/>
    <cellStyle name="Normalny 9 2 6 4 2 2 2 2" xfId="8061"/>
    <cellStyle name="Normalny 9 2 6 4 2 2 3" xfId="8062"/>
    <cellStyle name="Normalny 9 2 6 4 2 3" xfId="8063"/>
    <cellStyle name="Normalny 9 2 6 4 2 3 2" xfId="8064"/>
    <cellStyle name="Normalny 9 2 6 4 2 4" xfId="8065"/>
    <cellStyle name="Normalny 9 2 6 4 3" xfId="8066"/>
    <cellStyle name="Normalny 9 2 6 4 3 2" xfId="8067"/>
    <cellStyle name="Normalny 9 2 6 4 3 2 2" xfId="8068"/>
    <cellStyle name="Normalny 9 2 6 4 3 3" xfId="8069"/>
    <cellStyle name="Normalny 9 2 6 4 4" xfId="8070"/>
    <cellStyle name="Normalny 9 2 6 4 4 2" xfId="8071"/>
    <cellStyle name="Normalny 9 2 6 4 5" xfId="8072"/>
    <cellStyle name="Normalny 9 2 6 5" xfId="8073"/>
    <cellStyle name="Normalny 9 2 6 5 2" xfId="8074"/>
    <cellStyle name="Normalny 9 2 6 5 2 2" xfId="8075"/>
    <cellStyle name="Normalny 9 2 6 5 2 2 2" xfId="8076"/>
    <cellStyle name="Normalny 9 2 6 5 2 2 2 2" xfId="8077"/>
    <cellStyle name="Normalny 9 2 6 5 2 2 3" xfId="8078"/>
    <cellStyle name="Normalny 9 2 6 5 2 3" xfId="8079"/>
    <cellStyle name="Normalny 9 2 6 5 2 3 2" xfId="8080"/>
    <cellStyle name="Normalny 9 2 6 5 2 4" xfId="8081"/>
    <cellStyle name="Normalny 9 2 6 5 3" xfId="8082"/>
    <cellStyle name="Normalny 9 2 6 5 3 2" xfId="8083"/>
    <cellStyle name="Normalny 9 2 6 5 3 2 2" xfId="8084"/>
    <cellStyle name="Normalny 9 2 6 5 3 3" xfId="8085"/>
    <cellStyle name="Normalny 9 2 6 5 4" xfId="8086"/>
    <cellStyle name="Normalny 9 2 6 5 4 2" xfId="8087"/>
    <cellStyle name="Normalny 9 2 6 5 5" xfId="8088"/>
    <cellStyle name="Normalny 9 2 6 6" xfId="8089"/>
    <cellStyle name="Normalny 9 2 6 6 2" xfId="8090"/>
    <cellStyle name="Normalny 9 2 6 6 2 2" xfId="8091"/>
    <cellStyle name="Normalny 9 2 6 6 2 2 2" xfId="8092"/>
    <cellStyle name="Normalny 9 2 6 6 2 3" xfId="8093"/>
    <cellStyle name="Normalny 9 2 6 6 3" xfId="8094"/>
    <cellStyle name="Normalny 9 2 6 6 3 2" xfId="8095"/>
    <cellStyle name="Normalny 9 2 6 6 4" xfId="8096"/>
    <cellStyle name="Normalny 9 2 6 7" xfId="8097"/>
    <cellStyle name="Normalny 9 2 6 7 2" xfId="8098"/>
    <cellStyle name="Normalny 9 2 6 7 2 2" xfId="8099"/>
    <cellStyle name="Normalny 9 2 6 7 3" xfId="8100"/>
    <cellStyle name="Normalny 9 2 6 8" xfId="8101"/>
    <cellStyle name="Normalny 9 2 6 8 2" xfId="8102"/>
    <cellStyle name="Normalny 9 2 6 9" xfId="8103"/>
    <cellStyle name="Normalny 9 2 7" xfId="8104"/>
    <cellStyle name="Normalny 9 2 7 2" xfId="8105"/>
    <cellStyle name="Normalny 9 2 7 3" xfId="8106"/>
    <cellStyle name="Normalny 9 2 7 3 2" xfId="8107"/>
    <cellStyle name="Normalny 9 2 7 3 2 2" xfId="8108"/>
    <cellStyle name="Normalny 9 2 7 3 2 2 2" xfId="8109"/>
    <cellStyle name="Normalny 9 2 7 3 2 2 2 2" xfId="8110"/>
    <cellStyle name="Normalny 9 2 7 3 2 2 2 2 2" xfId="8111"/>
    <cellStyle name="Normalny 9 2 7 3 2 2 2 3" xfId="8112"/>
    <cellStyle name="Normalny 9 2 7 3 2 2 3" xfId="8113"/>
    <cellStyle name="Normalny 9 2 7 3 2 2 3 2" xfId="8114"/>
    <cellStyle name="Normalny 9 2 7 3 2 2 4" xfId="8115"/>
    <cellStyle name="Normalny 9 2 7 3 2 3" xfId="8116"/>
    <cellStyle name="Normalny 9 2 7 3 2 3 2" xfId="8117"/>
    <cellStyle name="Normalny 9 2 7 3 2 3 2 2" xfId="8118"/>
    <cellStyle name="Normalny 9 2 7 3 2 3 3" xfId="8119"/>
    <cellStyle name="Normalny 9 2 7 3 2 4" xfId="8120"/>
    <cellStyle name="Normalny 9 2 7 3 2 4 2" xfId="8121"/>
    <cellStyle name="Normalny 9 2 7 3 2 5" xfId="8122"/>
    <cellStyle name="Normalny 9 2 7 3 3" xfId="8123"/>
    <cellStyle name="Normalny 9 2 7 3 3 2" xfId="8124"/>
    <cellStyle name="Normalny 9 2 7 3 3 2 2" xfId="8125"/>
    <cellStyle name="Normalny 9 2 7 3 3 2 2 2" xfId="8126"/>
    <cellStyle name="Normalny 9 2 7 3 3 2 2 2 2" xfId="8127"/>
    <cellStyle name="Normalny 9 2 7 3 3 2 2 3" xfId="8128"/>
    <cellStyle name="Normalny 9 2 7 3 3 2 3" xfId="8129"/>
    <cellStyle name="Normalny 9 2 7 3 3 2 3 2" xfId="8130"/>
    <cellStyle name="Normalny 9 2 7 3 3 2 4" xfId="8131"/>
    <cellStyle name="Normalny 9 2 7 3 3 3" xfId="8132"/>
    <cellStyle name="Normalny 9 2 7 3 3 3 2" xfId="8133"/>
    <cellStyle name="Normalny 9 2 7 3 3 3 2 2" xfId="8134"/>
    <cellStyle name="Normalny 9 2 7 3 3 3 3" xfId="8135"/>
    <cellStyle name="Normalny 9 2 7 3 3 4" xfId="8136"/>
    <cellStyle name="Normalny 9 2 7 3 3 4 2" xfId="8137"/>
    <cellStyle name="Normalny 9 2 7 3 3 5" xfId="8138"/>
    <cellStyle name="Normalny 9 2 7 3 4" xfId="8139"/>
    <cellStyle name="Normalny 9 2 7 3 4 2" xfId="8140"/>
    <cellStyle name="Normalny 9 2 7 3 4 2 2" xfId="8141"/>
    <cellStyle name="Normalny 9 2 7 3 4 2 2 2" xfId="8142"/>
    <cellStyle name="Normalny 9 2 7 3 4 2 3" xfId="8143"/>
    <cellStyle name="Normalny 9 2 7 3 4 3" xfId="8144"/>
    <cellStyle name="Normalny 9 2 7 3 4 3 2" xfId="8145"/>
    <cellStyle name="Normalny 9 2 7 3 4 4" xfId="8146"/>
    <cellStyle name="Normalny 9 2 7 3 5" xfId="8147"/>
    <cellStyle name="Normalny 9 2 7 3 5 2" xfId="8148"/>
    <cellStyle name="Normalny 9 2 7 3 5 2 2" xfId="8149"/>
    <cellStyle name="Normalny 9 2 7 3 5 3" xfId="8150"/>
    <cellStyle name="Normalny 9 2 7 3 6" xfId="8151"/>
    <cellStyle name="Normalny 9 2 7 3 6 2" xfId="8152"/>
    <cellStyle name="Normalny 9 2 7 3 7" xfId="8153"/>
    <cellStyle name="Normalny 9 2 7 4" xfId="8154"/>
    <cellStyle name="Normalny 9 2 7 4 2" xfId="8155"/>
    <cellStyle name="Normalny 9 2 7 4 2 2" xfId="8156"/>
    <cellStyle name="Normalny 9 2 7 4 2 2 2" xfId="8157"/>
    <cellStyle name="Normalny 9 2 7 4 2 2 2 2" xfId="8158"/>
    <cellStyle name="Normalny 9 2 7 4 2 2 3" xfId="8159"/>
    <cellStyle name="Normalny 9 2 7 4 2 3" xfId="8160"/>
    <cellStyle name="Normalny 9 2 7 4 2 3 2" xfId="8161"/>
    <cellStyle name="Normalny 9 2 7 4 2 4" xfId="8162"/>
    <cellStyle name="Normalny 9 2 7 4 3" xfId="8163"/>
    <cellStyle name="Normalny 9 2 7 4 3 2" xfId="8164"/>
    <cellStyle name="Normalny 9 2 7 4 3 2 2" xfId="8165"/>
    <cellStyle name="Normalny 9 2 7 4 3 3" xfId="8166"/>
    <cellStyle name="Normalny 9 2 7 4 4" xfId="8167"/>
    <cellStyle name="Normalny 9 2 7 4 4 2" xfId="8168"/>
    <cellStyle name="Normalny 9 2 7 4 5" xfId="8169"/>
    <cellStyle name="Normalny 9 2 7 5" xfId="8170"/>
    <cellStyle name="Normalny 9 2 7 5 2" xfId="8171"/>
    <cellStyle name="Normalny 9 2 7 5 2 2" xfId="8172"/>
    <cellStyle name="Normalny 9 2 7 5 2 2 2" xfId="8173"/>
    <cellStyle name="Normalny 9 2 7 5 2 2 2 2" xfId="8174"/>
    <cellStyle name="Normalny 9 2 7 5 2 2 3" xfId="8175"/>
    <cellStyle name="Normalny 9 2 7 5 2 3" xfId="8176"/>
    <cellStyle name="Normalny 9 2 7 5 2 3 2" xfId="8177"/>
    <cellStyle name="Normalny 9 2 7 5 2 4" xfId="8178"/>
    <cellStyle name="Normalny 9 2 7 5 3" xfId="8179"/>
    <cellStyle name="Normalny 9 2 7 5 3 2" xfId="8180"/>
    <cellStyle name="Normalny 9 2 7 5 3 2 2" xfId="8181"/>
    <cellStyle name="Normalny 9 2 7 5 3 3" xfId="8182"/>
    <cellStyle name="Normalny 9 2 7 5 4" xfId="8183"/>
    <cellStyle name="Normalny 9 2 7 5 4 2" xfId="8184"/>
    <cellStyle name="Normalny 9 2 7 5 5" xfId="8185"/>
    <cellStyle name="Normalny 9 2 7 6" xfId="8186"/>
    <cellStyle name="Normalny 9 2 7 6 2" xfId="8187"/>
    <cellStyle name="Normalny 9 2 7 6 2 2" xfId="8188"/>
    <cellStyle name="Normalny 9 2 7 6 2 2 2" xfId="8189"/>
    <cellStyle name="Normalny 9 2 7 6 2 3" xfId="8190"/>
    <cellStyle name="Normalny 9 2 7 6 3" xfId="8191"/>
    <cellStyle name="Normalny 9 2 7 6 3 2" xfId="8192"/>
    <cellStyle name="Normalny 9 2 7 6 4" xfId="8193"/>
    <cellStyle name="Normalny 9 2 7 7" xfId="8194"/>
    <cellStyle name="Normalny 9 2 7 7 2" xfId="8195"/>
    <cellStyle name="Normalny 9 2 7 7 2 2" xfId="8196"/>
    <cellStyle name="Normalny 9 2 7 7 3" xfId="8197"/>
    <cellStyle name="Normalny 9 2 7 8" xfId="8198"/>
    <cellStyle name="Normalny 9 2 7 8 2" xfId="8199"/>
    <cellStyle name="Normalny 9 2 7 9" xfId="8200"/>
    <cellStyle name="Normalny 9 2 8" xfId="8201"/>
    <cellStyle name="Normalny 9 2 9" xfId="8202"/>
    <cellStyle name="Normalny 9 2 9 2" xfId="8203"/>
    <cellStyle name="Normalny 9 2 9 2 2" xfId="8204"/>
    <cellStyle name="Normalny 9 2 9 2 2 2" xfId="8205"/>
    <cellStyle name="Normalny 9 2 9 2 2 2 2" xfId="8206"/>
    <cellStyle name="Normalny 9 2 9 2 2 2 2 2" xfId="8207"/>
    <cellStyle name="Normalny 9 2 9 2 2 2 3" xfId="8208"/>
    <cellStyle name="Normalny 9 2 9 2 2 3" xfId="8209"/>
    <cellStyle name="Normalny 9 2 9 2 2 3 2" xfId="8210"/>
    <cellStyle name="Normalny 9 2 9 2 2 4" xfId="8211"/>
    <cellStyle name="Normalny 9 2 9 2 3" xfId="8212"/>
    <cellStyle name="Normalny 9 2 9 2 3 2" xfId="8213"/>
    <cellStyle name="Normalny 9 2 9 2 3 2 2" xfId="8214"/>
    <cellStyle name="Normalny 9 2 9 2 3 3" xfId="8215"/>
    <cellStyle name="Normalny 9 2 9 2 4" xfId="8216"/>
    <cellStyle name="Normalny 9 2 9 2 4 2" xfId="8217"/>
    <cellStyle name="Normalny 9 2 9 2 5" xfId="8218"/>
    <cellStyle name="Normalny 9 2 9 3" xfId="8219"/>
    <cellStyle name="Normalny 9 2 9 3 2" xfId="8220"/>
    <cellStyle name="Normalny 9 2 9 3 2 2" xfId="8221"/>
    <cellStyle name="Normalny 9 2 9 3 2 2 2" xfId="8222"/>
    <cellStyle name="Normalny 9 2 9 3 2 2 2 2" xfId="8223"/>
    <cellStyle name="Normalny 9 2 9 3 2 2 3" xfId="8224"/>
    <cellStyle name="Normalny 9 2 9 3 2 3" xfId="8225"/>
    <cellStyle name="Normalny 9 2 9 3 2 3 2" xfId="8226"/>
    <cellStyle name="Normalny 9 2 9 3 2 4" xfId="8227"/>
    <cellStyle name="Normalny 9 2 9 3 3" xfId="8228"/>
    <cellStyle name="Normalny 9 2 9 3 3 2" xfId="8229"/>
    <cellStyle name="Normalny 9 2 9 3 3 2 2" xfId="8230"/>
    <cellStyle name="Normalny 9 2 9 3 3 3" xfId="8231"/>
    <cellStyle name="Normalny 9 2 9 3 4" xfId="8232"/>
    <cellStyle name="Normalny 9 2 9 3 4 2" xfId="8233"/>
    <cellStyle name="Normalny 9 2 9 3 5" xfId="8234"/>
    <cellStyle name="Normalny 9 2 9 4" xfId="8235"/>
    <cellStyle name="Normalny 9 2 9 4 2" xfId="8236"/>
    <cellStyle name="Normalny 9 2 9 4 2 2" xfId="8237"/>
    <cellStyle name="Normalny 9 2 9 4 2 2 2" xfId="8238"/>
    <cellStyle name="Normalny 9 2 9 4 2 3" xfId="8239"/>
    <cellStyle name="Normalny 9 2 9 4 3" xfId="8240"/>
    <cellStyle name="Normalny 9 2 9 4 3 2" xfId="8241"/>
    <cellStyle name="Normalny 9 2 9 4 4" xfId="8242"/>
    <cellStyle name="Normalny 9 2 9 5" xfId="8243"/>
    <cellStyle name="Normalny 9 2 9 5 2" xfId="8244"/>
    <cellStyle name="Normalny 9 2 9 5 2 2" xfId="8245"/>
    <cellStyle name="Normalny 9 2 9 5 3" xfId="8246"/>
    <cellStyle name="Normalny 9 2 9 6" xfId="8247"/>
    <cellStyle name="Normalny 9 2 9 6 2" xfId="8248"/>
    <cellStyle name="Normalny 9 2 9 7" xfId="8249"/>
    <cellStyle name="Normalny 9 3" xfId="8250"/>
    <cellStyle name="Normalny 9 3 10" xfId="8251"/>
    <cellStyle name="Normalny 9 3 10 2" xfId="8252"/>
    <cellStyle name="Normalny 9 3 10 2 2" xfId="8253"/>
    <cellStyle name="Normalny 9 3 10 2 2 2" xfId="8254"/>
    <cellStyle name="Normalny 9 3 10 2 3" xfId="8255"/>
    <cellStyle name="Normalny 9 3 10 3" xfId="8256"/>
    <cellStyle name="Normalny 9 3 10 3 2" xfId="8257"/>
    <cellStyle name="Normalny 9 3 10 4" xfId="8258"/>
    <cellStyle name="Normalny 9 3 11" xfId="8259"/>
    <cellStyle name="Normalny 9 3 11 2" xfId="8260"/>
    <cellStyle name="Normalny 9 3 11 2 2" xfId="8261"/>
    <cellStyle name="Normalny 9 3 11 3" xfId="8262"/>
    <cellStyle name="Normalny 9 3 12" xfId="8263"/>
    <cellStyle name="Normalny 9 3 12 2" xfId="8264"/>
    <cellStyle name="Normalny 9 3 13" xfId="8265"/>
    <cellStyle name="Normalny 9 3 2" xfId="8266"/>
    <cellStyle name="Normalny 9 3 2 2" xfId="8267"/>
    <cellStyle name="Normalny 9 3 2 3" xfId="8268"/>
    <cellStyle name="Normalny 9 3 2 3 2" xfId="8269"/>
    <cellStyle name="Normalny 9 3 2 3 2 2" xfId="8270"/>
    <cellStyle name="Normalny 9 3 2 3 2 2 2" xfId="8271"/>
    <cellStyle name="Normalny 9 3 2 3 2 2 2 2" xfId="8272"/>
    <cellStyle name="Normalny 9 3 2 3 2 2 2 2 2" xfId="8273"/>
    <cellStyle name="Normalny 9 3 2 3 2 2 2 3" xfId="8274"/>
    <cellStyle name="Normalny 9 3 2 3 2 2 3" xfId="8275"/>
    <cellStyle name="Normalny 9 3 2 3 2 2 3 2" xfId="8276"/>
    <cellStyle name="Normalny 9 3 2 3 2 2 4" xfId="8277"/>
    <cellStyle name="Normalny 9 3 2 3 2 3" xfId="8278"/>
    <cellStyle name="Normalny 9 3 2 3 2 3 2" xfId="8279"/>
    <cellStyle name="Normalny 9 3 2 3 2 3 2 2" xfId="8280"/>
    <cellStyle name="Normalny 9 3 2 3 2 3 3" xfId="8281"/>
    <cellStyle name="Normalny 9 3 2 3 2 4" xfId="8282"/>
    <cellStyle name="Normalny 9 3 2 3 2 4 2" xfId="8283"/>
    <cellStyle name="Normalny 9 3 2 3 2 5" xfId="8284"/>
    <cellStyle name="Normalny 9 3 2 3 3" xfId="8285"/>
    <cellStyle name="Normalny 9 3 2 3 3 2" xfId="8286"/>
    <cellStyle name="Normalny 9 3 2 3 3 2 2" xfId="8287"/>
    <cellStyle name="Normalny 9 3 2 3 3 2 2 2" xfId="8288"/>
    <cellStyle name="Normalny 9 3 2 3 3 2 2 2 2" xfId="8289"/>
    <cellStyle name="Normalny 9 3 2 3 3 2 2 3" xfId="8290"/>
    <cellStyle name="Normalny 9 3 2 3 3 2 3" xfId="8291"/>
    <cellStyle name="Normalny 9 3 2 3 3 2 3 2" xfId="8292"/>
    <cellStyle name="Normalny 9 3 2 3 3 2 4" xfId="8293"/>
    <cellStyle name="Normalny 9 3 2 3 3 3" xfId="8294"/>
    <cellStyle name="Normalny 9 3 2 3 3 3 2" xfId="8295"/>
    <cellStyle name="Normalny 9 3 2 3 3 3 2 2" xfId="8296"/>
    <cellStyle name="Normalny 9 3 2 3 3 3 3" xfId="8297"/>
    <cellStyle name="Normalny 9 3 2 3 3 4" xfId="8298"/>
    <cellStyle name="Normalny 9 3 2 3 3 4 2" xfId="8299"/>
    <cellStyle name="Normalny 9 3 2 3 3 5" xfId="8300"/>
    <cellStyle name="Normalny 9 3 2 3 4" xfId="8301"/>
    <cellStyle name="Normalny 9 3 2 3 4 2" xfId="8302"/>
    <cellStyle name="Normalny 9 3 2 3 4 2 2" xfId="8303"/>
    <cellStyle name="Normalny 9 3 2 3 4 2 2 2" xfId="8304"/>
    <cellStyle name="Normalny 9 3 2 3 4 2 3" xfId="8305"/>
    <cellStyle name="Normalny 9 3 2 3 4 3" xfId="8306"/>
    <cellStyle name="Normalny 9 3 2 3 4 3 2" xfId="8307"/>
    <cellStyle name="Normalny 9 3 2 3 4 4" xfId="8308"/>
    <cellStyle name="Normalny 9 3 2 3 5" xfId="8309"/>
    <cellStyle name="Normalny 9 3 2 3 5 2" xfId="8310"/>
    <cellStyle name="Normalny 9 3 2 3 5 2 2" xfId="8311"/>
    <cellStyle name="Normalny 9 3 2 3 5 3" xfId="8312"/>
    <cellStyle name="Normalny 9 3 2 3 6" xfId="8313"/>
    <cellStyle name="Normalny 9 3 2 3 6 2" xfId="8314"/>
    <cellStyle name="Normalny 9 3 2 3 7" xfId="8315"/>
    <cellStyle name="Normalny 9 3 2 4" xfId="8316"/>
    <cellStyle name="Normalny 9 3 2 4 2" xfId="8317"/>
    <cellStyle name="Normalny 9 3 2 4 2 2" xfId="8318"/>
    <cellStyle name="Normalny 9 3 2 4 2 2 2" xfId="8319"/>
    <cellStyle name="Normalny 9 3 2 4 2 2 2 2" xfId="8320"/>
    <cellStyle name="Normalny 9 3 2 4 2 2 3" xfId="8321"/>
    <cellStyle name="Normalny 9 3 2 4 2 3" xfId="8322"/>
    <cellStyle name="Normalny 9 3 2 4 2 3 2" xfId="8323"/>
    <cellStyle name="Normalny 9 3 2 4 2 4" xfId="8324"/>
    <cellStyle name="Normalny 9 3 2 4 3" xfId="8325"/>
    <cellStyle name="Normalny 9 3 2 4 3 2" xfId="8326"/>
    <cellStyle name="Normalny 9 3 2 4 3 2 2" xfId="8327"/>
    <cellStyle name="Normalny 9 3 2 4 3 3" xfId="8328"/>
    <cellStyle name="Normalny 9 3 2 4 4" xfId="8329"/>
    <cellStyle name="Normalny 9 3 2 4 4 2" xfId="8330"/>
    <cellStyle name="Normalny 9 3 2 4 5" xfId="8331"/>
    <cellStyle name="Normalny 9 3 2 5" xfId="8332"/>
    <cellStyle name="Normalny 9 3 2 5 2" xfId="8333"/>
    <cellStyle name="Normalny 9 3 2 5 2 2" xfId="8334"/>
    <cellStyle name="Normalny 9 3 2 5 2 2 2" xfId="8335"/>
    <cellStyle name="Normalny 9 3 2 5 2 2 2 2" xfId="8336"/>
    <cellStyle name="Normalny 9 3 2 5 2 2 3" xfId="8337"/>
    <cellStyle name="Normalny 9 3 2 5 2 3" xfId="8338"/>
    <cellStyle name="Normalny 9 3 2 5 2 3 2" xfId="8339"/>
    <cellStyle name="Normalny 9 3 2 5 2 4" xfId="8340"/>
    <cellStyle name="Normalny 9 3 2 5 3" xfId="8341"/>
    <cellStyle name="Normalny 9 3 2 5 3 2" xfId="8342"/>
    <cellStyle name="Normalny 9 3 2 5 3 2 2" xfId="8343"/>
    <cellStyle name="Normalny 9 3 2 5 3 3" xfId="8344"/>
    <cellStyle name="Normalny 9 3 2 5 4" xfId="8345"/>
    <cellStyle name="Normalny 9 3 2 5 4 2" xfId="8346"/>
    <cellStyle name="Normalny 9 3 2 5 5" xfId="8347"/>
    <cellStyle name="Normalny 9 3 2 6" xfId="8348"/>
    <cellStyle name="Normalny 9 3 2 6 2" xfId="8349"/>
    <cellStyle name="Normalny 9 3 2 6 2 2" xfId="8350"/>
    <cellStyle name="Normalny 9 3 2 6 2 2 2" xfId="8351"/>
    <cellStyle name="Normalny 9 3 2 6 2 3" xfId="8352"/>
    <cellStyle name="Normalny 9 3 2 6 3" xfId="8353"/>
    <cellStyle name="Normalny 9 3 2 6 3 2" xfId="8354"/>
    <cellStyle name="Normalny 9 3 2 6 4" xfId="8355"/>
    <cellStyle name="Normalny 9 3 2 7" xfId="8356"/>
    <cellStyle name="Normalny 9 3 2 7 2" xfId="8357"/>
    <cellStyle name="Normalny 9 3 2 7 2 2" xfId="8358"/>
    <cellStyle name="Normalny 9 3 2 7 3" xfId="8359"/>
    <cellStyle name="Normalny 9 3 2 8" xfId="8360"/>
    <cellStyle name="Normalny 9 3 2 8 2" xfId="8361"/>
    <cellStyle name="Normalny 9 3 2 9" xfId="8362"/>
    <cellStyle name="Normalny 9 3 3" xfId="8363"/>
    <cellStyle name="Normalny 9 3 3 2" xfId="8364"/>
    <cellStyle name="Normalny 9 3 3 3" xfId="8365"/>
    <cellStyle name="Normalny 9 3 3 3 2" xfId="8366"/>
    <cellStyle name="Normalny 9 3 3 3 2 2" xfId="8367"/>
    <cellStyle name="Normalny 9 3 3 3 2 2 2" xfId="8368"/>
    <cellStyle name="Normalny 9 3 3 3 2 2 2 2" xfId="8369"/>
    <cellStyle name="Normalny 9 3 3 3 2 2 2 2 2" xfId="8370"/>
    <cellStyle name="Normalny 9 3 3 3 2 2 2 3" xfId="8371"/>
    <cellStyle name="Normalny 9 3 3 3 2 2 3" xfId="8372"/>
    <cellStyle name="Normalny 9 3 3 3 2 2 3 2" xfId="8373"/>
    <cellStyle name="Normalny 9 3 3 3 2 2 4" xfId="8374"/>
    <cellStyle name="Normalny 9 3 3 3 2 3" xfId="8375"/>
    <cellStyle name="Normalny 9 3 3 3 2 3 2" xfId="8376"/>
    <cellStyle name="Normalny 9 3 3 3 2 3 2 2" xfId="8377"/>
    <cellStyle name="Normalny 9 3 3 3 2 3 3" xfId="8378"/>
    <cellStyle name="Normalny 9 3 3 3 2 4" xfId="8379"/>
    <cellStyle name="Normalny 9 3 3 3 2 4 2" xfId="8380"/>
    <cellStyle name="Normalny 9 3 3 3 2 5" xfId="8381"/>
    <cellStyle name="Normalny 9 3 3 3 3" xfId="8382"/>
    <cellStyle name="Normalny 9 3 3 3 3 2" xfId="8383"/>
    <cellStyle name="Normalny 9 3 3 3 3 2 2" xfId="8384"/>
    <cellStyle name="Normalny 9 3 3 3 3 2 2 2" xfId="8385"/>
    <cellStyle name="Normalny 9 3 3 3 3 2 2 2 2" xfId="8386"/>
    <cellStyle name="Normalny 9 3 3 3 3 2 2 3" xfId="8387"/>
    <cellStyle name="Normalny 9 3 3 3 3 2 3" xfId="8388"/>
    <cellStyle name="Normalny 9 3 3 3 3 2 3 2" xfId="8389"/>
    <cellStyle name="Normalny 9 3 3 3 3 2 4" xfId="8390"/>
    <cellStyle name="Normalny 9 3 3 3 3 3" xfId="8391"/>
    <cellStyle name="Normalny 9 3 3 3 3 3 2" xfId="8392"/>
    <cellStyle name="Normalny 9 3 3 3 3 3 2 2" xfId="8393"/>
    <cellStyle name="Normalny 9 3 3 3 3 3 3" xfId="8394"/>
    <cellStyle name="Normalny 9 3 3 3 3 4" xfId="8395"/>
    <cellStyle name="Normalny 9 3 3 3 3 4 2" xfId="8396"/>
    <cellStyle name="Normalny 9 3 3 3 3 5" xfId="8397"/>
    <cellStyle name="Normalny 9 3 3 3 4" xfId="8398"/>
    <cellStyle name="Normalny 9 3 3 3 4 2" xfId="8399"/>
    <cellStyle name="Normalny 9 3 3 3 4 2 2" xfId="8400"/>
    <cellStyle name="Normalny 9 3 3 3 4 2 2 2" xfId="8401"/>
    <cellStyle name="Normalny 9 3 3 3 4 2 3" xfId="8402"/>
    <cellStyle name="Normalny 9 3 3 3 4 3" xfId="8403"/>
    <cellStyle name="Normalny 9 3 3 3 4 3 2" xfId="8404"/>
    <cellStyle name="Normalny 9 3 3 3 4 4" xfId="8405"/>
    <cellStyle name="Normalny 9 3 3 3 5" xfId="8406"/>
    <cellStyle name="Normalny 9 3 3 3 5 2" xfId="8407"/>
    <cellStyle name="Normalny 9 3 3 3 5 2 2" xfId="8408"/>
    <cellStyle name="Normalny 9 3 3 3 5 3" xfId="8409"/>
    <cellStyle name="Normalny 9 3 3 3 6" xfId="8410"/>
    <cellStyle name="Normalny 9 3 3 3 6 2" xfId="8411"/>
    <cellStyle name="Normalny 9 3 3 3 7" xfId="8412"/>
    <cellStyle name="Normalny 9 3 3 4" xfId="8413"/>
    <cellStyle name="Normalny 9 3 3 4 2" xfId="8414"/>
    <cellStyle name="Normalny 9 3 3 4 2 2" xfId="8415"/>
    <cellStyle name="Normalny 9 3 3 4 2 2 2" xfId="8416"/>
    <cellStyle name="Normalny 9 3 3 4 2 2 2 2" xfId="8417"/>
    <cellStyle name="Normalny 9 3 3 4 2 2 3" xfId="8418"/>
    <cellStyle name="Normalny 9 3 3 4 2 3" xfId="8419"/>
    <cellStyle name="Normalny 9 3 3 4 2 3 2" xfId="8420"/>
    <cellStyle name="Normalny 9 3 3 4 2 4" xfId="8421"/>
    <cellStyle name="Normalny 9 3 3 4 3" xfId="8422"/>
    <cellStyle name="Normalny 9 3 3 4 3 2" xfId="8423"/>
    <cellStyle name="Normalny 9 3 3 4 3 2 2" xfId="8424"/>
    <cellStyle name="Normalny 9 3 3 4 3 3" xfId="8425"/>
    <cellStyle name="Normalny 9 3 3 4 4" xfId="8426"/>
    <cellStyle name="Normalny 9 3 3 4 4 2" xfId="8427"/>
    <cellStyle name="Normalny 9 3 3 4 5" xfId="8428"/>
    <cellStyle name="Normalny 9 3 3 5" xfId="8429"/>
    <cellStyle name="Normalny 9 3 3 5 2" xfId="8430"/>
    <cellStyle name="Normalny 9 3 3 5 2 2" xfId="8431"/>
    <cellStyle name="Normalny 9 3 3 5 2 2 2" xfId="8432"/>
    <cellStyle name="Normalny 9 3 3 5 2 2 2 2" xfId="8433"/>
    <cellStyle name="Normalny 9 3 3 5 2 2 3" xfId="8434"/>
    <cellStyle name="Normalny 9 3 3 5 2 3" xfId="8435"/>
    <cellStyle name="Normalny 9 3 3 5 2 3 2" xfId="8436"/>
    <cellStyle name="Normalny 9 3 3 5 2 4" xfId="8437"/>
    <cellStyle name="Normalny 9 3 3 5 3" xfId="8438"/>
    <cellStyle name="Normalny 9 3 3 5 3 2" xfId="8439"/>
    <cellStyle name="Normalny 9 3 3 5 3 2 2" xfId="8440"/>
    <cellStyle name="Normalny 9 3 3 5 3 3" xfId="8441"/>
    <cellStyle name="Normalny 9 3 3 5 4" xfId="8442"/>
    <cellStyle name="Normalny 9 3 3 5 4 2" xfId="8443"/>
    <cellStyle name="Normalny 9 3 3 5 5" xfId="8444"/>
    <cellStyle name="Normalny 9 3 3 6" xfId="8445"/>
    <cellStyle name="Normalny 9 3 3 6 2" xfId="8446"/>
    <cellStyle name="Normalny 9 3 3 6 2 2" xfId="8447"/>
    <cellStyle name="Normalny 9 3 3 6 2 2 2" xfId="8448"/>
    <cellStyle name="Normalny 9 3 3 6 2 3" xfId="8449"/>
    <cellStyle name="Normalny 9 3 3 6 3" xfId="8450"/>
    <cellStyle name="Normalny 9 3 3 6 3 2" xfId="8451"/>
    <cellStyle name="Normalny 9 3 3 6 4" xfId="8452"/>
    <cellStyle name="Normalny 9 3 3 7" xfId="8453"/>
    <cellStyle name="Normalny 9 3 3 7 2" xfId="8454"/>
    <cellStyle name="Normalny 9 3 3 7 2 2" xfId="8455"/>
    <cellStyle name="Normalny 9 3 3 7 3" xfId="8456"/>
    <cellStyle name="Normalny 9 3 3 8" xfId="8457"/>
    <cellStyle name="Normalny 9 3 3 8 2" xfId="8458"/>
    <cellStyle name="Normalny 9 3 3 9" xfId="8459"/>
    <cellStyle name="Normalny 9 3 4" xfId="8460"/>
    <cellStyle name="Normalny 9 3 4 2" xfId="8461"/>
    <cellStyle name="Normalny 9 3 4 3" xfId="8462"/>
    <cellStyle name="Normalny 9 3 4 3 2" xfId="8463"/>
    <cellStyle name="Normalny 9 3 4 3 2 2" xfId="8464"/>
    <cellStyle name="Normalny 9 3 4 3 2 2 2" xfId="8465"/>
    <cellStyle name="Normalny 9 3 4 3 2 2 2 2" xfId="8466"/>
    <cellStyle name="Normalny 9 3 4 3 2 2 2 2 2" xfId="8467"/>
    <cellStyle name="Normalny 9 3 4 3 2 2 2 3" xfId="8468"/>
    <cellStyle name="Normalny 9 3 4 3 2 2 3" xfId="8469"/>
    <cellStyle name="Normalny 9 3 4 3 2 2 3 2" xfId="8470"/>
    <cellStyle name="Normalny 9 3 4 3 2 2 4" xfId="8471"/>
    <cellStyle name="Normalny 9 3 4 3 2 3" xfId="8472"/>
    <cellStyle name="Normalny 9 3 4 3 2 3 2" xfId="8473"/>
    <cellStyle name="Normalny 9 3 4 3 2 3 2 2" xfId="8474"/>
    <cellStyle name="Normalny 9 3 4 3 2 3 3" xfId="8475"/>
    <cellStyle name="Normalny 9 3 4 3 2 4" xfId="8476"/>
    <cellStyle name="Normalny 9 3 4 3 2 4 2" xfId="8477"/>
    <cellStyle name="Normalny 9 3 4 3 2 5" xfId="8478"/>
    <cellStyle name="Normalny 9 3 4 3 3" xfId="8479"/>
    <cellStyle name="Normalny 9 3 4 3 3 2" xfId="8480"/>
    <cellStyle name="Normalny 9 3 4 3 3 2 2" xfId="8481"/>
    <cellStyle name="Normalny 9 3 4 3 3 2 2 2" xfId="8482"/>
    <cellStyle name="Normalny 9 3 4 3 3 2 2 2 2" xfId="8483"/>
    <cellStyle name="Normalny 9 3 4 3 3 2 2 3" xfId="8484"/>
    <cellStyle name="Normalny 9 3 4 3 3 2 3" xfId="8485"/>
    <cellStyle name="Normalny 9 3 4 3 3 2 3 2" xfId="8486"/>
    <cellStyle name="Normalny 9 3 4 3 3 2 4" xfId="8487"/>
    <cellStyle name="Normalny 9 3 4 3 3 3" xfId="8488"/>
    <cellStyle name="Normalny 9 3 4 3 3 3 2" xfId="8489"/>
    <cellStyle name="Normalny 9 3 4 3 3 3 2 2" xfId="8490"/>
    <cellStyle name="Normalny 9 3 4 3 3 3 3" xfId="8491"/>
    <cellStyle name="Normalny 9 3 4 3 3 4" xfId="8492"/>
    <cellStyle name="Normalny 9 3 4 3 3 4 2" xfId="8493"/>
    <cellStyle name="Normalny 9 3 4 3 3 5" xfId="8494"/>
    <cellStyle name="Normalny 9 3 4 3 4" xfId="8495"/>
    <cellStyle name="Normalny 9 3 4 3 4 2" xfId="8496"/>
    <cellStyle name="Normalny 9 3 4 3 4 2 2" xfId="8497"/>
    <cellStyle name="Normalny 9 3 4 3 4 2 2 2" xfId="8498"/>
    <cellStyle name="Normalny 9 3 4 3 4 2 3" xfId="8499"/>
    <cellStyle name="Normalny 9 3 4 3 4 3" xfId="8500"/>
    <cellStyle name="Normalny 9 3 4 3 4 3 2" xfId="8501"/>
    <cellStyle name="Normalny 9 3 4 3 4 4" xfId="8502"/>
    <cellStyle name="Normalny 9 3 4 3 5" xfId="8503"/>
    <cellStyle name="Normalny 9 3 4 3 5 2" xfId="8504"/>
    <cellStyle name="Normalny 9 3 4 3 5 2 2" xfId="8505"/>
    <cellStyle name="Normalny 9 3 4 3 5 3" xfId="8506"/>
    <cellStyle name="Normalny 9 3 4 3 6" xfId="8507"/>
    <cellStyle name="Normalny 9 3 4 3 6 2" xfId="8508"/>
    <cellStyle name="Normalny 9 3 4 3 7" xfId="8509"/>
    <cellStyle name="Normalny 9 3 4 4" xfId="8510"/>
    <cellStyle name="Normalny 9 3 4 4 2" xfId="8511"/>
    <cellStyle name="Normalny 9 3 4 4 2 2" xfId="8512"/>
    <cellStyle name="Normalny 9 3 4 4 2 2 2" xfId="8513"/>
    <cellStyle name="Normalny 9 3 4 4 2 2 2 2" xfId="8514"/>
    <cellStyle name="Normalny 9 3 4 4 2 2 3" xfId="8515"/>
    <cellStyle name="Normalny 9 3 4 4 2 3" xfId="8516"/>
    <cellStyle name="Normalny 9 3 4 4 2 3 2" xfId="8517"/>
    <cellStyle name="Normalny 9 3 4 4 2 4" xfId="8518"/>
    <cellStyle name="Normalny 9 3 4 4 3" xfId="8519"/>
    <cellStyle name="Normalny 9 3 4 4 3 2" xfId="8520"/>
    <cellStyle name="Normalny 9 3 4 4 3 2 2" xfId="8521"/>
    <cellStyle name="Normalny 9 3 4 4 3 3" xfId="8522"/>
    <cellStyle name="Normalny 9 3 4 4 4" xfId="8523"/>
    <cellStyle name="Normalny 9 3 4 4 4 2" xfId="8524"/>
    <cellStyle name="Normalny 9 3 4 4 5" xfId="8525"/>
    <cellStyle name="Normalny 9 3 4 5" xfId="8526"/>
    <cellStyle name="Normalny 9 3 4 5 2" xfId="8527"/>
    <cellStyle name="Normalny 9 3 4 5 2 2" xfId="8528"/>
    <cellStyle name="Normalny 9 3 4 5 2 2 2" xfId="8529"/>
    <cellStyle name="Normalny 9 3 4 5 2 2 2 2" xfId="8530"/>
    <cellStyle name="Normalny 9 3 4 5 2 2 3" xfId="8531"/>
    <cellStyle name="Normalny 9 3 4 5 2 3" xfId="8532"/>
    <cellStyle name="Normalny 9 3 4 5 2 3 2" xfId="8533"/>
    <cellStyle name="Normalny 9 3 4 5 2 4" xfId="8534"/>
    <cellStyle name="Normalny 9 3 4 5 3" xfId="8535"/>
    <cellStyle name="Normalny 9 3 4 5 3 2" xfId="8536"/>
    <cellStyle name="Normalny 9 3 4 5 3 2 2" xfId="8537"/>
    <cellStyle name="Normalny 9 3 4 5 3 3" xfId="8538"/>
    <cellStyle name="Normalny 9 3 4 5 4" xfId="8539"/>
    <cellStyle name="Normalny 9 3 4 5 4 2" xfId="8540"/>
    <cellStyle name="Normalny 9 3 4 5 5" xfId="8541"/>
    <cellStyle name="Normalny 9 3 4 6" xfId="8542"/>
    <cellStyle name="Normalny 9 3 4 6 2" xfId="8543"/>
    <cellStyle name="Normalny 9 3 4 6 2 2" xfId="8544"/>
    <cellStyle name="Normalny 9 3 4 6 2 2 2" xfId="8545"/>
    <cellStyle name="Normalny 9 3 4 6 2 3" xfId="8546"/>
    <cellStyle name="Normalny 9 3 4 6 3" xfId="8547"/>
    <cellStyle name="Normalny 9 3 4 6 3 2" xfId="8548"/>
    <cellStyle name="Normalny 9 3 4 6 4" xfId="8549"/>
    <cellStyle name="Normalny 9 3 4 7" xfId="8550"/>
    <cellStyle name="Normalny 9 3 4 7 2" xfId="8551"/>
    <cellStyle name="Normalny 9 3 4 7 2 2" xfId="8552"/>
    <cellStyle name="Normalny 9 3 4 7 3" xfId="8553"/>
    <cellStyle name="Normalny 9 3 4 8" xfId="8554"/>
    <cellStyle name="Normalny 9 3 4 8 2" xfId="8555"/>
    <cellStyle name="Normalny 9 3 4 9" xfId="8556"/>
    <cellStyle name="Normalny 9 3 5" xfId="8557"/>
    <cellStyle name="Normalny 9 3 5 2" xfId="8558"/>
    <cellStyle name="Normalny 9 3 5 3" xfId="8559"/>
    <cellStyle name="Normalny 9 3 5 3 2" xfId="8560"/>
    <cellStyle name="Normalny 9 3 5 3 2 2" xfId="8561"/>
    <cellStyle name="Normalny 9 3 5 3 2 2 2" xfId="8562"/>
    <cellStyle name="Normalny 9 3 5 3 2 2 2 2" xfId="8563"/>
    <cellStyle name="Normalny 9 3 5 3 2 2 2 2 2" xfId="8564"/>
    <cellStyle name="Normalny 9 3 5 3 2 2 2 3" xfId="8565"/>
    <cellStyle name="Normalny 9 3 5 3 2 2 3" xfId="8566"/>
    <cellStyle name="Normalny 9 3 5 3 2 2 3 2" xfId="8567"/>
    <cellStyle name="Normalny 9 3 5 3 2 2 4" xfId="8568"/>
    <cellStyle name="Normalny 9 3 5 3 2 3" xfId="8569"/>
    <cellStyle name="Normalny 9 3 5 3 2 3 2" xfId="8570"/>
    <cellStyle name="Normalny 9 3 5 3 2 3 2 2" xfId="8571"/>
    <cellStyle name="Normalny 9 3 5 3 2 3 3" xfId="8572"/>
    <cellStyle name="Normalny 9 3 5 3 2 4" xfId="8573"/>
    <cellStyle name="Normalny 9 3 5 3 2 4 2" xfId="8574"/>
    <cellStyle name="Normalny 9 3 5 3 2 5" xfId="8575"/>
    <cellStyle name="Normalny 9 3 5 3 3" xfId="8576"/>
    <cellStyle name="Normalny 9 3 5 3 3 2" xfId="8577"/>
    <cellStyle name="Normalny 9 3 5 3 3 2 2" xfId="8578"/>
    <cellStyle name="Normalny 9 3 5 3 3 2 2 2" xfId="8579"/>
    <cellStyle name="Normalny 9 3 5 3 3 2 2 2 2" xfId="8580"/>
    <cellStyle name="Normalny 9 3 5 3 3 2 2 3" xfId="8581"/>
    <cellStyle name="Normalny 9 3 5 3 3 2 3" xfId="8582"/>
    <cellStyle name="Normalny 9 3 5 3 3 2 3 2" xfId="8583"/>
    <cellStyle name="Normalny 9 3 5 3 3 2 4" xfId="8584"/>
    <cellStyle name="Normalny 9 3 5 3 3 3" xfId="8585"/>
    <cellStyle name="Normalny 9 3 5 3 3 3 2" xfId="8586"/>
    <cellStyle name="Normalny 9 3 5 3 3 3 2 2" xfId="8587"/>
    <cellStyle name="Normalny 9 3 5 3 3 3 3" xfId="8588"/>
    <cellStyle name="Normalny 9 3 5 3 3 4" xfId="8589"/>
    <cellStyle name="Normalny 9 3 5 3 3 4 2" xfId="8590"/>
    <cellStyle name="Normalny 9 3 5 3 3 5" xfId="8591"/>
    <cellStyle name="Normalny 9 3 5 3 4" xfId="8592"/>
    <cellStyle name="Normalny 9 3 5 3 4 2" xfId="8593"/>
    <cellStyle name="Normalny 9 3 5 3 4 2 2" xfId="8594"/>
    <cellStyle name="Normalny 9 3 5 3 4 2 2 2" xfId="8595"/>
    <cellStyle name="Normalny 9 3 5 3 4 2 3" xfId="8596"/>
    <cellStyle name="Normalny 9 3 5 3 4 3" xfId="8597"/>
    <cellStyle name="Normalny 9 3 5 3 4 3 2" xfId="8598"/>
    <cellStyle name="Normalny 9 3 5 3 4 4" xfId="8599"/>
    <cellStyle name="Normalny 9 3 5 3 5" xfId="8600"/>
    <cellStyle name="Normalny 9 3 5 3 5 2" xfId="8601"/>
    <cellStyle name="Normalny 9 3 5 3 5 2 2" xfId="8602"/>
    <cellStyle name="Normalny 9 3 5 3 5 3" xfId="8603"/>
    <cellStyle name="Normalny 9 3 5 3 6" xfId="8604"/>
    <cellStyle name="Normalny 9 3 5 3 6 2" xfId="8605"/>
    <cellStyle name="Normalny 9 3 5 3 7" xfId="8606"/>
    <cellStyle name="Normalny 9 3 5 4" xfId="8607"/>
    <cellStyle name="Normalny 9 3 5 4 2" xfId="8608"/>
    <cellStyle name="Normalny 9 3 5 4 2 2" xfId="8609"/>
    <cellStyle name="Normalny 9 3 5 4 2 2 2" xfId="8610"/>
    <cellStyle name="Normalny 9 3 5 4 2 2 2 2" xfId="8611"/>
    <cellStyle name="Normalny 9 3 5 4 2 2 3" xfId="8612"/>
    <cellStyle name="Normalny 9 3 5 4 2 3" xfId="8613"/>
    <cellStyle name="Normalny 9 3 5 4 2 3 2" xfId="8614"/>
    <cellStyle name="Normalny 9 3 5 4 2 4" xfId="8615"/>
    <cellStyle name="Normalny 9 3 5 4 3" xfId="8616"/>
    <cellStyle name="Normalny 9 3 5 4 3 2" xfId="8617"/>
    <cellStyle name="Normalny 9 3 5 4 3 2 2" xfId="8618"/>
    <cellStyle name="Normalny 9 3 5 4 3 3" xfId="8619"/>
    <cellStyle name="Normalny 9 3 5 4 4" xfId="8620"/>
    <cellStyle name="Normalny 9 3 5 4 4 2" xfId="8621"/>
    <cellStyle name="Normalny 9 3 5 4 5" xfId="8622"/>
    <cellStyle name="Normalny 9 3 5 5" xfId="8623"/>
    <cellStyle name="Normalny 9 3 5 5 2" xfId="8624"/>
    <cellStyle name="Normalny 9 3 5 5 2 2" xfId="8625"/>
    <cellStyle name="Normalny 9 3 5 5 2 2 2" xfId="8626"/>
    <cellStyle name="Normalny 9 3 5 5 2 2 2 2" xfId="8627"/>
    <cellStyle name="Normalny 9 3 5 5 2 2 3" xfId="8628"/>
    <cellStyle name="Normalny 9 3 5 5 2 3" xfId="8629"/>
    <cellStyle name="Normalny 9 3 5 5 2 3 2" xfId="8630"/>
    <cellStyle name="Normalny 9 3 5 5 2 4" xfId="8631"/>
    <cellStyle name="Normalny 9 3 5 5 3" xfId="8632"/>
    <cellStyle name="Normalny 9 3 5 5 3 2" xfId="8633"/>
    <cellStyle name="Normalny 9 3 5 5 3 2 2" xfId="8634"/>
    <cellStyle name="Normalny 9 3 5 5 3 3" xfId="8635"/>
    <cellStyle name="Normalny 9 3 5 5 4" xfId="8636"/>
    <cellStyle name="Normalny 9 3 5 5 4 2" xfId="8637"/>
    <cellStyle name="Normalny 9 3 5 5 5" xfId="8638"/>
    <cellStyle name="Normalny 9 3 5 6" xfId="8639"/>
    <cellStyle name="Normalny 9 3 5 6 2" xfId="8640"/>
    <cellStyle name="Normalny 9 3 5 6 2 2" xfId="8641"/>
    <cellStyle name="Normalny 9 3 5 6 2 2 2" xfId="8642"/>
    <cellStyle name="Normalny 9 3 5 6 2 3" xfId="8643"/>
    <cellStyle name="Normalny 9 3 5 6 3" xfId="8644"/>
    <cellStyle name="Normalny 9 3 5 6 3 2" xfId="8645"/>
    <cellStyle name="Normalny 9 3 5 6 4" xfId="8646"/>
    <cellStyle name="Normalny 9 3 5 7" xfId="8647"/>
    <cellStyle name="Normalny 9 3 5 7 2" xfId="8648"/>
    <cellStyle name="Normalny 9 3 5 7 2 2" xfId="8649"/>
    <cellStyle name="Normalny 9 3 5 7 3" xfId="8650"/>
    <cellStyle name="Normalny 9 3 5 8" xfId="8651"/>
    <cellStyle name="Normalny 9 3 5 8 2" xfId="8652"/>
    <cellStyle name="Normalny 9 3 5 9" xfId="8653"/>
    <cellStyle name="Normalny 9 3 6" xfId="8654"/>
    <cellStyle name="Normalny 9 3 7" xfId="8655"/>
    <cellStyle name="Normalny 9 3 7 2" xfId="8656"/>
    <cellStyle name="Normalny 9 3 7 2 2" xfId="8657"/>
    <cellStyle name="Normalny 9 3 7 2 2 2" xfId="8658"/>
    <cellStyle name="Normalny 9 3 7 2 2 2 2" xfId="8659"/>
    <cellStyle name="Normalny 9 3 7 2 2 2 2 2" xfId="8660"/>
    <cellStyle name="Normalny 9 3 7 2 2 2 3" xfId="8661"/>
    <cellStyle name="Normalny 9 3 7 2 2 3" xfId="8662"/>
    <cellStyle name="Normalny 9 3 7 2 2 3 2" xfId="8663"/>
    <cellStyle name="Normalny 9 3 7 2 2 4" xfId="8664"/>
    <cellStyle name="Normalny 9 3 7 2 3" xfId="8665"/>
    <cellStyle name="Normalny 9 3 7 2 3 2" xfId="8666"/>
    <cellStyle name="Normalny 9 3 7 2 3 2 2" xfId="8667"/>
    <cellStyle name="Normalny 9 3 7 2 3 3" xfId="8668"/>
    <cellStyle name="Normalny 9 3 7 2 4" xfId="8669"/>
    <cellStyle name="Normalny 9 3 7 2 4 2" xfId="8670"/>
    <cellStyle name="Normalny 9 3 7 2 5" xfId="8671"/>
    <cellStyle name="Normalny 9 3 7 3" xfId="8672"/>
    <cellStyle name="Normalny 9 3 7 3 2" xfId="8673"/>
    <cellStyle name="Normalny 9 3 7 3 2 2" xfId="8674"/>
    <cellStyle name="Normalny 9 3 7 3 2 2 2" xfId="8675"/>
    <cellStyle name="Normalny 9 3 7 3 2 2 2 2" xfId="8676"/>
    <cellStyle name="Normalny 9 3 7 3 2 2 3" xfId="8677"/>
    <cellStyle name="Normalny 9 3 7 3 2 3" xfId="8678"/>
    <cellStyle name="Normalny 9 3 7 3 2 3 2" xfId="8679"/>
    <cellStyle name="Normalny 9 3 7 3 2 4" xfId="8680"/>
    <cellStyle name="Normalny 9 3 7 3 3" xfId="8681"/>
    <cellStyle name="Normalny 9 3 7 3 3 2" xfId="8682"/>
    <cellStyle name="Normalny 9 3 7 3 3 2 2" xfId="8683"/>
    <cellStyle name="Normalny 9 3 7 3 3 3" xfId="8684"/>
    <cellStyle name="Normalny 9 3 7 3 4" xfId="8685"/>
    <cellStyle name="Normalny 9 3 7 3 4 2" xfId="8686"/>
    <cellStyle name="Normalny 9 3 7 3 5" xfId="8687"/>
    <cellStyle name="Normalny 9 3 7 4" xfId="8688"/>
    <cellStyle name="Normalny 9 3 7 4 2" xfId="8689"/>
    <cellStyle name="Normalny 9 3 7 4 2 2" xfId="8690"/>
    <cellStyle name="Normalny 9 3 7 4 2 2 2" xfId="8691"/>
    <cellStyle name="Normalny 9 3 7 4 2 3" xfId="8692"/>
    <cellStyle name="Normalny 9 3 7 4 3" xfId="8693"/>
    <cellStyle name="Normalny 9 3 7 4 3 2" xfId="8694"/>
    <cellStyle name="Normalny 9 3 7 4 4" xfId="8695"/>
    <cellStyle name="Normalny 9 3 7 5" xfId="8696"/>
    <cellStyle name="Normalny 9 3 7 5 2" xfId="8697"/>
    <cellStyle name="Normalny 9 3 7 5 2 2" xfId="8698"/>
    <cellStyle name="Normalny 9 3 7 5 3" xfId="8699"/>
    <cellStyle name="Normalny 9 3 7 6" xfId="8700"/>
    <cellStyle name="Normalny 9 3 7 6 2" xfId="8701"/>
    <cellStyle name="Normalny 9 3 7 7" xfId="8702"/>
    <cellStyle name="Normalny 9 3 8" xfId="8703"/>
    <cellStyle name="Normalny 9 3 8 2" xfId="8704"/>
    <cellStyle name="Normalny 9 3 8 2 2" xfId="8705"/>
    <cellStyle name="Normalny 9 3 8 2 2 2" xfId="8706"/>
    <cellStyle name="Normalny 9 3 8 2 2 2 2" xfId="8707"/>
    <cellStyle name="Normalny 9 3 8 2 2 3" xfId="8708"/>
    <cellStyle name="Normalny 9 3 8 2 3" xfId="8709"/>
    <cellStyle name="Normalny 9 3 8 2 3 2" xfId="8710"/>
    <cellStyle name="Normalny 9 3 8 2 4" xfId="8711"/>
    <cellStyle name="Normalny 9 3 8 3" xfId="8712"/>
    <cellStyle name="Normalny 9 3 8 3 2" xfId="8713"/>
    <cellStyle name="Normalny 9 3 8 3 2 2" xfId="8714"/>
    <cellStyle name="Normalny 9 3 8 3 3" xfId="8715"/>
    <cellStyle name="Normalny 9 3 8 4" xfId="8716"/>
    <cellStyle name="Normalny 9 3 8 4 2" xfId="8717"/>
    <cellStyle name="Normalny 9 3 8 5" xfId="8718"/>
    <cellStyle name="Normalny 9 3 9" xfId="8719"/>
    <cellStyle name="Normalny 9 3 9 2" xfId="8720"/>
    <cellStyle name="Normalny 9 3 9 2 2" xfId="8721"/>
    <cellStyle name="Normalny 9 3 9 2 2 2" xfId="8722"/>
    <cellStyle name="Normalny 9 3 9 2 2 2 2" xfId="8723"/>
    <cellStyle name="Normalny 9 3 9 2 2 3" xfId="8724"/>
    <cellStyle name="Normalny 9 3 9 2 3" xfId="8725"/>
    <cellStyle name="Normalny 9 3 9 2 3 2" xfId="8726"/>
    <cellStyle name="Normalny 9 3 9 2 4" xfId="8727"/>
    <cellStyle name="Normalny 9 3 9 3" xfId="8728"/>
    <cellStyle name="Normalny 9 3 9 3 2" xfId="8729"/>
    <cellStyle name="Normalny 9 3 9 3 2 2" xfId="8730"/>
    <cellStyle name="Normalny 9 3 9 3 3" xfId="8731"/>
    <cellStyle name="Normalny 9 3 9 4" xfId="8732"/>
    <cellStyle name="Normalny 9 3 9 4 2" xfId="8733"/>
    <cellStyle name="Normalny 9 3 9 5" xfId="8734"/>
    <cellStyle name="Normalny 9 4" xfId="8735"/>
    <cellStyle name="Normalny 9 4 2" xfId="8736"/>
    <cellStyle name="Normalny 9 4 3" xfId="8737"/>
    <cellStyle name="Normalny 9 4 3 2" xfId="8738"/>
    <cellStyle name="Normalny 9 4 3 2 2" xfId="8739"/>
    <cellStyle name="Normalny 9 4 3 2 2 2" xfId="8740"/>
    <cellStyle name="Normalny 9 4 3 2 2 2 2" xfId="8741"/>
    <cellStyle name="Normalny 9 4 3 2 2 2 2 2" xfId="8742"/>
    <cellStyle name="Normalny 9 4 3 2 2 2 3" xfId="8743"/>
    <cellStyle name="Normalny 9 4 3 2 2 3" xfId="8744"/>
    <cellStyle name="Normalny 9 4 3 2 2 3 2" xfId="8745"/>
    <cellStyle name="Normalny 9 4 3 2 2 4" xfId="8746"/>
    <cellStyle name="Normalny 9 4 3 2 3" xfId="8747"/>
    <cellStyle name="Normalny 9 4 3 2 3 2" xfId="8748"/>
    <cellStyle name="Normalny 9 4 3 2 3 2 2" xfId="8749"/>
    <cellStyle name="Normalny 9 4 3 2 3 3" xfId="8750"/>
    <cellStyle name="Normalny 9 4 3 2 4" xfId="8751"/>
    <cellStyle name="Normalny 9 4 3 2 4 2" xfId="8752"/>
    <cellStyle name="Normalny 9 4 3 2 5" xfId="8753"/>
    <cellStyle name="Normalny 9 4 3 3" xfId="8754"/>
    <cellStyle name="Normalny 9 4 3 3 2" xfId="8755"/>
    <cellStyle name="Normalny 9 4 3 3 2 2" xfId="8756"/>
    <cellStyle name="Normalny 9 4 3 3 2 2 2" xfId="8757"/>
    <cellStyle name="Normalny 9 4 3 3 2 2 2 2" xfId="8758"/>
    <cellStyle name="Normalny 9 4 3 3 2 2 3" xfId="8759"/>
    <cellStyle name="Normalny 9 4 3 3 2 3" xfId="8760"/>
    <cellStyle name="Normalny 9 4 3 3 2 3 2" xfId="8761"/>
    <cellStyle name="Normalny 9 4 3 3 2 4" xfId="8762"/>
    <cellStyle name="Normalny 9 4 3 3 3" xfId="8763"/>
    <cellStyle name="Normalny 9 4 3 3 3 2" xfId="8764"/>
    <cellStyle name="Normalny 9 4 3 3 3 2 2" xfId="8765"/>
    <cellStyle name="Normalny 9 4 3 3 3 3" xfId="8766"/>
    <cellStyle name="Normalny 9 4 3 3 4" xfId="8767"/>
    <cellStyle name="Normalny 9 4 3 3 4 2" xfId="8768"/>
    <cellStyle name="Normalny 9 4 3 3 5" xfId="8769"/>
    <cellStyle name="Normalny 9 4 3 4" xfId="8770"/>
    <cellStyle name="Normalny 9 4 3 4 2" xfId="8771"/>
    <cellStyle name="Normalny 9 4 3 4 2 2" xfId="8772"/>
    <cellStyle name="Normalny 9 4 3 4 2 2 2" xfId="8773"/>
    <cellStyle name="Normalny 9 4 3 4 2 3" xfId="8774"/>
    <cellStyle name="Normalny 9 4 3 4 3" xfId="8775"/>
    <cellStyle name="Normalny 9 4 3 4 3 2" xfId="8776"/>
    <cellStyle name="Normalny 9 4 3 4 4" xfId="8777"/>
    <cellStyle name="Normalny 9 4 3 5" xfId="8778"/>
    <cellStyle name="Normalny 9 4 3 5 2" xfId="8779"/>
    <cellStyle name="Normalny 9 4 3 5 2 2" xfId="8780"/>
    <cellStyle name="Normalny 9 4 3 5 3" xfId="8781"/>
    <cellStyle name="Normalny 9 4 3 6" xfId="8782"/>
    <cellStyle name="Normalny 9 4 3 6 2" xfId="8783"/>
    <cellStyle name="Normalny 9 4 3 7" xfId="8784"/>
    <cellStyle name="Normalny 9 4 4" xfId="8785"/>
    <cellStyle name="Normalny 9 4 4 2" xfId="8786"/>
    <cellStyle name="Normalny 9 4 4 2 2" xfId="8787"/>
    <cellStyle name="Normalny 9 4 4 2 2 2" xfId="8788"/>
    <cellStyle name="Normalny 9 4 4 2 2 2 2" xfId="8789"/>
    <cellStyle name="Normalny 9 4 4 2 2 3" xfId="8790"/>
    <cellStyle name="Normalny 9 4 4 2 3" xfId="8791"/>
    <cellStyle name="Normalny 9 4 4 2 3 2" xfId="8792"/>
    <cellStyle name="Normalny 9 4 4 2 4" xfId="8793"/>
    <cellStyle name="Normalny 9 4 4 3" xfId="8794"/>
    <cellStyle name="Normalny 9 4 4 3 2" xfId="8795"/>
    <cellStyle name="Normalny 9 4 4 3 2 2" xfId="8796"/>
    <cellStyle name="Normalny 9 4 4 3 3" xfId="8797"/>
    <cellStyle name="Normalny 9 4 4 4" xfId="8798"/>
    <cellStyle name="Normalny 9 4 4 4 2" xfId="8799"/>
    <cellStyle name="Normalny 9 4 4 5" xfId="8800"/>
    <cellStyle name="Normalny 9 4 5" xfId="8801"/>
    <cellStyle name="Normalny 9 4 5 2" xfId="8802"/>
    <cellStyle name="Normalny 9 4 5 2 2" xfId="8803"/>
    <cellStyle name="Normalny 9 4 5 2 2 2" xfId="8804"/>
    <cellStyle name="Normalny 9 4 5 2 2 2 2" xfId="8805"/>
    <cellStyle name="Normalny 9 4 5 2 2 3" xfId="8806"/>
    <cellStyle name="Normalny 9 4 5 2 3" xfId="8807"/>
    <cellStyle name="Normalny 9 4 5 2 3 2" xfId="8808"/>
    <cellStyle name="Normalny 9 4 5 2 4" xfId="8809"/>
    <cellStyle name="Normalny 9 4 5 3" xfId="8810"/>
    <cellStyle name="Normalny 9 4 5 3 2" xfId="8811"/>
    <cellStyle name="Normalny 9 4 5 3 2 2" xfId="8812"/>
    <cellStyle name="Normalny 9 4 5 3 3" xfId="8813"/>
    <cellStyle name="Normalny 9 4 5 4" xfId="8814"/>
    <cellStyle name="Normalny 9 4 5 4 2" xfId="8815"/>
    <cellStyle name="Normalny 9 4 5 5" xfId="8816"/>
    <cellStyle name="Normalny 9 4 6" xfId="8817"/>
    <cellStyle name="Normalny 9 4 6 2" xfId="8818"/>
    <cellStyle name="Normalny 9 4 6 2 2" xfId="8819"/>
    <cellStyle name="Normalny 9 4 6 2 2 2" xfId="8820"/>
    <cellStyle name="Normalny 9 4 6 2 3" xfId="8821"/>
    <cellStyle name="Normalny 9 4 6 3" xfId="8822"/>
    <cellStyle name="Normalny 9 4 6 3 2" xfId="8823"/>
    <cellStyle name="Normalny 9 4 6 4" xfId="8824"/>
    <cellStyle name="Normalny 9 4 7" xfId="8825"/>
    <cellStyle name="Normalny 9 4 7 2" xfId="8826"/>
    <cellStyle name="Normalny 9 4 7 2 2" xfId="8827"/>
    <cellStyle name="Normalny 9 4 7 3" xfId="8828"/>
    <cellStyle name="Normalny 9 4 8" xfId="8829"/>
    <cellStyle name="Normalny 9 4 8 2" xfId="8830"/>
    <cellStyle name="Normalny 9 4 9" xfId="8831"/>
    <cellStyle name="Normalny 9 5" xfId="8832"/>
    <cellStyle name="Normalny 9 5 2" xfId="8833"/>
    <cellStyle name="Normalny 9 5 3" xfId="8834"/>
    <cellStyle name="Normalny 9 5 3 2" xfId="8835"/>
    <cellStyle name="Normalny 9 5 3 2 2" xfId="8836"/>
    <cellStyle name="Normalny 9 5 3 2 2 2" xfId="8837"/>
    <cellStyle name="Normalny 9 5 3 2 2 2 2" xfId="8838"/>
    <cellStyle name="Normalny 9 5 3 2 2 2 2 2" xfId="8839"/>
    <cellStyle name="Normalny 9 5 3 2 2 2 3" xfId="8840"/>
    <cellStyle name="Normalny 9 5 3 2 2 3" xfId="8841"/>
    <cellStyle name="Normalny 9 5 3 2 2 3 2" xfId="8842"/>
    <cellStyle name="Normalny 9 5 3 2 2 4" xfId="8843"/>
    <cellStyle name="Normalny 9 5 3 2 3" xfId="8844"/>
    <cellStyle name="Normalny 9 5 3 2 3 2" xfId="8845"/>
    <cellStyle name="Normalny 9 5 3 2 3 2 2" xfId="8846"/>
    <cellStyle name="Normalny 9 5 3 2 3 3" xfId="8847"/>
    <cellStyle name="Normalny 9 5 3 2 4" xfId="8848"/>
    <cellStyle name="Normalny 9 5 3 2 4 2" xfId="8849"/>
    <cellStyle name="Normalny 9 5 3 2 5" xfId="8850"/>
    <cellStyle name="Normalny 9 5 3 3" xfId="8851"/>
    <cellStyle name="Normalny 9 5 3 3 2" xfId="8852"/>
    <cellStyle name="Normalny 9 5 3 3 2 2" xfId="8853"/>
    <cellStyle name="Normalny 9 5 3 3 2 2 2" xfId="8854"/>
    <cellStyle name="Normalny 9 5 3 3 2 2 2 2" xfId="8855"/>
    <cellStyle name="Normalny 9 5 3 3 2 2 3" xfId="8856"/>
    <cellStyle name="Normalny 9 5 3 3 2 3" xfId="8857"/>
    <cellStyle name="Normalny 9 5 3 3 2 3 2" xfId="8858"/>
    <cellStyle name="Normalny 9 5 3 3 2 4" xfId="8859"/>
    <cellStyle name="Normalny 9 5 3 3 3" xfId="8860"/>
    <cellStyle name="Normalny 9 5 3 3 3 2" xfId="8861"/>
    <cellStyle name="Normalny 9 5 3 3 3 2 2" xfId="8862"/>
    <cellStyle name="Normalny 9 5 3 3 3 3" xfId="8863"/>
    <cellStyle name="Normalny 9 5 3 3 4" xfId="8864"/>
    <cellStyle name="Normalny 9 5 3 3 4 2" xfId="8865"/>
    <cellStyle name="Normalny 9 5 3 3 5" xfId="8866"/>
    <cellStyle name="Normalny 9 5 3 4" xfId="8867"/>
    <cellStyle name="Normalny 9 5 3 4 2" xfId="8868"/>
    <cellStyle name="Normalny 9 5 3 4 2 2" xfId="8869"/>
    <cellStyle name="Normalny 9 5 3 4 2 2 2" xfId="8870"/>
    <cellStyle name="Normalny 9 5 3 4 2 3" xfId="8871"/>
    <cellStyle name="Normalny 9 5 3 4 3" xfId="8872"/>
    <cellStyle name="Normalny 9 5 3 4 3 2" xfId="8873"/>
    <cellStyle name="Normalny 9 5 3 4 4" xfId="8874"/>
    <cellStyle name="Normalny 9 5 3 5" xfId="8875"/>
    <cellStyle name="Normalny 9 5 3 5 2" xfId="8876"/>
    <cellStyle name="Normalny 9 5 3 5 2 2" xfId="8877"/>
    <cellStyle name="Normalny 9 5 3 5 3" xfId="8878"/>
    <cellStyle name="Normalny 9 5 3 6" xfId="8879"/>
    <cellStyle name="Normalny 9 5 3 6 2" xfId="8880"/>
    <cellStyle name="Normalny 9 5 3 7" xfId="8881"/>
    <cellStyle name="Normalny 9 5 4" xfId="8882"/>
    <cellStyle name="Normalny 9 5 4 2" xfId="8883"/>
    <cellStyle name="Normalny 9 5 4 2 2" xfId="8884"/>
    <cellStyle name="Normalny 9 5 4 2 2 2" xfId="8885"/>
    <cellStyle name="Normalny 9 5 4 2 2 2 2" xfId="8886"/>
    <cellStyle name="Normalny 9 5 4 2 2 3" xfId="8887"/>
    <cellStyle name="Normalny 9 5 4 2 3" xfId="8888"/>
    <cellStyle name="Normalny 9 5 4 2 3 2" xfId="8889"/>
    <cellStyle name="Normalny 9 5 4 2 4" xfId="8890"/>
    <cellStyle name="Normalny 9 5 4 3" xfId="8891"/>
    <cellStyle name="Normalny 9 5 4 3 2" xfId="8892"/>
    <cellStyle name="Normalny 9 5 4 3 2 2" xfId="8893"/>
    <cellStyle name="Normalny 9 5 4 3 3" xfId="8894"/>
    <cellStyle name="Normalny 9 5 4 4" xfId="8895"/>
    <cellStyle name="Normalny 9 5 4 4 2" xfId="8896"/>
    <cellStyle name="Normalny 9 5 4 5" xfId="8897"/>
    <cellStyle name="Normalny 9 5 5" xfId="8898"/>
    <cellStyle name="Normalny 9 5 5 2" xfId="8899"/>
    <cellStyle name="Normalny 9 5 5 2 2" xfId="8900"/>
    <cellStyle name="Normalny 9 5 5 2 2 2" xfId="8901"/>
    <cellStyle name="Normalny 9 5 5 2 2 2 2" xfId="8902"/>
    <cellStyle name="Normalny 9 5 5 2 2 3" xfId="8903"/>
    <cellStyle name="Normalny 9 5 5 2 3" xfId="8904"/>
    <cellStyle name="Normalny 9 5 5 2 3 2" xfId="8905"/>
    <cellStyle name="Normalny 9 5 5 2 4" xfId="8906"/>
    <cellStyle name="Normalny 9 5 5 3" xfId="8907"/>
    <cellStyle name="Normalny 9 5 5 3 2" xfId="8908"/>
    <cellStyle name="Normalny 9 5 5 3 2 2" xfId="8909"/>
    <cellStyle name="Normalny 9 5 5 3 3" xfId="8910"/>
    <cellStyle name="Normalny 9 5 5 4" xfId="8911"/>
    <cellStyle name="Normalny 9 5 5 4 2" xfId="8912"/>
    <cellStyle name="Normalny 9 5 5 5" xfId="8913"/>
    <cellStyle name="Normalny 9 5 6" xfId="8914"/>
    <cellStyle name="Normalny 9 5 6 2" xfId="8915"/>
    <cellStyle name="Normalny 9 5 6 2 2" xfId="8916"/>
    <cellStyle name="Normalny 9 5 6 2 2 2" xfId="8917"/>
    <cellStyle name="Normalny 9 5 6 2 3" xfId="8918"/>
    <cellStyle name="Normalny 9 5 6 3" xfId="8919"/>
    <cellStyle name="Normalny 9 5 6 3 2" xfId="8920"/>
    <cellStyle name="Normalny 9 5 6 4" xfId="8921"/>
    <cellStyle name="Normalny 9 5 7" xfId="8922"/>
    <cellStyle name="Normalny 9 5 7 2" xfId="8923"/>
    <cellStyle name="Normalny 9 5 7 2 2" xfId="8924"/>
    <cellStyle name="Normalny 9 5 7 3" xfId="8925"/>
    <cellStyle name="Normalny 9 5 8" xfId="8926"/>
    <cellStyle name="Normalny 9 5 8 2" xfId="8927"/>
    <cellStyle name="Normalny 9 5 9" xfId="8928"/>
    <cellStyle name="Normalny 9 6" xfId="8929"/>
    <cellStyle name="Normalny 9 6 2" xfId="8930"/>
    <cellStyle name="Normalny 9 6 3" xfId="8931"/>
    <cellStyle name="Normalny 9 6 3 2" xfId="8932"/>
    <cellStyle name="Normalny 9 6 3 2 2" xfId="8933"/>
    <cellStyle name="Normalny 9 6 3 2 2 2" xfId="8934"/>
    <cellStyle name="Normalny 9 6 3 2 2 2 2" xfId="8935"/>
    <cellStyle name="Normalny 9 6 3 2 2 2 2 2" xfId="8936"/>
    <cellStyle name="Normalny 9 6 3 2 2 2 3" xfId="8937"/>
    <cellStyle name="Normalny 9 6 3 2 2 3" xfId="8938"/>
    <cellStyle name="Normalny 9 6 3 2 2 3 2" xfId="8939"/>
    <cellStyle name="Normalny 9 6 3 2 2 4" xfId="8940"/>
    <cellStyle name="Normalny 9 6 3 2 3" xfId="8941"/>
    <cellStyle name="Normalny 9 6 3 2 3 2" xfId="8942"/>
    <cellStyle name="Normalny 9 6 3 2 3 2 2" xfId="8943"/>
    <cellStyle name="Normalny 9 6 3 2 3 3" xfId="8944"/>
    <cellStyle name="Normalny 9 6 3 2 4" xfId="8945"/>
    <cellStyle name="Normalny 9 6 3 2 4 2" xfId="8946"/>
    <cellStyle name="Normalny 9 6 3 2 5" xfId="8947"/>
    <cellStyle name="Normalny 9 6 3 3" xfId="8948"/>
    <cellStyle name="Normalny 9 6 3 3 2" xfId="8949"/>
    <cellStyle name="Normalny 9 6 3 3 2 2" xfId="8950"/>
    <cellStyle name="Normalny 9 6 3 3 2 2 2" xfId="8951"/>
    <cellStyle name="Normalny 9 6 3 3 2 2 2 2" xfId="8952"/>
    <cellStyle name="Normalny 9 6 3 3 2 2 3" xfId="8953"/>
    <cellStyle name="Normalny 9 6 3 3 2 3" xfId="8954"/>
    <cellStyle name="Normalny 9 6 3 3 2 3 2" xfId="8955"/>
    <cellStyle name="Normalny 9 6 3 3 2 4" xfId="8956"/>
    <cellStyle name="Normalny 9 6 3 3 3" xfId="8957"/>
    <cellStyle name="Normalny 9 6 3 3 3 2" xfId="8958"/>
    <cellStyle name="Normalny 9 6 3 3 3 2 2" xfId="8959"/>
    <cellStyle name="Normalny 9 6 3 3 3 3" xfId="8960"/>
    <cellStyle name="Normalny 9 6 3 3 4" xfId="8961"/>
    <cellStyle name="Normalny 9 6 3 3 4 2" xfId="8962"/>
    <cellStyle name="Normalny 9 6 3 3 5" xfId="8963"/>
    <cellStyle name="Normalny 9 6 3 4" xfId="8964"/>
    <cellStyle name="Normalny 9 6 3 4 2" xfId="8965"/>
    <cellStyle name="Normalny 9 6 3 4 2 2" xfId="8966"/>
    <cellStyle name="Normalny 9 6 3 4 2 2 2" xfId="8967"/>
    <cellStyle name="Normalny 9 6 3 4 2 3" xfId="8968"/>
    <cellStyle name="Normalny 9 6 3 4 3" xfId="8969"/>
    <cellStyle name="Normalny 9 6 3 4 3 2" xfId="8970"/>
    <cellStyle name="Normalny 9 6 3 4 4" xfId="8971"/>
    <cellStyle name="Normalny 9 6 3 5" xfId="8972"/>
    <cellStyle name="Normalny 9 6 3 5 2" xfId="8973"/>
    <cellStyle name="Normalny 9 6 3 5 2 2" xfId="8974"/>
    <cellStyle name="Normalny 9 6 3 5 3" xfId="8975"/>
    <cellStyle name="Normalny 9 6 3 6" xfId="8976"/>
    <cellStyle name="Normalny 9 6 3 6 2" xfId="8977"/>
    <cellStyle name="Normalny 9 6 3 7" xfId="8978"/>
    <cellStyle name="Normalny 9 6 4" xfId="8979"/>
    <cellStyle name="Normalny 9 6 4 2" xfId="8980"/>
    <cellStyle name="Normalny 9 6 4 2 2" xfId="8981"/>
    <cellStyle name="Normalny 9 6 4 2 2 2" xfId="8982"/>
    <cellStyle name="Normalny 9 6 4 2 2 2 2" xfId="8983"/>
    <cellStyle name="Normalny 9 6 4 2 2 3" xfId="8984"/>
    <cellStyle name="Normalny 9 6 4 2 3" xfId="8985"/>
    <cellStyle name="Normalny 9 6 4 2 3 2" xfId="8986"/>
    <cellStyle name="Normalny 9 6 4 2 4" xfId="8987"/>
    <cellStyle name="Normalny 9 6 4 3" xfId="8988"/>
    <cellStyle name="Normalny 9 6 4 3 2" xfId="8989"/>
    <cellStyle name="Normalny 9 6 4 3 2 2" xfId="8990"/>
    <cellStyle name="Normalny 9 6 4 3 3" xfId="8991"/>
    <cellStyle name="Normalny 9 6 4 4" xfId="8992"/>
    <cellStyle name="Normalny 9 6 4 4 2" xfId="8993"/>
    <cellStyle name="Normalny 9 6 4 5" xfId="8994"/>
    <cellStyle name="Normalny 9 6 5" xfId="8995"/>
    <cellStyle name="Normalny 9 6 5 2" xfId="8996"/>
    <cellStyle name="Normalny 9 6 5 2 2" xfId="8997"/>
    <cellStyle name="Normalny 9 6 5 2 2 2" xfId="8998"/>
    <cellStyle name="Normalny 9 6 5 2 2 2 2" xfId="8999"/>
    <cellStyle name="Normalny 9 6 5 2 2 3" xfId="9000"/>
    <cellStyle name="Normalny 9 6 5 2 3" xfId="9001"/>
    <cellStyle name="Normalny 9 6 5 2 3 2" xfId="9002"/>
    <cellStyle name="Normalny 9 6 5 2 4" xfId="9003"/>
    <cellStyle name="Normalny 9 6 5 3" xfId="9004"/>
    <cellStyle name="Normalny 9 6 5 3 2" xfId="9005"/>
    <cellStyle name="Normalny 9 6 5 3 2 2" xfId="9006"/>
    <cellStyle name="Normalny 9 6 5 3 3" xfId="9007"/>
    <cellStyle name="Normalny 9 6 5 4" xfId="9008"/>
    <cellStyle name="Normalny 9 6 5 4 2" xfId="9009"/>
    <cellStyle name="Normalny 9 6 5 5" xfId="9010"/>
    <cellStyle name="Normalny 9 6 6" xfId="9011"/>
    <cellStyle name="Normalny 9 6 6 2" xfId="9012"/>
    <cellStyle name="Normalny 9 6 6 2 2" xfId="9013"/>
    <cellStyle name="Normalny 9 6 6 2 2 2" xfId="9014"/>
    <cellStyle name="Normalny 9 6 6 2 3" xfId="9015"/>
    <cellStyle name="Normalny 9 6 6 3" xfId="9016"/>
    <cellStyle name="Normalny 9 6 6 3 2" xfId="9017"/>
    <cellStyle name="Normalny 9 6 6 4" xfId="9018"/>
    <cellStyle name="Normalny 9 6 7" xfId="9019"/>
    <cellStyle name="Normalny 9 6 7 2" xfId="9020"/>
    <cellStyle name="Normalny 9 6 7 2 2" xfId="9021"/>
    <cellStyle name="Normalny 9 6 7 3" xfId="9022"/>
    <cellStyle name="Normalny 9 6 8" xfId="9023"/>
    <cellStyle name="Normalny 9 6 8 2" xfId="9024"/>
    <cellStyle name="Normalny 9 6 9" xfId="9025"/>
    <cellStyle name="Normalny 9 7" xfId="9026"/>
    <cellStyle name="Normalny 9 7 2" xfId="9027"/>
    <cellStyle name="Normalny 9 7 3" xfId="9028"/>
    <cellStyle name="Normalny 9 7 3 2" xfId="9029"/>
    <cellStyle name="Normalny 9 7 3 2 2" xfId="9030"/>
    <cellStyle name="Normalny 9 7 3 2 2 2" xfId="9031"/>
    <cellStyle name="Normalny 9 7 3 2 2 2 2" xfId="9032"/>
    <cellStyle name="Normalny 9 7 3 2 2 2 2 2" xfId="9033"/>
    <cellStyle name="Normalny 9 7 3 2 2 2 3" xfId="9034"/>
    <cellStyle name="Normalny 9 7 3 2 2 3" xfId="9035"/>
    <cellStyle name="Normalny 9 7 3 2 2 3 2" xfId="9036"/>
    <cellStyle name="Normalny 9 7 3 2 2 4" xfId="9037"/>
    <cellStyle name="Normalny 9 7 3 2 3" xfId="9038"/>
    <cellStyle name="Normalny 9 7 3 2 3 2" xfId="9039"/>
    <cellStyle name="Normalny 9 7 3 2 3 2 2" xfId="9040"/>
    <cellStyle name="Normalny 9 7 3 2 3 3" xfId="9041"/>
    <cellStyle name="Normalny 9 7 3 2 4" xfId="9042"/>
    <cellStyle name="Normalny 9 7 3 2 4 2" xfId="9043"/>
    <cellStyle name="Normalny 9 7 3 2 5" xfId="9044"/>
    <cellStyle name="Normalny 9 7 3 3" xfId="9045"/>
    <cellStyle name="Normalny 9 7 3 3 2" xfId="9046"/>
    <cellStyle name="Normalny 9 7 3 3 2 2" xfId="9047"/>
    <cellStyle name="Normalny 9 7 3 3 2 2 2" xfId="9048"/>
    <cellStyle name="Normalny 9 7 3 3 2 2 2 2" xfId="9049"/>
    <cellStyle name="Normalny 9 7 3 3 2 2 3" xfId="9050"/>
    <cellStyle name="Normalny 9 7 3 3 2 3" xfId="9051"/>
    <cellStyle name="Normalny 9 7 3 3 2 3 2" xfId="9052"/>
    <cellStyle name="Normalny 9 7 3 3 2 4" xfId="9053"/>
    <cellStyle name="Normalny 9 7 3 3 3" xfId="9054"/>
    <cellStyle name="Normalny 9 7 3 3 3 2" xfId="9055"/>
    <cellStyle name="Normalny 9 7 3 3 3 2 2" xfId="9056"/>
    <cellStyle name="Normalny 9 7 3 3 3 3" xfId="9057"/>
    <cellStyle name="Normalny 9 7 3 3 4" xfId="9058"/>
    <cellStyle name="Normalny 9 7 3 3 4 2" xfId="9059"/>
    <cellStyle name="Normalny 9 7 3 3 5" xfId="9060"/>
    <cellStyle name="Normalny 9 7 3 4" xfId="9061"/>
    <cellStyle name="Normalny 9 7 3 4 2" xfId="9062"/>
    <cellStyle name="Normalny 9 7 3 4 2 2" xfId="9063"/>
    <cellStyle name="Normalny 9 7 3 4 2 2 2" xfId="9064"/>
    <cellStyle name="Normalny 9 7 3 4 2 3" xfId="9065"/>
    <cellStyle name="Normalny 9 7 3 4 3" xfId="9066"/>
    <cellStyle name="Normalny 9 7 3 4 3 2" xfId="9067"/>
    <cellStyle name="Normalny 9 7 3 4 4" xfId="9068"/>
    <cellStyle name="Normalny 9 7 3 5" xfId="9069"/>
    <cellStyle name="Normalny 9 7 3 5 2" xfId="9070"/>
    <cellStyle name="Normalny 9 7 3 5 2 2" xfId="9071"/>
    <cellStyle name="Normalny 9 7 3 5 3" xfId="9072"/>
    <cellStyle name="Normalny 9 7 3 6" xfId="9073"/>
    <cellStyle name="Normalny 9 7 3 6 2" xfId="9074"/>
    <cellStyle name="Normalny 9 7 3 7" xfId="9075"/>
    <cellStyle name="Normalny 9 7 4" xfId="9076"/>
    <cellStyle name="Normalny 9 7 4 2" xfId="9077"/>
    <cellStyle name="Normalny 9 7 4 2 2" xfId="9078"/>
    <cellStyle name="Normalny 9 7 4 2 2 2" xfId="9079"/>
    <cellStyle name="Normalny 9 7 4 2 2 2 2" xfId="9080"/>
    <cellStyle name="Normalny 9 7 4 2 2 3" xfId="9081"/>
    <cellStyle name="Normalny 9 7 4 2 3" xfId="9082"/>
    <cellStyle name="Normalny 9 7 4 2 3 2" xfId="9083"/>
    <cellStyle name="Normalny 9 7 4 2 4" xfId="9084"/>
    <cellStyle name="Normalny 9 7 4 3" xfId="9085"/>
    <cellStyle name="Normalny 9 7 4 3 2" xfId="9086"/>
    <cellStyle name="Normalny 9 7 4 3 2 2" xfId="9087"/>
    <cellStyle name="Normalny 9 7 4 3 3" xfId="9088"/>
    <cellStyle name="Normalny 9 7 4 4" xfId="9089"/>
    <cellStyle name="Normalny 9 7 4 4 2" xfId="9090"/>
    <cellStyle name="Normalny 9 7 4 5" xfId="9091"/>
    <cellStyle name="Normalny 9 7 5" xfId="9092"/>
    <cellStyle name="Normalny 9 7 5 2" xfId="9093"/>
    <cellStyle name="Normalny 9 7 5 2 2" xfId="9094"/>
    <cellStyle name="Normalny 9 7 5 2 2 2" xfId="9095"/>
    <cellStyle name="Normalny 9 7 5 2 2 2 2" xfId="9096"/>
    <cellStyle name="Normalny 9 7 5 2 2 3" xfId="9097"/>
    <cellStyle name="Normalny 9 7 5 2 3" xfId="9098"/>
    <cellStyle name="Normalny 9 7 5 2 3 2" xfId="9099"/>
    <cellStyle name="Normalny 9 7 5 2 4" xfId="9100"/>
    <cellStyle name="Normalny 9 7 5 3" xfId="9101"/>
    <cellStyle name="Normalny 9 7 5 3 2" xfId="9102"/>
    <cellStyle name="Normalny 9 7 5 3 2 2" xfId="9103"/>
    <cellStyle name="Normalny 9 7 5 3 3" xfId="9104"/>
    <cellStyle name="Normalny 9 7 5 4" xfId="9105"/>
    <cellStyle name="Normalny 9 7 5 4 2" xfId="9106"/>
    <cellStyle name="Normalny 9 7 5 5" xfId="9107"/>
    <cellStyle name="Normalny 9 7 6" xfId="9108"/>
    <cellStyle name="Normalny 9 7 6 2" xfId="9109"/>
    <cellStyle name="Normalny 9 7 6 2 2" xfId="9110"/>
    <cellStyle name="Normalny 9 7 6 2 2 2" xfId="9111"/>
    <cellStyle name="Normalny 9 7 6 2 3" xfId="9112"/>
    <cellStyle name="Normalny 9 7 6 3" xfId="9113"/>
    <cellStyle name="Normalny 9 7 6 3 2" xfId="9114"/>
    <cellStyle name="Normalny 9 7 6 4" xfId="9115"/>
    <cellStyle name="Normalny 9 7 7" xfId="9116"/>
    <cellStyle name="Normalny 9 7 7 2" xfId="9117"/>
    <cellStyle name="Normalny 9 7 7 2 2" xfId="9118"/>
    <cellStyle name="Normalny 9 7 7 3" xfId="9119"/>
    <cellStyle name="Normalny 9 7 8" xfId="9120"/>
    <cellStyle name="Normalny 9 7 8 2" xfId="9121"/>
    <cellStyle name="Normalny 9 7 9" xfId="9122"/>
    <cellStyle name="Normalny 9 8" xfId="9123"/>
    <cellStyle name="Normalny 9 8 2" xfId="9124"/>
    <cellStyle name="Normalny 9 8 3" xfId="9125"/>
    <cellStyle name="Normalny 9 8 3 2" xfId="9126"/>
    <cellStyle name="Normalny 9 8 3 2 2" xfId="9127"/>
    <cellStyle name="Normalny 9 8 3 2 2 2" xfId="9128"/>
    <cellStyle name="Normalny 9 8 3 2 2 2 2" xfId="9129"/>
    <cellStyle name="Normalny 9 8 3 2 2 2 2 2" xfId="9130"/>
    <cellStyle name="Normalny 9 8 3 2 2 2 3" xfId="9131"/>
    <cellStyle name="Normalny 9 8 3 2 2 3" xfId="9132"/>
    <cellStyle name="Normalny 9 8 3 2 2 3 2" xfId="9133"/>
    <cellStyle name="Normalny 9 8 3 2 2 4" xfId="9134"/>
    <cellStyle name="Normalny 9 8 3 2 3" xfId="9135"/>
    <cellStyle name="Normalny 9 8 3 2 3 2" xfId="9136"/>
    <cellStyle name="Normalny 9 8 3 2 3 2 2" xfId="9137"/>
    <cellStyle name="Normalny 9 8 3 2 3 3" xfId="9138"/>
    <cellStyle name="Normalny 9 8 3 2 4" xfId="9139"/>
    <cellStyle name="Normalny 9 8 3 2 4 2" xfId="9140"/>
    <cellStyle name="Normalny 9 8 3 2 5" xfId="9141"/>
    <cellStyle name="Normalny 9 8 3 3" xfId="9142"/>
    <cellStyle name="Normalny 9 8 3 3 2" xfId="9143"/>
    <cellStyle name="Normalny 9 8 3 3 2 2" xfId="9144"/>
    <cellStyle name="Normalny 9 8 3 3 2 2 2" xfId="9145"/>
    <cellStyle name="Normalny 9 8 3 3 2 2 2 2" xfId="9146"/>
    <cellStyle name="Normalny 9 8 3 3 2 2 3" xfId="9147"/>
    <cellStyle name="Normalny 9 8 3 3 2 3" xfId="9148"/>
    <cellStyle name="Normalny 9 8 3 3 2 3 2" xfId="9149"/>
    <cellStyle name="Normalny 9 8 3 3 2 4" xfId="9150"/>
    <cellStyle name="Normalny 9 8 3 3 3" xfId="9151"/>
    <cellStyle name="Normalny 9 8 3 3 3 2" xfId="9152"/>
    <cellStyle name="Normalny 9 8 3 3 3 2 2" xfId="9153"/>
    <cellStyle name="Normalny 9 8 3 3 3 3" xfId="9154"/>
    <cellStyle name="Normalny 9 8 3 3 4" xfId="9155"/>
    <cellStyle name="Normalny 9 8 3 3 4 2" xfId="9156"/>
    <cellStyle name="Normalny 9 8 3 3 5" xfId="9157"/>
    <cellStyle name="Normalny 9 8 3 4" xfId="9158"/>
    <cellStyle name="Normalny 9 8 3 4 2" xfId="9159"/>
    <cellStyle name="Normalny 9 8 3 4 2 2" xfId="9160"/>
    <cellStyle name="Normalny 9 8 3 4 2 2 2" xfId="9161"/>
    <cellStyle name="Normalny 9 8 3 4 2 3" xfId="9162"/>
    <cellStyle name="Normalny 9 8 3 4 3" xfId="9163"/>
    <cellStyle name="Normalny 9 8 3 4 3 2" xfId="9164"/>
    <cellStyle name="Normalny 9 8 3 4 4" xfId="9165"/>
    <cellStyle name="Normalny 9 8 3 5" xfId="9166"/>
    <cellStyle name="Normalny 9 8 3 5 2" xfId="9167"/>
    <cellStyle name="Normalny 9 8 3 5 2 2" xfId="9168"/>
    <cellStyle name="Normalny 9 8 3 5 3" xfId="9169"/>
    <cellStyle name="Normalny 9 8 3 6" xfId="9170"/>
    <cellStyle name="Normalny 9 8 3 6 2" xfId="9171"/>
    <cellStyle name="Normalny 9 8 3 7" xfId="9172"/>
    <cellStyle name="Normalny 9 8 4" xfId="9173"/>
    <cellStyle name="Normalny 9 8 4 2" xfId="9174"/>
    <cellStyle name="Normalny 9 8 4 2 2" xfId="9175"/>
    <cellStyle name="Normalny 9 8 4 2 2 2" xfId="9176"/>
    <cellStyle name="Normalny 9 8 4 2 2 2 2" xfId="9177"/>
    <cellStyle name="Normalny 9 8 4 2 2 3" xfId="9178"/>
    <cellStyle name="Normalny 9 8 4 2 3" xfId="9179"/>
    <cellStyle name="Normalny 9 8 4 2 3 2" xfId="9180"/>
    <cellStyle name="Normalny 9 8 4 2 4" xfId="9181"/>
    <cellStyle name="Normalny 9 8 4 3" xfId="9182"/>
    <cellStyle name="Normalny 9 8 4 3 2" xfId="9183"/>
    <cellStyle name="Normalny 9 8 4 3 2 2" xfId="9184"/>
    <cellStyle name="Normalny 9 8 4 3 3" xfId="9185"/>
    <cellStyle name="Normalny 9 8 4 4" xfId="9186"/>
    <cellStyle name="Normalny 9 8 4 4 2" xfId="9187"/>
    <cellStyle name="Normalny 9 8 4 5" xfId="9188"/>
    <cellStyle name="Normalny 9 8 5" xfId="9189"/>
    <cellStyle name="Normalny 9 8 5 2" xfId="9190"/>
    <cellStyle name="Normalny 9 8 5 2 2" xfId="9191"/>
    <cellStyle name="Normalny 9 8 5 2 2 2" xfId="9192"/>
    <cellStyle name="Normalny 9 8 5 2 2 2 2" xfId="9193"/>
    <cellStyle name="Normalny 9 8 5 2 2 3" xfId="9194"/>
    <cellStyle name="Normalny 9 8 5 2 3" xfId="9195"/>
    <cellStyle name="Normalny 9 8 5 2 3 2" xfId="9196"/>
    <cellStyle name="Normalny 9 8 5 2 4" xfId="9197"/>
    <cellStyle name="Normalny 9 8 5 3" xfId="9198"/>
    <cellStyle name="Normalny 9 8 5 3 2" xfId="9199"/>
    <cellStyle name="Normalny 9 8 5 3 2 2" xfId="9200"/>
    <cellStyle name="Normalny 9 8 5 3 3" xfId="9201"/>
    <cellStyle name="Normalny 9 8 5 4" xfId="9202"/>
    <cellStyle name="Normalny 9 8 5 4 2" xfId="9203"/>
    <cellStyle name="Normalny 9 8 5 5" xfId="9204"/>
    <cellStyle name="Normalny 9 8 6" xfId="9205"/>
    <cellStyle name="Normalny 9 8 6 2" xfId="9206"/>
    <cellStyle name="Normalny 9 8 6 2 2" xfId="9207"/>
    <cellStyle name="Normalny 9 8 6 2 2 2" xfId="9208"/>
    <cellStyle name="Normalny 9 8 6 2 3" xfId="9209"/>
    <cellStyle name="Normalny 9 8 6 3" xfId="9210"/>
    <cellStyle name="Normalny 9 8 6 3 2" xfId="9211"/>
    <cellStyle name="Normalny 9 8 6 4" xfId="9212"/>
    <cellStyle name="Normalny 9 8 7" xfId="9213"/>
    <cellStyle name="Normalny 9 8 7 2" xfId="9214"/>
    <cellStyle name="Normalny 9 8 7 2 2" xfId="9215"/>
    <cellStyle name="Normalny 9 8 7 3" xfId="9216"/>
    <cellStyle name="Normalny 9 8 8" xfId="9217"/>
    <cellStyle name="Normalny 9 8 8 2" xfId="9218"/>
    <cellStyle name="Normalny 9 8 9" xfId="9219"/>
    <cellStyle name="Normalny 9 9" xfId="9220"/>
    <cellStyle name="Note" xfId="9221"/>
    <cellStyle name="Note 2" xfId="9222"/>
    <cellStyle name="Note 2 2" xfId="9223"/>
    <cellStyle name="Note 3" xfId="9224"/>
    <cellStyle name="Output" xfId="9225"/>
    <cellStyle name="Output 2" xfId="9226"/>
    <cellStyle name="Procentowy" xfId="9243" builtinId="5"/>
    <cellStyle name="Procentowy 2" xfId="9242"/>
    <cellStyle name="Title" xfId="9227"/>
    <cellStyle name="Title 2" xfId="9228"/>
    <cellStyle name="Total" xfId="9229"/>
    <cellStyle name="Total 2" xfId="9230"/>
    <cellStyle name="Walutowy 2" xfId="9231"/>
    <cellStyle name="Walutowy 2 2" xfId="9232"/>
    <cellStyle name="Walutowy 3" xfId="9233"/>
    <cellStyle name="Walutowy 3 2" xfId="9234"/>
    <cellStyle name="Walutowy 3 2 2" xfId="9235"/>
    <cellStyle name="Walutowy 3 3" xfId="9236"/>
    <cellStyle name="Warning Text" xfId="9237"/>
    <cellStyle name="Warning Text 2" xfId="923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23"/>
  <sheetViews>
    <sheetView tabSelected="1" view="pageBreakPreview" topLeftCell="B1" zoomScaleNormal="80" zoomScaleSheetLayoutView="100" workbookViewId="0">
      <pane ySplit="5" topLeftCell="A6" activePane="bottomLeft" state="frozen"/>
      <selection pane="bottomLeft" activeCell="C116" sqref="C116"/>
    </sheetView>
  </sheetViews>
  <sheetFormatPr defaultColWidth="9.140625" defaultRowHeight="12.75"/>
  <cols>
    <col min="1" max="1" width="5.7109375" style="434" customWidth="1"/>
    <col min="2" max="2" width="13" style="435" customWidth="1"/>
    <col min="3" max="3" width="89.7109375" style="442" customWidth="1"/>
    <col min="4" max="4" width="10.42578125" style="442" customWidth="1"/>
    <col min="5" max="5" width="9" style="434" customWidth="1"/>
    <col min="6" max="6" width="16.140625" style="443" customWidth="1"/>
    <col min="7" max="7" width="20" style="444" customWidth="1"/>
    <col min="8" max="8" width="9.140625" style="444"/>
    <col min="9" max="16384" width="9.140625" style="415"/>
  </cols>
  <sheetData>
    <row r="2" spans="1:8" ht="30.75" customHeight="1">
      <c r="A2" s="454" t="s">
        <v>774</v>
      </c>
      <c r="B2" s="454"/>
      <c r="C2" s="454"/>
      <c r="D2" s="454"/>
      <c r="E2" s="454"/>
      <c r="F2" s="454"/>
      <c r="G2" s="454"/>
    </row>
    <row r="3" spans="1:8" ht="58.5" customHeight="1">
      <c r="A3" s="455" t="s">
        <v>719</v>
      </c>
      <c r="B3" s="455"/>
      <c r="C3" s="455"/>
      <c r="D3" s="455"/>
      <c r="E3" s="455"/>
      <c r="F3" s="455"/>
      <c r="G3" s="455"/>
    </row>
    <row r="4" spans="1:8" ht="35.25" customHeight="1">
      <c r="A4" s="464" t="s">
        <v>0</v>
      </c>
      <c r="B4" s="467" t="s">
        <v>743</v>
      </c>
      <c r="C4" s="465" t="s">
        <v>4</v>
      </c>
      <c r="D4" s="466" t="s">
        <v>5</v>
      </c>
      <c r="E4" s="466"/>
      <c r="F4" s="456" t="s">
        <v>665</v>
      </c>
      <c r="G4" s="458" t="s">
        <v>666</v>
      </c>
    </row>
    <row r="5" spans="1:8" s="419" customFormat="1" ht="33" customHeight="1">
      <c r="A5" s="464"/>
      <c r="B5" s="468"/>
      <c r="C5" s="465"/>
      <c r="D5" s="416" t="s">
        <v>7</v>
      </c>
      <c r="E5" s="417" t="s">
        <v>773</v>
      </c>
      <c r="F5" s="457"/>
      <c r="G5" s="459"/>
      <c r="H5" s="418"/>
    </row>
    <row r="6" spans="1:8" s="447" customFormat="1" ht="24" customHeight="1">
      <c r="A6" s="420"/>
      <c r="B6" s="421"/>
      <c r="C6" s="422" t="s">
        <v>477</v>
      </c>
      <c r="D6" s="422"/>
      <c r="E6" s="422"/>
      <c r="F6" s="423"/>
      <c r="G6" s="424"/>
      <c r="H6" s="446"/>
    </row>
    <row r="7" spans="1:8" s="447" customFormat="1" ht="20.100000000000001" customHeight="1">
      <c r="A7" s="460" t="s">
        <v>690</v>
      </c>
      <c r="B7" s="461"/>
      <c r="C7" s="461"/>
      <c r="D7" s="461"/>
      <c r="E7" s="461"/>
      <c r="F7" s="461"/>
      <c r="G7" s="462"/>
      <c r="H7" s="446"/>
    </row>
    <row r="8" spans="1:8" s="447" customFormat="1" ht="30" customHeight="1">
      <c r="A8" s="425">
        <v>1</v>
      </c>
      <c r="B8" s="426"/>
      <c r="C8" s="427" t="s">
        <v>739</v>
      </c>
      <c r="D8" s="431">
        <v>22</v>
      </c>
      <c r="E8" s="428" t="s">
        <v>660</v>
      </c>
      <c r="F8" s="429"/>
      <c r="G8" s="430"/>
      <c r="H8" s="446"/>
    </row>
    <row r="9" spans="1:8" s="447" customFormat="1" ht="20.100000000000001" customHeight="1">
      <c r="A9" s="460" t="s">
        <v>691</v>
      </c>
      <c r="B9" s="461"/>
      <c r="C9" s="461"/>
      <c r="D9" s="461"/>
      <c r="E9" s="461"/>
      <c r="F9" s="461"/>
      <c r="G9" s="462"/>
      <c r="H9" s="446"/>
    </row>
    <row r="10" spans="1:8" s="447" customFormat="1" ht="30" customHeight="1">
      <c r="A10" s="425">
        <v>2</v>
      </c>
      <c r="B10" s="426"/>
      <c r="C10" s="427" t="s">
        <v>739</v>
      </c>
      <c r="D10" s="431">
        <v>22</v>
      </c>
      <c r="E10" s="428" t="s">
        <v>660</v>
      </c>
      <c r="F10" s="429"/>
      <c r="G10" s="430"/>
      <c r="H10" s="446"/>
    </row>
    <row r="11" spans="1:8" s="447" customFormat="1" ht="39.75" customHeight="1">
      <c r="A11" s="425">
        <v>3</v>
      </c>
      <c r="B11" s="453" t="s">
        <v>756</v>
      </c>
      <c r="C11" s="427" t="s">
        <v>721</v>
      </c>
      <c r="D11" s="431">
        <v>102</v>
      </c>
      <c r="E11" s="428" t="s">
        <v>3</v>
      </c>
      <c r="F11" s="429"/>
      <c r="G11" s="430"/>
      <c r="H11" s="446"/>
    </row>
    <row r="12" spans="1:8" s="447" customFormat="1" ht="55.5" customHeight="1">
      <c r="A12" s="425">
        <v>4</v>
      </c>
      <c r="B12" s="426" t="s">
        <v>744</v>
      </c>
      <c r="C12" s="427" t="s">
        <v>765</v>
      </c>
      <c r="D12" s="431">
        <v>5</v>
      </c>
      <c r="E12" s="428" t="s">
        <v>26</v>
      </c>
      <c r="F12" s="429"/>
      <c r="G12" s="430"/>
      <c r="H12" s="446"/>
    </row>
    <row r="13" spans="1:8" s="447" customFormat="1" ht="20.100000000000001" customHeight="1">
      <c r="A13" s="460" t="s">
        <v>692</v>
      </c>
      <c r="B13" s="461"/>
      <c r="C13" s="461"/>
      <c r="D13" s="461"/>
      <c r="E13" s="461"/>
      <c r="F13" s="461"/>
      <c r="G13" s="462"/>
      <c r="H13" s="446"/>
    </row>
    <row r="14" spans="1:8" s="447" customFormat="1" ht="30" customHeight="1">
      <c r="A14" s="425">
        <v>5</v>
      </c>
      <c r="B14" s="426"/>
      <c r="C14" s="427" t="s">
        <v>739</v>
      </c>
      <c r="D14" s="431">
        <v>24</v>
      </c>
      <c r="E14" s="428" t="s">
        <v>660</v>
      </c>
      <c r="F14" s="429"/>
      <c r="G14" s="430"/>
      <c r="H14" s="446"/>
    </row>
    <row r="15" spans="1:8" s="447" customFormat="1" ht="30" customHeight="1">
      <c r="A15" s="425">
        <v>6</v>
      </c>
      <c r="B15" s="426" t="s">
        <v>747</v>
      </c>
      <c r="C15" s="427" t="s">
        <v>757</v>
      </c>
      <c r="D15" s="431">
        <v>2</v>
      </c>
      <c r="E15" s="428" t="s">
        <v>26</v>
      </c>
      <c r="F15" s="429"/>
      <c r="G15" s="430"/>
      <c r="H15" s="446"/>
    </row>
    <row r="16" spans="1:8" s="447" customFormat="1" ht="20.100000000000001" customHeight="1">
      <c r="A16" s="460" t="s">
        <v>693</v>
      </c>
      <c r="B16" s="461"/>
      <c r="C16" s="461"/>
      <c r="D16" s="461"/>
      <c r="E16" s="461"/>
      <c r="F16" s="461"/>
      <c r="G16" s="462"/>
      <c r="H16" s="446"/>
    </row>
    <row r="17" spans="1:8" s="447" customFormat="1" ht="30" customHeight="1">
      <c r="A17" s="425">
        <v>7</v>
      </c>
      <c r="B17" s="426"/>
      <c r="C17" s="427" t="s">
        <v>739</v>
      </c>
      <c r="D17" s="431">
        <v>22</v>
      </c>
      <c r="E17" s="428" t="s">
        <v>660</v>
      </c>
      <c r="F17" s="429"/>
      <c r="G17" s="430"/>
      <c r="H17" s="446"/>
    </row>
    <row r="18" spans="1:8" s="447" customFormat="1" ht="48" customHeight="1">
      <c r="A18" s="425">
        <v>8</v>
      </c>
      <c r="B18" s="453" t="s">
        <v>756</v>
      </c>
      <c r="C18" s="427" t="s">
        <v>722</v>
      </c>
      <c r="D18" s="431">
        <v>216</v>
      </c>
      <c r="E18" s="428" t="s">
        <v>3</v>
      </c>
      <c r="F18" s="429"/>
      <c r="G18" s="430"/>
      <c r="H18" s="446"/>
    </row>
    <row r="19" spans="1:8" s="447" customFormat="1" ht="25.5" customHeight="1">
      <c r="A19" s="425">
        <v>9</v>
      </c>
      <c r="B19" s="426" t="s">
        <v>744</v>
      </c>
      <c r="C19" s="427" t="s">
        <v>766</v>
      </c>
      <c r="D19" s="431">
        <v>1</v>
      </c>
      <c r="E19" s="428" t="s">
        <v>3</v>
      </c>
      <c r="F19" s="429"/>
      <c r="G19" s="430"/>
      <c r="H19" s="446"/>
    </row>
    <row r="20" spans="1:8" s="447" customFormat="1" ht="25.5" customHeight="1">
      <c r="A20" s="425">
        <v>10</v>
      </c>
      <c r="B20" s="426" t="s">
        <v>744</v>
      </c>
      <c r="C20" s="427" t="s">
        <v>741</v>
      </c>
      <c r="D20" s="431">
        <v>3</v>
      </c>
      <c r="E20" s="428" t="s">
        <v>26</v>
      </c>
      <c r="F20" s="429"/>
      <c r="G20" s="430"/>
      <c r="H20" s="446"/>
    </row>
    <row r="21" spans="1:8" s="447" customFormat="1" ht="20.100000000000001" customHeight="1">
      <c r="A21" s="460" t="s">
        <v>694</v>
      </c>
      <c r="B21" s="461"/>
      <c r="C21" s="461"/>
      <c r="D21" s="461"/>
      <c r="E21" s="461"/>
      <c r="F21" s="461"/>
      <c r="G21" s="462"/>
      <c r="H21" s="446"/>
    </row>
    <row r="22" spans="1:8" s="447" customFormat="1" ht="30" customHeight="1">
      <c r="A22" s="425">
        <v>11</v>
      </c>
      <c r="B22" s="426"/>
      <c r="C22" s="427" t="s">
        <v>739</v>
      </c>
      <c r="D22" s="431">
        <v>22</v>
      </c>
      <c r="E22" s="428" t="s">
        <v>660</v>
      </c>
      <c r="F22" s="429"/>
      <c r="G22" s="430"/>
      <c r="H22" s="446"/>
    </row>
    <row r="23" spans="1:8" s="447" customFormat="1" ht="30" customHeight="1">
      <c r="A23" s="425">
        <v>12</v>
      </c>
      <c r="B23" s="426" t="s">
        <v>744</v>
      </c>
      <c r="C23" s="427" t="s">
        <v>767</v>
      </c>
      <c r="D23" s="431">
        <v>8</v>
      </c>
      <c r="E23" s="428" t="s">
        <v>26</v>
      </c>
      <c r="F23" s="429"/>
      <c r="G23" s="430"/>
      <c r="H23" s="446"/>
    </row>
    <row r="24" spans="1:8" s="447" customFormat="1" ht="52.5" customHeight="1">
      <c r="A24" s="425">
        <v>13</v>
      </c>
      <c r="B24" s="453" t="s">
        <v>756</v>
      </c>
      <c r="C24" s="427" t="s">
        <v>723</v>
      </c>
      <c r="D24" s="431">
        <v>138</v>
      </c>
      <c r="E24" s="428" t="s">
        <v>3</v>
      </c>
      <c r="F24" s="429"/>
      <c r="G24" s="430"/>
      <c r="H24" s="446"/>
    </row>
    <row r="25" spans="1:8" s="447" customFormat="1" ht="24" customHeight="1">
      <c r="A25" s="425">
        <v>14</v>
      </c>
      <c r="B25" s="453" t="s">
        <v>746</v>
      </c>
      <c r="C25" s="427" t="s">
        <v>675</v>
      </c>
      <c r="D25" s="431">
        <v>0.6</v>
      </c>
      <c r="E25" s="428" t="s">
        <v>3</v>
      </c>
      <c r="F25" s="429"/>
      <c r="G25" s="430"/>
      <c r="H25" s="446"/>
    </row>
    <row r="26" spans="1:8" s="447" customFormat="1" ht="24" customHeight="1">
      <c r="A26" s="425">
        <v>15</v>
      </c>
      <c r="B26" s="426" t="s">
        <v>748</v>
      </c>
      <c r="C26" s="427" t="s">
        <v>676</v>
      </c>
      <c r="D26" s="431">
        <v>3</v>
      </c>
      <c r="E26" s="428" t="s">
        <v>3</v>
      </c>
      <c r="F26" s="429"/>
      <c r="G26" s="430"/>
      <c r="H26" s="446"/>
    </row>
    <row r="27" spans="1:8" s="447" customFormat="1" ht="24" customHeight="1">
      <c r="A27" s="425">
        <v>16</v>
      </c>
      <c r="B27" s="426" t="s">
        <v>749</v>
      </c>
      <c r="C27" s="427" t="s">
        <v>677</v>
      </c>
      <c r="D27" s="431">
        <v>6</v>
      </c>
      <c r="E27" s="428" t="s">
        <v>3</v>
      </c>
      <c r="F27" s="429"/>
      <c r="G27" s="430"/>
      <c r="H27" s="446"/>
    </row>
    <row r="28" spans="1:8" s="449" customFormat="1" ht="45.75" customHeight="1">
      <c r="A28" s="425">
        <v>17</v>
      </c>
      <c r="B28" s="426" t="s">
        <v>762</v>
      </c>
      <c r="C28" s="427" t="s">
        <v>724</v>
      </c>
      <c r="D28" s="431">
        <v>3.2</v>
      </c>
      <c r="E28" s="428" t="s">
        <v>26</v>
      </c>
      <c r="F28" s="429"/>
      <c r="G28" s="430"/>
      <c r="H28" s="448"/>
    </row>
    <row r="29" spans="1:8" s="447" customFormat="1" ht="20.100000000000001" customHeight="1">
      <c r="A29" s="460" t="s">
        <v>695</v>
      </c>
      <c r="B29" s="461"/>
      <c r="C29" s="461"/>
      <c r="D29" s="461"/>
      <c r="E29" s="461"/>
      <c r="F29" s="461"/>
      <c r="G29" s="462"/>
      <c r="H29" s="446"/>
    </row>
    <row r="30" spans="1:8" s="449" customFormat="1" ht="30" customHeight="1">
      <c r="A30" s="425">
        <v>18</v>
      </c>
      <c r="B30" s="426"/>
      <c r="C30" s="427" t="s">
        <v>739</v>
      </c>
      <c r="D30" s="431">
        <v>44</v>
      </c>
      <c r="E30" s="428" t="s">
        <v>660</v>
      </c>
      <c r="F30" s="429"/>
      <c r="G30" s="430"/>
      <c r="H30" s="448"/>
    </row>
    <row r="31" spans="1:8" s="447" customFormat="1" ht="30" customHeight="1">
      <c r="A31" s="425">
        <v>19</v>
      </c>
      <c r="B31" s="426" t="s">
        <v>744</v>
      </c>
      <c r="C31" s="427" t="s">
        <v>768</v>
      </c>
      <c r="D31" s="431">
        <v>34</v>
      </c>
      <c r="E31" s="428" t="s">
        <v>26</v>
      </c>
      <c r="F31" s="429"/>
      <c r="G31" s="430"/>
      <c r="H31" s="446"/>
    </row>
    <row r="32" spans="1:8" s="447" customFormat="1" ht="30" customHeight="1">
      <c r="A32" s="460" t="s">
        <v>696</v>
      </c>
      <c r="B32" s="461"/>
      <c r="C32" s="461"/>
      <c r="D32" s="461"/>
      <c r="E32" s="461"/>
      <c r="F32" s="461"/>
      <c r="G32" s="462"/>
      <c r="H32" s="446"/>
    </row>
    <row r="33" spans="1:10" s="447" customFormat="1" ht="30" customHeight="1">
      <c r="A33" s="425">
        <v>20</v>
      </c>
      <c r="B33" s="426" t="s">
        <v>750</v>
      </c>
      <c r="C33" s="427" t="s">
        <v>678</v>
      </c>
      <c r="D33" s="431">
        <v>0.5</v>
      </c>
      <c r="E33" s="428" t="s">
        <v>26</v>
      </c>
      <c r="F33" s="429"/>
      <c r="G33" s="430"/>
      <c r="H33" s="446"/>
    </row>
    <row r="34" spans="1:10" s="447" customFormat="1" ht="51" customHeight="1">
      <c r="A34" s="425">
        <v>21</v>
      </c>
      <c r="B34" s="426" t="s">
        <v>751</v>
      </c>
      <c r="C34" s="427" t="s">
        <v>679</v>
      </c>
      <c r="D34" s="431">
        <v>5</v>
      </c>
      <c r="E34" s="428" t="s">
        <v>12</v>
      </c>
      <c r="F34" s="429"/>
      <c r="G34" s="430"/>
      <c r="H34" s="446"/>
    </row>
    <row r="35" spans="1:10" s="447" customFormat="1" ht="20.100000000000001" customHeight="1">
      <c r="A35" s="460" t="s">
        <v>697</v>
      </c>
      <c r="B35" s="461"/>
      <c r="C35" s="461"/>
      <c r="D35" s="461"/>
      <c r="E35" s="461"/>
      <c r="F35" s="461"/>
      <c r="G35" s="462"/>
      <c r="H35" s="446"/>
    </row>
    <row r="36" spans="1:10" s="449" customFormat="1" ht="30" customHeight="1">
      <c r="A36" s="425">
        <v>22</v>
      </c>
      <c r="B36" s="426"/>
      <c r="C36" s="427" t="s">
        <v>739</v>
      </c>
      <c r="D36" s="431">
        <v>14</v>
      </c>
      <c r="E36" s="428" t="s">
        <v>660</v>
      </c>
      <c r="F36" s="429"/>
      <c r="G36" s="430"/>
      <c r="H36" s="448"/>
    </row>
    <row r="37" spans="1:10" s="447" customFormat="1" ht="39.75" customHeight="1">
      <c r="A37" s="425">
        <v>23</v>
      </c>
      <c r="B37" s="453" t="s">
        <v>756</v>
      </c>
      <c r="C37" s="427" t="s">
        <v>725</v>
      </c>
      <c r="D37" s="431">
        <v>39</v>
      </c>
      <c r="E37" s="428" t="s">
        <v>3</v>
      </c>
      <c r="F37" s="429"/>
      <c r="G37" s="430"/>
      <c r="H37" s="446"/>
    </row>
    <row r="38" spans="1:10" s="447" customFormat="1" ht="20.100000000000001" customHeight="1">
      <c r="A38" s="460" t="s">
        <v>698</v>
      </c>
      <c r="B38" s="461"/>
      <c r="C38" s="461"/>
      <c r="D38" s="461"/>
      <c r="E38" s="461"/>
      <c r="F38" s="461"/>
      <c r="G38" s="462"/>
      <c r="H38" s="446"/>
    </row>
    <row r="39" spans="1:10" s="449" customFormat="1" ht="30" customHeight="1">
      <c r="A39" s="425">
        <v>24</v>
      </c>
      <c r="B39" s="426"/>
      <c r="C39" s="427" t="s">
        <v>739</v>
      </c>
      <c r="D39" s="431">
        <v>30</v>
      </c>
      <c r="E39" s="428" t="s">
        <v>660</v>
      </c>
      <c r="F39" s="429"/>
      <c r="G39" s="430"/>
      <c r="H39" s="448"/>
    </row>
    <row r="40" spans="1:10" s="447" customFormat="1" ht="30" customHeight="1">
      <c r="A40" s="425">
        <v>25</v>
      </c>
      <c r="B40" s="426" t="s">
        <v>745</v>
      </c>
      <c r="C40" s="427" t="s">
        <v>769</v>
      </c>
      <c r="D40" s="431">
        <v>2</v>
      </c>
      <c r="E40" s="428" t="s">
        <v>26</v>
      </c>
      <c r="F40" s="429"/>
      <c r="G40" s="430"/>
      <c r="H40" s="446"/>
    </row>
    <row r="41" spans="1:10" s="447" customFormat="1" ht="30" customHeight="1">
      <c r="A41" s="425">
        <v>26</v>
      </c>
      <c r="B41" s="426" t="s">
        <v>745</v>
      </c>
      <c r="C41" s="427" t="s">
        <v>684</v>
      </c>
      <c r="D41" s="428">
        <v>6.6</v>
      </c>
      <c r="E41" s="428" t="s">
        <v>26</v>
      </c>
      <c r="F41" s="429"/>
      <c r="G41" s="430"/>
      <c r="H41" s="446"/>
    </row>
    <row r="42" spans="1:10" s="447" customFormat="1" ht="41.25" customHeight="1">
      <c r="A42" s="425">
        <v>27</v>
      </c>
      <c r="B42" s="453" t="s">
        <v>756</v>
      </c>
      <c r="C42" s="427" t="s">
        <v>770</v>
      </c>
      <c r="D42" s="431">
        <v>275.5</v>
      </c>
      <c r="E42" s="428" t="s">
        <v>3</v>
      </c>
      <c r="F42" s="429"/>
      <c r="G42" s="430"/>
      <c r="H42" s="446"/>
    </row>
    <row r="43" spans="1:10" s="449" customFormat="1" ht="42.75" customHeight="1">
      <c r="A43" s="425">
        <v>28</v>
      </c>
      <c r="B43" s="426" t="s">
        <v>762</v>
      </c>
      <c r="C43" s="427" t="s">
        <v>726</v>
      </c>
      <c r="D43" s="431">
        <v>3.2</v>
      </c>
      <c r="E43" s="428" t="s">
        <v>26</v>
      </c>
      <c r="F43" s="429"/>
      <c r="G43" s="430"/>
      <c r="H43" s="448"/>
    </row>
    <row r="44" spans="1:10" s="447" customFormat="1" ht="24" customHeight="1">
      <c r="A44" s="469" t="s">
        <v>718</v>
      </c>
      <c r="B44" s="470"/>
      <c r="C44" s="470"/>
      <c r="D44" s="470"/>
      <c r="E44" s="470"/>
      <c r="F44" s="470"/>
      <c r="G44" s="471"/>
      <c r="H44" s="446"/>
    </row>
    <row r="45" spans="1:10" s="452" customFormat="1" ht="44.25" customHeight="1">
      <c r="A45" s="432">
        <v>29</v>
      </c>
      <c r="B45" s="426" t="s">
        <v>753</v>
      </c>
      <c r="C45" s="427" t="s">
        <v>714</v>
      </c>
      <c r="D45" s="431">
        <v>20</v>
      </c>
      <c r="E45" s="428" t="s">
        <v>26</v>
      </c>
      <c r="F45" s="433"/>
      <c r="G45" s="430"/>
      <c r="H45" s="450"/>
      <c r="I45" s="451"/>
      <c r="J45" s="451"/>
    </row>
    <row r="46" spans="1:10" s="447" customFormat="1" ht="12.75" customHeight="1">
      <c r="A46" s="460" t="s">
        <v>699</v>
      </c>
      <c r="B46" s="461"/>
      <c r="C46" s="461"/>
      <c r="D46" s="461"/>
      <c r="E46" s="461"/>
      <c r="F46" s="461"/>
      <c r="G46" s="462"/>
      <c r="H46" s="446"/>
    </row>
    <row r="47" spans="1:10" s="447" customFormat="1" ht="33" customHeight="1">
      <c r="A47" s="425">
        <v>30</v>
      </c>
      <c r="B47" s="426" t="s">
        <v>755</v>
      </c>
      <c r="C47" s="427" t="s">
        <v>499</v>
      </c>
      <c r="D47" s="431">
        <v>1.4</v>
      </c>
      <c r="E47" s="428" t="s">
        <v>28</v>
      </c>
      <c r="F47" s="429"/>
      <c r="G47" s="430"/>
      <c r="H47" s="446"/>
    </row>
    <row r="48" spans="1:10" s="447" customFormat="1" ht="21.75" customHeight="1">
      <c r="A48" s="425">
        <v>31</v>
      </c>
      <c r="B48" s="426" t="s">
        <v>744</v>
      </c>
      <c r="C48" s="427" t="s">
        <v>500</v>
      </c>
      <c r="D48" s="431">
        <v>1.3</v>
      </c>
      <c r="E48" s="428" t="s">
        <v>3</v>
      </c>
      <c r="F48" s="429"/>
      <c r="G48" s="430"/>
      <c r="H48" s="446"/>
    </row>
    <row r="49" spans="1:8" s="447" customFormat="1" ht="25.5" customHeight="1">
      <c r="A49" s="425">
        <v>32</v>
      </c>
      <c r="B49" s="426" t="s">
        <v>744</v>
      </c>
      <c r="C49" s="427" t="s">
        <v>727</v>
      </c>
      <c r="D49" s="431">
        <v>18</v>
      </c>
      <c r="E49" s="428" t="s">
        <v>3</v>
      </c>
      <c r="F49" s="429"/>
      <c r="G49" s="430"/>
      <c r="H49" s="446"/>
    </row>
    <row r="50" spans="1:8" s="447" customFormat="1">
      <c r="A50" s="460" t="s">
        <v>700</v>
      </c>
      <c r="B50" s="461"/>
      <c r="C50" s="461"/>
      <c r="D50" s="461"/>
      <c r="E50" s="461"/>
      <c r="F50" s="461"/>
      <c r="G50" s="462"/>
      <c r="H50" s="446"/>
    </row>
    <row r="51" spans="1:8" s="447" customFormat="1" ht="47.25" customHeight="1">
      <c r="A51" s="425">
        <v>33</v>
      </c>
      <c r="B51" s="453" t="s">
        <v>756</v>
      </c>
      <c r="C51" s="427" t="s">
        <v>728</v>
      </c>
      <c r="D51" s="431">
        <v>4</v>
      </c>
      <c r="E51" s="428" t="s">
        <v>26</v>
      </c>
      <c r="F51" s="429"/>
      <c r="G51" s="430"/>
      <c r="H51" s="446"/>
    </row>
    <row r="52" spans="1:8" s="447" customFormat="1" ht="44.25" customHeight="1">
      <c r="A52" s="425">
        <v>34</v>
      </c>
      <c r="B52" s="426" t="s">
        <v>762</v>
      </c>
      <c r="C52" s="427" t="s">
        <v>729</v>
      </c>
      <c r="D52" s="431">
        <v>4</v>
      </c>
      <c r="E52" s="428" t="s">
        <v>327</v>
      </c>
      <c r="F52" s="429"/>
      <c r="G52" s="430"/>
      <c r="H52" s="446"/>
    </row>
    <row r="53" spans="1:8" s="447" customFormat="1" ht="12.75" customHeight="1">
      <c r="A53" s="460" t="s">
        <v>701</v>
      </c>
      <c r="B53" s="461"/>
      <c r="C53" s="461"/>
      <c r="D53" s="461"/>
      <c r="E53" s="461"/>
      <c r="F53" s="461"/>
      <c r="G53" s="462"/>
      <c r="H53" s="446"/>
    </row>
    <row r="54" spans="1:8" s="447" customFormat="1" ht="44.25" customHeight="1">
      <c r="A54" s="425">
        <v>35</v>
      </c>
      <c r="B54" s="426"/>
      <c r="C54" s="427" t="s">
        <v>740</v>
      </c>
      <c r="D54" s="431">
        <v>28</v>
      </c>
      <c r="E54" s="428" t="s">
        <v>660</v>
      </c>
      <c r="F54" s="429"/>
      <c r="G54" s="430"/>
      <c r="H54" s="446"/>
    </row>
    <row r="55" spans="1:8" s="447" customFormat="1" ht="27.75" customHeight="1">
      <c r="A55" s="425">
        <v>36</v>
      </c>
      <c r="B55" s="426" t="s">
        <v>749</v>
      </c>
      <c r="C55" s="427" t="s">
        <v>504</v>
      </c>
      <c r="D55" s="428">
        <v>10</v>
      </c>
      <c r="E55" s="428" t="s">
        <v>26</v>
      </c>
      <c r="F55" s="429"/>
      <c r="G55" s="430"/>
      <c r="H55" s="446"/>
    </row>
    <row r="56" spans="1:8" s="447" customFormat="1" ht="44.25" customHeight="1">
      <c r="A56" s="425">
        <v>37</v>
      </c>
      <c r="B56" s="426" t="s">
        <v>763</v>
      </c>
      <c r="C56" s="427" t="s">
        <v>730</v>
      </c>
      <c r="D56" s="431">
        <v>1</v>
      </c>
      <c r="E56" s="428" t="s">
        <v>12</v>
      </c>
      <c r="F56" s="429"/>
      <c r="G56" s="430"/>
      <c r="H56" s="446"/>
    </row>
    <row r="57" spans="1:8" s="447" customFormat="1">
      <c r="A57" s="460" t="s">
        <v>702</v>
      </c>
      <c r="B57" s="461"/>
      <c r="C57" s="461"/>
      <c r="D57" s="461"/>
      <c r="E57" s="461"/>
      <c r="F57" s="461"/>
      <c r="G57" s="462"/>
      <c r="H57" s="446"/>
    </row>
    <row r="58" spans="1:8" s="447" customFormat="1" ht="42" customHeight="1">
      <c r="A58" s="425">
        <v>38</v>
      </c>
      <c r="B58" s="453" t="s">
        <v>756</v>
      </c>
      <c r="C58" s="427" t="s">
        <v>731</v>
      </c>
      <c r="D58" s="431">
        <v>121.2</v>
      </c>
      <c r="E58" s="428" t="s">
        <v>3</v>
      </c>
      <c r="F58" s="429"/>
      <c r="G58" s="430"/>
      <c r="H58" s="446"/>
    </row>
    <row r="59" spans="1:8" s="447" customFormat="1" ht="20.100000000000001" customHeight="1">
      <c r="A59" s="460" t="s">
        <v>703</v>
      </c>
      <c r="B59" s="461"/>
      <c r="C59" s="461"/>
      <c r="D59" s="461"/>
      <c r="E59" s="461"/>
      <c r="F59" s="461"/>
      <c r="G59" s="462"/>
      <c r="H59" s="446"/>
    </row>
    <row r="60" spans="1:8" s="447" customFormat="1" ht="31.5" customHeight="1">
      <c r="A60" s="425">
        <v>39</v>
      </c>
      <c r="B60" s="426"/>
      <c r="C60" s="427" t="s">
        <v>507</v>
      </c>
      <c r="D60" s="428">
        <v>28.8</v>
      </c>
      <c r="E60" s="428" t="s">
        <v>3</v>
      </c>
      <c r="F60" s="429"/>
      <c r="G60" s="430"/>
      <c r="H60" s="446"/>
    </row>
    <row r="61" spans="1:8" s="447" customFormat="1" ht="32.25" customHeight="1">
      <c r="A61" s="425">
        <v>40</v>
      </c>
      <c r="B61" s="426" t="s">
        <v>749</v>
      </c>
      <c r="C61" s="427" t="s">
        <v>508</v>
      </c>
      <c r="D61" s="431">
        <v>13.6</v>
      </c>
      <c r="E61" s="428" t="s">
        <v>26</v>
      </c>
      <c r="F61" s="429"/>
      <c r="G61" s="430"/>
      <c r="H61" s="446"/>
    </row>
    <row r="62" spans="1:8" s="447" customFormat="1" ht="39" customHeight="1">
      <c r="A62" s="425">
        <v>41</v>
      </c>
      <c r="B62" s="426"/>
      <c r="C62" s="427" t="s">
        <v>740</v>
      </c>
      <c r="D62" s="431">
        <v>22</v>
      </c>
      <c r="E62" s="428" t="s">
        <v>660</v>
      </c>
      <c r="F62" s="429"/>
      <c r="G62" s="430"/>
      <c r="H62" s="446"/>
    </row>
    <row r="63" spans="1:8" s="447" customFormat="1" ht="12.75" customHeight="1">
      <c r="A63" s="460" t="s">
        <v>704</v>
      </c>
      <c r="B63" s="461"/>
      <c r="C63" s="461"/>
      <c r="D63" s="461"/>
      <c r="E63" s="461"/>
      <c r="F63" s="461"/>
      <c r="G63" s="462"/>
      <c r="H63" s="446"/>
    </row>
    <row r="64" spans="1:8" s="447" customFormat="1" ht="31.5" customHeight="1">
      <c r="A64" s="425">
        <v>42</v>
      </c>
      <c r="B64" s="426" t="s">
        <v>749</v>
      </c>
      <c r="C64" s="427" t="s">
        <v>508</v>
      </c>
      <c r="D64" s="431">
        <v>13.6</v>
      </c>
      <c r="E64" s="428" t="s">
        <v>26</v>
      </c>
      <c r="F64" s="429"/>
      <c r="G64" s="430"/>
      <c r="H64" s="446"/>
    </row>
    <row r="65" spans="1:8" s="447" customFormat="1" ht="20.25" customHeight="1">
      <c r="A65" s="425">
        <v>43</v>
      </c>
      <c r="B65" s="426" t="s">
        <v>748</v>
      </c>
      <c r="C65" s="427" t="s">
        <v>680</v>
      </c>
      <c r="D65" s="431">
        <v>6</v>
      </c>
      <c r="E65" s="428" t="s">
        <v>3</v>
      </c>
      <c r="F65" s="429"/>
      <c r="G65" s="430"/>
      <c r="H65" s="446"/>
    </row>
    <row r="66" spans="1:8" s="447" customFormat="1" ht="42" customHeight="1">
      <c r="A66" s="425">
        <v>44</v>
      </c>
      <c r="B66" s="453" t="s">
        <v>756</v>
      </c>
      <c r="C66" s="427" t="s">
        <v>732</v>
      </c>
      <c r="D66" s="431">
        <v>276</v>
      </c>
      <c r="E66" s="428" t="s">
        <v>3</v>
      </c>
      <c r="F66" s="429"/>
      <c r="G66" s="430"/>
      <c r="H66" s="446"/>
    </row>
    <row r="67" spans="1:8" s="447" customFormat="1" ht="33.75" customHeight="1">
      <c r="A67" s="425">
        <v>45</v>
      </c>
      <c r="B67" s="426" t="s">
        <v>745</v>
      </c>
      <c r="C67" s="427" t="s">
        <v>733</v>
      </c>
      <c r="D67" s="431">
        <v>6.2</v>
      </c>
      <c r="E67" s="428" t="s">
        <v>26</v>
      </c>
      <c r="F67" s="429"/>
      <c r="G67" s="430"/>
      <c r="H67" s="446"/>
    </row>
    <row r="68" spans="1:8" s="447" customFormat="1" ht="33.75" customHeight="1">
      <c r="A68" s="425">
        <v>46</v>
      </c>
      <c r="B68" s="426" t="s">
        <v>761</v>
      </c>
      <c r="C68" s="427" t="s">
        <v>742</v>
      </c>
      <c r="D68" s="431">
        <v>1</v>
      </c>
      <c r="E68" s="428" t="s">
        <v>12</v>
      </c>
      <c r="F68" s="429"/>
      <c r="G68" s="430"/>
      <c r="H68" s="446"/>
    </row>
    <row r="69" spans="1:8" s="447" customFormat="1" ht="33.75" customHeight="1">
      <c r="A69" s="425">
        <v>47</v>
      </c>
      <c r="B69" s="426" t="s">
        <v>749</v>
      </c>
      <c r="C69" s="427" t="s">
        <v>734</v>
      </c>
      <c r="D69" s="431">
        <v>13.6</v>
      </c>
      <c r="E69" s="428" t="s">
        <v>26</v>
      </c>
      <c r="F69" s="429"/>
      <c r="G69" s="430"/>
      <c r="H69" s="446"/>
    </row>
    <row r="70" spans="1:8" s="447" customFormat="1" ht="12.75" customHeight="1">
      <c r="A70" s="460" t="s">
        <v>705</v>
      </c>
      <c r="B70" s="461"/>
      <c r="C70" s="461"/>
      <c r="D70" s="461"/>
      <c r="E70" s="461"/>
      <c r="F70" s="461"/>
      <c r="G70" s="462"/>
      <c r="H70" s="446"/>
    </row>
    <row r="71" spans="1:8" s="447" customFormat="1" ht="28.5" customHeight="1">
      <c r="A71" s="425">
        <v>48</v>
      </c>
      <c r="B71" s="426" t="s">
        <v>745</v>
      </c>
      <c r="C71" s="427" t="s">
        <v>758</v>
      </c>
      <c r="D71" s="431">
        <v>1</v>
      </c>
      <c r="E71" s="428" t="s">
        <v>26</v>
      </c>
      <c r="F71" s="429"/>
      <c r="G71" s="430"/>
      <c r="H71" s="446"/>
    </row>
    <row r="72" spans="1:8" s="447" customFormat="1" ht="35.25" customHeight="1">
      <c r="A72" s="425">
        <v>49</v>
      </c>
      <c r="B72" s="426"/>
      <c r="C72" s="427" t="s">
        <v>739</v>
      </c>
      <c r="D72" s="431">
        <v>24</v>
      </c>
      <c r="E72" s="428" t="s">
        <v>660</v>
      </c>
      <c r="F72" s="429"/>
      <c r="G72" s="430"/>
      <c r="H72" s="446"/>
    </row>
    <row r="73" spans="1:8" s="447" customFormat="1" ht="35.25" customHeight="1">
      <c r="A73" s="425">
        <v>50</v>
      </c>
      <c r="B73" s="426" t="s">
        <v>749</v>
      </c>
      <c r="C73" s="427" t="s">
        <v>515</v>
      </c>
      <c r="D73" s="431">
        <v>18.8</v>
      </c>
      <c r="E73" s="428" t="s">
        <v>26</v>
      </c>
      <c r="F73" s="429"/>
      <c r="G73" s="430"/>
      <c r="H73" s="446"/>
    </row>
    <row r="74" spans="1:8" s="447" customFormat="1" ht="40.5" customHeight="1">
      <c r="A74" s="425">
        <v>51</v>
      </c>
      <c r="B74" s="426" t="s">
        <v>764</v>
      </c>
      <c r="C74" s="427" t="s">
        <v>735</v>
      </c>
      <c r="D74" s="431">
        <v>4</v>
      </c>
      <c r="E74" s="428" t="s">
        <v>3</v>
      </c>
      <c r="F74" s="429"/>
      <c r="G74" s="430"/>
      <c r="H74" s="446"/>
    </row>
    <row r="75" spans="1:8" s="447" customFormat="1" ht="50.25" customHeight="1">
      <c r="A75" s="425">
        <v>52</v>
      </c>
      <c r="B75" s="426" t="s">
        <v>763</v>
      </c>
      <c r="C75" s="427" t="s">
        <v>681</v>
      </c>
      <c r="D75" s="431">
        <v>30</v>
      </c>
      <c r="E75" s="428" t="s">
        <v>26</v>
      </c>
      <c r="F75" s="429"/>
      <c r="G75" s="430"/>
      <c r="H75" s="446"/>
    </row>
    <row r="76" spans="1:8" s="447" customFormat="1" ht="12.75" customHeight="1">
      <c r="A76" s="460" t="s">
        <v>706</v>
      </c>
      <c r="B76" s="461"/>
      <c r="C76" s="461"/>
      <c r="D76" s="461"/>
      <c r="E76" s="461"/>
      <c r="F76" s="461"/>
      <c r="G76" s="462"/>
      <c r="H76" s="446"/>
    </row>
    <row r="77" spans="1:8" s="447" customFormat="1" ht="33" customHeight="1">
      <c r="A77" s="425">
        <v>53</v>
      </c>
      <c r="B77" s="426"/>
      <c r="C77" s="427" t="s">
        <v>739</v>
      </c>
      <c r="D77" s="431">
        <v>30</v>
      </c>
      <c r="E77" s="428" t="s">
        <v>660</v>
      </c>
      <c r="F77" s="429"/>
      <c r="G77" s="430"/>
      <c r="H77" s="446"/>
    </row>
    <row r="78" spans="1:8" s="447" customFormat="1" ht="30" customHeight="1">
      <c r="A78" s="425">
        <v>54</v>
      </c>
      <c r="B78" s="426" t="s">
        <v>749</v>
      </c>
      <c r="C78" s="427" t="s">
        <v>519</v>
      </c>
      <c r="D78" s="431">
        <v>13.6</v>
      </c>
      <c r="E78" s="428" t="s">
        <v>26</v>
      </c>
      <c r="F78" s="429"/>
      <c r="G78" s="430"/>
      <c r="H78" s="446"/>
    </row>
    <row r="79" spans="1:8" s="447" customFormat="1" ht="30" customHeight="1">
      <c r="A79" s="425">
        <v>55</v>
      </c>
      <c r="B79" s="426" t="s">
        <v>749</v>
      </c>
      <c r="C79" s="427" t="s">
        <v>771</v>
      </c>
      <c r="D79" s="431">
        <v>0.1</v>
      </c>
      <c r="E79" s="428" t="s">
        <v>3</v>
      </c>
      <c r="F79" s="429"/>
      <c r="G79" s="430"/>
      <c r="H79" s="446"/>
    </row>
    <row r="80" spans="1:8" s="447" customFormat="1" ht="30" customHeight="1">
      <c r="A80" s="425">
        <v>56</v>
      </c>
      <c r="B80" s="426" t="s">
        <v>748</v>
      </c>
      <c r="C80" s="427" t="s">
        <v>682</v>
      </c>
      <c r="D80" s="431">
        <v>6</v>
      </c>
      <c r="E80" s="428" t="s">
        <v>3</v>
      </c>
      <c r="F80" s="429"/>
      <c r="G80" s="430"/>
      <c r="H80" s="446"/>
    </row>
    <row r="81" spans="1:8" s="447" customFormat="1" ht="30" customHeight="1">
      <c r="A81" s="425">
        <v>57</v>
      </c>
      <c r="B81" s="426" t="s">
        <v>748</v>
      </c>
      <c r="C81" s="427" t="s">
        <v>683</v>
      </c>
      <c r="D81" s="431">
        <v>0.25</v>
      </c>
      <c r="E81" s="428" t="s">
        <v>3</v>
      </c>
      <c r="F81" s="429"/>
      <c r="G81" s="430"/>
      <c r="H81" s="446"/>
    </row>
    <row r="82" spans="1:8" s="447" customFormat="1" ht="20.100000000000001" customHeight="1">
      <c r="A82" s="460" t="s">
        <v>707</v>
      </c>
      <c r="B82" s="461"/>
      <c r="C82" s="461"/>
      <c r="D82" s="461"/>
      <c r="E82" s="461"/>
      <c r="F82" s="461"/>
      <c r="G82" s="462"/>
      <c r="H82" s="446"/>
    </row>
    <row r="83" spans="1:8" s="447" customFormat="1" ht="30.75" customHeight="1">
      <c r="A83" s="425">
        <v>58</v>
      </c>
      <c r="B83" s="426" t="s">
        <v>760</v>
      </c>
      <c r="C83" s="427" t="s">
        <v>523</v>
      </c>
      <c r="D83" s="428">
        <v>160</v>
      </c>
      <c r="E83" s="428" t="s">
        <v>3</v>
      </c>
      <c r="F83" s="429"/>
      <c r="G83" s="430"/>
      <c r="H83" s="446"/>
    </row>
    <row r="84" spans="1:8" s="447" customFormat="1" ht="30.75" customHeight="1">
      <c r="A84" s="425">
        <v>59</v>
      </c>
      <c r="B84" s="426" t="s">
        <v>749</v>
      </c>
      <c r="C84" s="427" t="s">
        <v>524</v>
      </c>
      <c r="D84" s="431">
        <v>20</v>
      </c>
      <c r="E84" s="428" t="s">
        <v>26</v>
      </c>
      <c r="F84" s="429"/>
      <c r="G84" s="430"/>
      <c r="H84" s="446"/>
    </row>
    <row r="85" spans="1:8" s="447" customFormat="1" ht="39.75" customHeight="1">
      <c r="A85" s="425">
        <v>60</v>
      </c>
      <c r="B85" s="453" t="s">
        <v>756</v>
      </c>
      <c r="C85" s="427" t="s">
        <v>754</v>
      </c>
      <c r="D85" s="431">
        <v>162</v>
      </c>
      <c r="E85" s="428" t="s">
        <v>3</v>
      </c>
      <c r="F85" s="429"/>
      <c r="G85" s="430"/>
      <c r="H85" s="446"/>
    </row>
    <row r="86" spans="1:8" s="447" customFormat="1" ht="12.75" customHeight="1">
      <c r="A86" s="460" t="s">
        <v>708</v>
      </c>
      <c r="B86" s="461"/>
      <c r="C86" s="461"/>
      <c r="D86" s="461"/>
      <c r="E86" s="461"/>
      <c r="F86" s="461"/>
      <c r="G86" s="462"/>
      <c r="H86" s="446"/>
    </row>
    <row r="87" spans="1:8" s="447" customFormat="1" ht="29.25" customHeight="1">
      <c r="A87" s="425">
        <v>61</v>
      </c>
      <c r="B87" s="426" t="s">
        <v>749</v>
      </c>
      <c r="C87" s="427" t="s">
        <v>515</v>
      </c>
      <c r="D87" s="431">
        <v>18.8</v>
      </c>
      <c r="E87" s="428" t="s">
        <v>26</v>
      </c>
      <c r="F87" s="429"/>
      <c r="G87" s="430"/>
      <c r="H87" s="446"/>
    </row>
    <row r="88" spans="1:8" s="447" customFormat="1" ht="29.25" customHeight="1">
      <c r="A88" s="425">
        <v>62</v>
      </c>
      <c r="B88" s="426"/>
      <c r="C88" s="427" t="s">
        <v>739</v>
      </c>
      <c r="D88" s="431">
        <v>24</v>
      </c>
      <c r="E88" s="428" t="s">
        <v>660</v>
      </c>
      <c r="F88" s="429"/>
      <c r="G88" s="430"/>
      <c r="H88" s="446"/>
    </row>
    <row r="89" spans="1:8" s="447" customFormat="1" ht="20.100000000000001" customHeight="1">
      <c r="A89" s="460" t="s">
        <v>709</v>
      </c>
      <c r="B89" s="461"/>
      <c r="C89" s="461"/>
      <c r="D89" s="461"/>
      <c r="E89" s="461"/>
      <c r="F89" s="461"/>
      <c r="G89" s="462"/>
      <c r="H89" s="446"/>
    </row>
    <row r="90" spans="1:8" s="447" customFormat="1" ht="30" customHeight="1">
      <c r="A90" s="425">
        <v>63</v>
      </c>
      <c r="B90" s="426"/>
      <c r="C90" s="427" t="s">
        <v>739</v>
      </c>
      <c r="D90" s="431">
        <v>34</v>
      </c>
      <c r="E90" s="428" t="s">
        <v>660</v>
      </c>
      <c r="F90" s="429"/>
      <c r="G90" s="430"/>
      <c r="H90" s="446"/>
    </row>
    <row r="91" spans="1:8" s="447" customFormat="1" ht="30" customHeight="1">
      <c r="A91" s="425">
        <v>64</v>
      </c>
      <c r="B91" s="426" t="s">
        <v>749</v>
      </c>
      <c r="C91" s="427" t="s">
        <v>519</v>
      </c>
      <c r="D91" s="431">
        <v>13.6</v>
      </c>
      <c r="E91" s="428" t="s">
        <v>26</v>
      </c>
      <c r="F91" s="429"/>
      <c r="G91" s="430"/>
      <c r="H91" s="446"/>
    </row>
    <row r="92" spans="1:8" s="447" customFormat="1" ht="30" customHeight="1">
      <c r="A92" s="425">
        <v>65</v>
      </c>
      <c r="B92" s="426" t="s">
        <v>748</v>
      </c>
      <c r="C92" s="427" t="s">
        <v>682</v>
      </c>
      <c r="D92" s="431">
        <v>6</v>
      </c>
      <c r="E92" s="428" t="s">
        <v>3</v>
      </c>
      <c r="F92" s="429"/>
      <c r="G92" s="430"/>
      <c r="H92" s="446"/>
    </row>
    <row r="93" spans="1:8" s="447" customFormat="1" ht="43.5" customHeight="1">
      <c r="A93" s="425">
        <v>66</v>
      </c>
      <c r="B93" s="453" t="s">
        <v>756</v>
      </c>
      <c r="C93" s="427" t="s">
        <v>772</v>
      </c>
      <c r="D93" s="431">
        <v>288</v>
      </c>
      <c r="E93" s="428" t="s">
        <v>3</v>
      </c>
      <c r="F93" s="429"/>
      <c r="G93" s="430"/>
      <c r="H93" s="446"/>
    </row>
    <row r="94" spans="1:8" s="447" customFormat="1" ht="20.100000000000001" customHeight="1">
      <c r="A94" s="460" t="s">
        <v>710</v>
      </c>
      <c r="B94" s="461"/>
      <c r="C94" s="461"/>
      <c r="D94" s="461"/>
      <c r="E94" s="461"/>
      <c r="F94" s="461"/>
      <c r="G94" s="462"/>
      <c r="H94" s="446"/>
    </row>
    <row r="95" spans="1:8" s="447" customFormat="1" ht="42.75" customHeight="1">
      <c r="A95" s="425">
        <v>67</v>
      </c>
      <c r="B95" s="426" t="s">
        <v>764</v>
      </c>
      <c r="C95" s="427" t="s">
        <v>735</v>
      </c>
      <c r="D95" s="428">
        <v>17</v>
      </c>
      <c r="E95" s="428" t="s">
        <v>3</v>
      </c>
      <c r="F95" s="429"/>
      <c r="G95" s="430"/>
      <c r="H95" s="446"/>
    </row>
    <row r="96" spans="1:8" s="447" customFormat="1" ht="52.5" customHeight="1">
      <c r="A96" s="425">
        <v>68</v>
      </c>
      <c r="B96" s="426" t="s">
        <v>762</v>
      </c>
      <c r="C96" s="427" t="s">
        <v>532</v>
      </c>
      <c r="D96" s="431">
        <v>5</v>
      </c>
      <c r="E96" s="428" t="s">
        <v>3</v>
      </c>
      <c r="F96" s="429"/>
      <c r="G96" s="430"/>
      <c r="H96" s="446"/>
    </row>
    <row r="97" spans="1:8" s="447" customFormat="1" ht="30" customHeight="1">
      <c r="A97" s="425">
        <v>69</v>
      </c>
      <c r="B97" s="426"/>
      <c r="C97" s="427" t="s">
        <v>739</v>
      </c>
      <c r="D97" s="431">
        <v>68</v>
      </c>
      <c r="E97" s="428" t="s">
        <v>660</v>
      </c>
      <c r="F97" s="429"/>
      <c r="G97" s="430"/>
      <c r="H97" s="446"/>
    </row>
    <row r="98" spans="1:8" s="447" customFormat="1" ht="30" customHeight="1">
      <c r="A98" s="425">
        <v>70</v>
      </c>
      <c r="B98" s="426" t="s">
        <v>749</v>
      </c>
      <c r="C98" s="427" t="s">
        <v>533</v>
      </c>
      <c r="D98" s="431">
        <v>0.25</v>
      </c>
      <c r="E98" s="428" t="s">
        <v>28</v>
      </c>
      <c r="F98" s="429"/>
      <c r="G98" s="430"/>
      <c r="H98" s="446"/>
    </row>
    <row r="99" spans="1:8" s="447" customFormat="1" ht="82.5" customHeight="1">
      <c r="A99" s="425">
        <v>71</v>
      </c>
      <c r="B99" s="453" t="s">
        <v>756</v>
      </c>
      <c r="C99" s="427" t="s">
        <v>736</v>
      </c>
      <c r="D99" s="431">
        <v>240</v>
      </c>
      <c r="E99" s="428" t="s">
        <v>3</v>
      </c>
      <c r="F99" s="429"/>
      <c r="G99" s="430"/>
      <c r="H99" s="446"/>
    </row>
    <row r="100" spans="1:8" s="447" customFormat="1" ht="12.75" customHeight="1">
      <c r="A100" s="460" t="s">
        <v>711</v>
      </c>
      <c r="B100" s="461"/>
      <c r="C100" s="461"/>
      <c r="D100" s="461"/>
      <c r="E100" s="461"/>
      <c r="F100" s="461"/>
      <c r="G100" s="462"/>
      <c r="H100" s="446"/>
    </row>
    <row r="101" spans="1:8" s="447" customFormat="1" ht="34.5" customHeight="1">
      <c r="A101" s="425">
        <v>72</v>
      </c>
      <c r="B101" s="426" t="s">
        <v>749</v>
      </c>
      <c r="C101" s="427" t="s">
        <v>515</v>
      </c>
      <c r="D101" s="431">
        <v>18.8</v>
      </c>
      <c r="E101" s="428" t="s">
        <v>26</v>
      </c>
      <c r="F101" s="429"/>
      <c r="G101" s="430"/>
      <c r="H101" s="446"/>
    </row>
    <row r="102" spans="1:8" s="447" customFormat="1" ht="12.75" customHeight="1">
      <c r="A102" s="460" t="s">
        <v>712</v>
      </c>
      <c r="B102" s="461"/>
      <c r="C102" s="461"/>
      <c r="D102" s="461"/>
      <c r="E102" s="461"/>
      <c r="F102" s="461"/>
      <c r="G102" s="462"/>
      <c r="H102" s="446"/>
    </row>
    <row r="103" spans="1:8" s="447" customFormat="1" ht="30" customHeight="1">
      <c r="A103" s="425">
        <v>73</v>
      </c>
      <c r="B103" s="426" t="s">
        <v>759</v>
      </c>
      <c r="C103" s="427" t="s">
        <v>737</v>
      </c>
      <c r="D103" s="431">
        <v>7</v>
      </c>
      <c r="E103" s="428" t="s">
        <v>26</v>
      </c>
      <c r="F103" s="429"/>
      <c r="G103" s="430"/>
      <c r="H103" s="446"/>
    </row>
    <row r="104" spans="1:8" s="447" customFormat="1" ht="34.5" customHeight="1">
      <c r="A104" s="425">
        <v>74</v>
      </c>
      <c r="B104" s="426" t="s">
        <v>759</v>
      </c>
      <c r="C104" s="427" t="s">
        <v>738</v>
      </c>
      <c r="D104" s="431">
        <v>1</v>
      </c>
      <c r="E104" s="428" t="s">
        <v>12</v>
      </c>
      <c r="F104" s="429"/>
      <c r="G104" s="430"/>
      <c r="H104" s="446"/>
    </row>
    <row r="105" spans="1:8" s="447" customFormat="1" ht="47.25" customHeight="1">
      <c r="A105" s="425">
        <v>75</v>
      </c>
      <c r="B105" s="426" t="s">
        <v>752</v>
      </c>
      <c r="C105" s="427" t="s">
        <v>685</v>
      </c>
      <c r="D105" s="431">
        <v>391.28</v>
      </c>
      <c r="E105" s="428" t="s">
        <v>3</v>
      </c>
      <c r="F105" s="429"/>
      <c r="G105" s="430"/>
      <c r="H105" s="446"/>
    </row>
    <row r="106" spans="1:8" s="447" customFormat="1" ht="36.75" customHeight="1">
      <c r="A106" s="425">
        <v>76</v>
      </c>
      <c r="B106" s="426" t="s">
        <v>753</v>
      </c>
      <c r="C106" s="427" t="s">
        <v>686</v>
      </c>
      <c r="D106" s="431">
        <v>391.28</v>
      </c>
      <c r="E106" s="428" t="s">
        <v>3</v>
      </c>
      <c r="F106" s="429"/>
      <c r="G106" s="430"/>
      <c r="H106" s="446"/>
    </row>
    <row r="107" spans="1:8" s="447" customFormat="1" ht="14.25" customHeight="1">
      <c r="A107" s="469" t="s">
        <v>713</v>
      </c>
      <c r="B107" s="470"/>
      <c r="C107" s="470"/>
      <c r="D107" s="470"/>
      <c r="E107" s="470"/>
      <c r="F107" s="470"/>
      <c r="G107" s="471"/>
      <c r="H107" s="446"/>
    </row>
    <row r="108" spans="1:8" s="447" customFormat="1" ht="54.75" customHeight="1">
      <c r="A108" s="425">
        <v>77</v>
      </c>
      <c r="B108" s="426" t="s">
        <v>752</v>
      </c>
      <c r="C108" s="427" t="s">
        <v>688</v>
      </c>
      <c r="D108" s="431">
        <v>461.36</v>
      </c>
      <c r="E108" s="428" t="s">
        <v>3</v>
      </c>
      <c r="F108" s="429"/>
      <c r="G108" s="430"/>
      <c r="H108" s="446"/>
    </row>
    <row r="109" spans="1:8" s="447" customFormat="1" ht="35.25" customHeight="1">
      <c r="A109" s="425">
        <v>78</v>
      </c>
      <c r="B109" s="426" t="s">
        <v>753</v>
      </c>
      <c r="C109" s="427" t="s">
        <v>689</v>
      </c>
      <c r="D109" s="431">
        <v>461.36</v>
      </c>
      <c r="E109" s="428" t="s">
        <v>3</v>
      </c>
      <c r="F109" s="429"/>
      <c r="G109" s="430"/>
      <c r="H109" s="446"/>
    </row>
    <row r="110" spans="1:8" s="447" customFormat="1" ht="25.5" customHeight="1">
      <c r="A110" s="425">
        <v>79</v>
      </c>
      <c r="B110" s="426"/>
      <c r="C110" s="427" t="s">
        <v>687</v>
      </c>
      <c r="D110" s="431">
        <v>1</v>
      </c>
      <c r="E110" s="428" t="s">
        <v>327</v>
      </c>
      <c r="F110" s="430"/>
      <c r="G110" s="430"/>
      <c r="H110" s="446"/>
    </row>
    <row r="111" spans="1:8" ht="28.5" customHeight="1">
      <c r="C111" s="436" t="s">
        <v>715</v>
      </c>
      <c r="D111" s="437"/>
      <c r="E111" s="438"/>
      <c r="F111" s="439"/>
      <c r="G111" s="440"/>
    </row>
    <row r="112" spans="1:8" ht="23.25" customHeight="1">
      <c r="C112" s="436" t="s">
        <v>716</v>
      </c>
      <c r="D112" s="437"/>
      <c r="E112" s="438"/>
      <c r="F112" s="439"/>
      <c r="G112" s="441"/>
    </row>
    <row r="113" spans="1:7" ht="24" customHeight="1">
      <c r="C113" s="436" t="s">
        <v>717</v>
      </c>
      <c r="D113" s="437"/>
      <c r="E113" s="438"/>
      <c r="F113" s="439"/>
      <c r="G113" s="440"/>
    </row>
    <row r="114" spans="1:7" ht="20.25" customHeight="1"/>
    <row r="115" spans="1:7" ht="17.25" customHeight="1">
      <c r="A115" s="413"/>
    </row>
    <row r="116" spans="1:7" ht="22.5" customHeight="1">
      <c r="A116" s="414"/>
    </row>
    <row r="118" spans="1:7">
      <c r="G118" s="445"/>
    </row>
    <row r="122" spans="1:7">
      <c r="F122" s="463" t="s">
        <v>720</v>
      </c>
      <c r="G122" s="463"/>
    </row>
    <row r="123" spans="1:7">
      <c r="F123" s="463" t="s">
        <v>775</v>
      </c>
      <c r="G123" s="463"/>
    </row>
  </sheetData>
  <autoFilter ref="A4:G113">
    <filterColumn colId="3" showButton="0"/>
  </autoFilter>
  <mergeCells count="35">
    <mergeCell ref="A100:G100"/>
    <mergeCell ref="A102:G102"/>
    <mergeCell ref="A107:G107"/>
    <mergeCell ref="F122:G122"/>
    <mergeCell ref="A76:G76"/>
    <mergeCell ref="A82:G82"/>
    <mergeCell ref="A86:G86"/>
    <mergeCell ref="A89:G89"/>
    <mergeCell ref="A94:G94"/>
    <mergeCell ref="A53:G53"/>
    <mergeCell ref="A57:G57"/>
    <mergeCell ref="A59:G59"/>
    <mergeCell ref="A63:G63"/>
    <mergeCell ref="A70:G70"/>
    <mergeCell ref="F123:G123"/>
    <mergeCell ref="A4:A5"/>
    <mergeCell ref="C4:C5"/>
    <mergeCell ref="D4:E4"/>
    <mergeCell ref="B4:B5"/>
    <mergeCell ref="A7:G7"/>
    <mergeCell ref="A13:G13"/>
    <mergeCell ref="A16:G16"/>
    <mergeCell ref="A21:G21"/>
    <mergeCell ref="A29:G29"/>
    <mergeCell ref="A32:G32"/>
    <mergeCell ref="A35:G35"/>
    <mergeCell ref="A38:G38"/>
    <mergeCell ref="A44:G44"/>
    <mergeCell ref="A46:G46"/>
    <mergeCell ref="A50:G50"/>
    <mergeCell ref="A2:G2"/>
    <mergeCell ref="A3:G3"/>
    <mergeCell ref="F4:F5"/>
    <mergeCell ref="G4:G5"/>
    <mergeCell ref="A9:G9"/>
  </mergeCells>
  <printOptions horizontalCentered="1"/>
  <pageMargins left="0.23622047244094491" right="0.23622047244094491" top="0.62992125984251968" bottom="0.98425196850393704" header="0.23622047244094491" footer="0.31496062992125984"/>
  <pageSetup paperSize="9" scale="61" fitToHeight="0" orientation="portrait" r:id="rId1"/>
  <headerFooter alignWithMargins="0">
    <oddFooter>&amp;R&amp;"Arial,Kursywa"&amp;8Strona &amp;P z &amp;N</oddFooter>
  </headerFooter>
  <rowBreaks count="3" manualBreakCount="3">
    <brk id="34" max="6" man="1"/>
    <brk id="62" max="6" man="1"/>
    <brk id="93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959"/>
  <sheetViews>
    <sheetView topLeftCell="A5" zoomScale="80" zoomScaleNormal="80" workbookViewId="0">
      <pane ySplit="2" topLeftCell="A7" activePane="bottomLeft" state="frozen"/>
      <selection activeCell="A5" sqref="A5"/>
      <selection pane="bottomLeft" activeCell="G958" sqref="G958"/>
    </sheetView>
  </sheetViews>
  <sheetFormatPr defaultRowHeight="12.75"/>
  <cols>
    <col min="1" max="1" width="5.7109375" style="23" customWidth="1"/>
    <col min="2" max="2" width="89.7109375" style="24" customWidth="1"/>
    <col min="3" max="3" width="8.85546875" style="25" customWidth="1"/>
    <col min="4" max="4" width="15.5703125" style="24" customWidth="1"/>
    <col min="5" max="5" width="9" style="26" customWidth="1"/>
    <col min="6" max="6" width="12.85546875" style="276" customWidth="1"/>
    <col min="7" max="7" width="20" style="276" customWidth="1"/>
    <col min="8" max="8" width="15.28515625" style="26" customWidth="1"/>
    <col min="9" max="9" width="38.5703125" style="354" customWidth="1"/>
    <col min="10" max="10" width="9.140625" style="276"/>
    <col min="11" max="12" width="9.140625" style="4"/>
  </cols>
  <sheetData>
    <row r="2" spans="1:12" ht="19.5">
      <c r="A2" s="280" t="s">
        <v>1</v>
      </c>
      <c r="B2" s="280"/>
      <c r="C2" s="280"/>
      <c r="D2" s="280"/>
      <c r="E2" s="280"/>
      <c r="F2" s="282"/>
      <c r="G2" s="282"/>
      <c r="H2" s="280"/>
    </row>
    <row r="3" spans="1:12">
      <c r="A3" s="281"/>
      <c r="B3" s="281"/>
      <c r="C3" s="281"/>
      <c r="D3" s="281"/>
      <c r="E3" s="281"/>
      <c r="F3" s="283"/>
      <c r="G3" s="283"/>
      <c r="H3" s="281"/>
    </row>
    <row r="4" spans="1:12">
      <c r="A4" s="4"/>
      <c r="B4" s="5"/>
      <c r="C4" s="6"/>
      <c r="D4" s="5"/>
      <c r="E4" s="7"/>
      <c r="F4" s="256"/>
      <c r="G4" s="256"/>
      <c r="H4" s="7"/>
    </row>
    <row r="5" spans="1:12" ht="14.25">
      <c r="A5" s="561" t="s">
        <v>0</v>
      </c>
      <c r="B5" s="562" t="s">
        <v>4</v>
      </c>
      <c r="C5" s="563"/>
      <c r="D5" s="566" t="s">
        <v>5</v>
      </c>
      <c r="E5" s="566"/>
      <c r="F5" s="257"/>
      <c r="G5" s="257"/>
      <c r="H5" s="561" t="s">
        <v>6</v>
      </c>
      <c r="I5" s="355"/>
    </row>
    <row r="6" spans="1:12" ht="42.75">
      <c r="A6" s="561"/>
      <c r="B6" s="564"/>
      <c r="C6" s="565"/>
      <c r="D6" s="28" t="s">
        <v>7</v>
      </c>
      <c r="E6" s="344" t="s">
        <v>2</v>
      </c>
      <c r="F6" s="255" t="s">
        <v>665</v>
      </c>
      <c r="G6" s="255" t="s">
        <v>666</v>
      </c>
      <c r="H6" s="561"/>
      <c r="I6" s="255" t="s">
        <v>670</v>
      </c>
      <c r="J6" s="404"/>
      <c r="K6" s="27"/>
      <c r="L6" s="27"/>
    </row>
    <row r="7" spans="1:12" ht="14.25">
      <c r="A7" s="29"/>
      <c r="B7" s="277" t="s">
        <v>431</v>
      </c>
      <c r="C7" s="278"/>
      <c r="D7" s="278"/>
      <c r="E7" s="278"/>
      <c r="F7" s="284"/>
      <c r="G7" s="284"/>
      <c r="H7" s="279"/>
      <c r="I7" s="356"/>
      <c r="J7" s="401"/>
      <c r="K7" s="1"/>
      <c r="L7" s="1"/>
    </row>
    <row r="8" spans="1:12" ht="28.5">
      <c r="A8" s="149"/>
      <c r="B8" s="150" t="s">
        <v>432</v>
      </c>
      <c r="C8" s="151"/>
      <c r="D8" s="152"/>
      <c r="E8" s="153"/>
      <c r="F8" s="259"/>
      <c r="G8" s="259"/>
      <c r="H8" s="148"/>
      <c r="I8" s="357"/>
      <c r="J8" s="401"/>
      <c r="K8" s="1"/>
      <c r="L8" s="1"/>
    </row>
    <row r="9" spans="1:12" ht="14.25" hidden="1">
      <c r="A9" s="179" t="s">
        <v>611</v>
      </c>
      <c r="B9" s="529" t="s">
        <v>561</v>
      </c>
      <c r="C9" s="530"/>
      <c r="D9" s="253"/>
      <c r="E9" s="254"/>
      <c r="F9" s="285"/>
      <c r="G9" s="285"/>
      <c r="H9" s="120"/>
      <c r="I9" s="358" t="s">
        <v>667</v>
      </c>
      <c r="J9" s="402"/>
    </row>
    <row r="10" spans="1:12" ht="14.25">
      <c r="A10" s="33"/>
      <c r="B10" s="21" t="s">
        <v>433</v>
      </c>
      <c r="C10" s="22"/>
      <c r="D10" s="34"/>
      <c r="E10" s="34"/>
      <c r="F10" s="286"/>
      <c r="G10" s="286"/>
      <c r="H10" s="472" t="s">
        <v>434</v>
      </c>
      <c r="I10" s="359"/>
      <c r="J10" s="401"/>
      <c r="K10" s="1"/>
      <c r="L10" s="1"/>
    </row>
    <row r="11" spans="1:12" ht="14.25" hidden="1">
      <c r="A11" s="35">
        <v>1</v>
      </c>
      <c r="B11" s="490" t="s">
        <v>435</v>
      </c>
      <c r="C11" s="491"/>
      <c r="D11" s="36">
        <v>9</v>
      </c>
      <c r="E11" s="339" t="s">
        <v>26</v>
      </c>
      <c r="F11" s="287">
        <v>350</v>
      </c>
      <c r="G11" s="287">
        <f>ROUND(D11*F11,2)</f>
        <v>3150</v>
      </c>
      <c r="H11" s="477"/>
      <c r="I11" s="360"/>
      <c r="J11" s="401"/>
      <c r="K11" s="1"/>
      <c r="L11" s="1"/>
    </row>
    <row r="12" spans="1:12" ht="14.25">
      <c r="A12" s="33"/>
      <c r="B12" s="21" t="s">
        <v>436</v>
      </c>
      <c r="C12" s="22"/>
      <c r="D12" s="34"/>
      <c r="E12" s="34"/>
      <c r="F12" s="286"/>
      <c r="G12" s="286"/>
      <c r="H12" s="477"/>
      <c r="I12" s="359"/>
      <c r="J12" s="401"/>
      <c r="K12" s="1"/>
      <c r="L12" s="1"/>
    </row>
    <row r="13" spans="1:12" ht="14.25">
      <c r="A13" s="35"/>
      <c r="B13" s="492" t="s">
        <v>612</v>
      </c>
      <c r="C13" s="493"/>
      <c r="D13" s="339"/>
      <c r="E13" s="339"/>
      <c r="F13" s="287"/>
      <c r="G13" s="287"/>
      <c r="H13" s="477"/>
      <c r="I13" s="360"/>
      <c r="J13" s="409">
        <v>0</v>
      </c>
      <c r="K13" s="1"/>
      <c r="L13" s="1"/>
    </row>
    <row r="14" spans="1:12" ht="14.25" hidden="1">
      <c r="A14" s="35">
        <v>2</v>
      </c>
      <c r="B14" s="492" t="s">
        <v>613</v>
      </c>
      <c r="C14" s="493"/>
      <c r="D14" s="180">
        <v>300</v>
      </c>
      <c r="E14" s="181" t="s">
        <v>3</v>
      </c>
      <c r="F14" s="273">
        <v>7</v>
      </c>
      <c r="G14" s="273">
        <f t="shared" ref="G14:G18" si="0">ROUND(D14*F14,2)</f>
        <v>2100</v>
      </c>
      <c r="H14" s="477"/>
      <c r="I14" s="360"/>
      <c r="J14" s="401">
        <f>G14</f>
        <v>2100</v>
      </c>
      <c r="K14" s="1"/>
      <c r="L14" s="1"/>
    </row>
    <row r="15" spans="1:12" ht="14.25" hidden="1">
      <c r="A15" s="35">
        <v>3</v>
      </c>
      <c r="B15" s="170" t="s">
        <v>614</v>
      </c>
      <c r="C15" s="182"/>
      <c r="D15" s="183">
        <v>6</v>
      </c>
      <c r="E15" s="184" t="s">
        <v>28</v>
      </c>
      <c r="F15" s="288">
        <v>67</v>
      </c>
      <c r="G15" s="288">
        <f t="shared" si="0"/>
        <v>402</v>
      </c>
      <c r="H15" s="477"/>
      <c r="I15" s="361"/>
      <c r="J15" s="401">
        <f t="shared" ref="J15:J18" si="1">G15</f>
        <v>402</v>
      </c>
      <c r="K15" s="1"/>
      <c r="L15" s="1"/>
    </row>
    <row r="16" spans="1:12" ht="14.25" hidden="1">
      <c r="A16" s="35">
        <v>4</v>
      </c>
      <c r="B16" s="170" t="s">
        <v>615</v>
      </c>
      <c r="C16" s="182"/>
      <c r="D16" s="183">
        <v>300</v>
      </c>
      <c r="E16" s="184" t="s">
        <v>616</v>
      </c>
      <c r="F16" s="288">
        <v>8</v>
      </c>
      <c r="G16" s="288">
        <f t="shared" si="0"/>
        <v>2400</v>
      </c>
      <c r="H16" s="477"/>
      <c r="I16" s="361"/>
      <c r="J16" s="401">
        <f t="shared" si="1"/>
        <v>2400</v>
      </c>
      <c r="K16" s="1"/>
      <c r="L16" s="1"/>
    </row>
    <row r="17" spans="1:12" ht="14.25" hidden="1">
      <c r="A17" s="35">
        <v>5</v>
      </c>
      <c r="B17" s="170" t="s">
        <v>617</v>
      </c>
      <c r="C17" s="182"/>
      <c r="D17" s="183">
        <v>30</v>
      </c>
      <c r="E17" s="184" t="s">
        <v>3</v>
      </c>
      <c r="F17" s="288">
        <v>85</v>
      </c>
      <c r="G17" s="288">
        <f t="shared" si="0"/>
        <v>2550</v>
      </c>
      <c r="H17" s="477"/>
      <c r="I17" s="361"/>
      <c r="J17" s="401">
        <f t="shared" si="1"/>
        <v>2550</v>
      </c>
      <c r="K17" s="1"/>
      <c r="L17" s="1"/>
    </row>
    <row r="18" spans="1:12" ht="14.25" hidden="1">
      <c r="A18" s="35">
        <v>6</v>
      </c>
      <c r="B18" s="486" t="s">
        <v>618</v>
      </c>
      <c r="C18" s="487"/>
      <c r="D18" s="185">
        <v>3</v>
      </c>
      <c r="E18" s="186" t="s">
        <v>3</v>
      </c>
      <c r="F18" s="274">
        <v>300</v>
      </c>
      <c r="G18" s="274">
        <f t="shared" si="0"/>
        <v>900</v>
      </c>
      <c r="H18" s="477"/>
      <c r="I18" s="362"/>
      <c r="J18" s="401">
        <f t="shared" si="1"/>
        <v>900</v>
      </c>
      <c r="K18" s="1"/>
      <c r="L18" s="1"/>
    </row>
    <row r="19" spans="1:12" ht="14.25">
      <c r="A19" s="38"/>
      <c r="B19" s="3" t="s">
        <v>437</v>
      </c>
      <c r="C19" s="2"/>
      <c r="D19" s="3"/>
      <c r="E19" s="39"/>
      <c r="F19" s="261"/>
      <c r="G19" s="261"/>
      <c r="H19" s="345"/>
      <c r="I19" s="363"/>
      <c r="J19" s="402"/>
    </row>
    <row r="20" spans="1:12" ht="14.25">
      <c r="A20" s="38"/>
      <c r="B20" s="40" t="s">
        <v>438</v>
      </c>
      <c r="C20" s="41"/>
      <c r="D20" s="42"/>
      <c r="E20" s="42"/>
      <c r="F20" s="289"/>
      <c r="G20" s="289"/>
      <c r="H20" s="526" t="s">
        <v>439</v>
      </c>
      <c r="I20" s="364"/>
      <c r="J20" s="402"/>
    </row>
    <row r="21" spans="1:12" ht="14.25" hidden="1">
      <c r="A21" s="43">
        <f>A18+1</f>
        <v>7</v>
      </c>
      <c r="B21" s="44" t="s">
        <v>440</v>
      </c>
      <c r="C21" s="45"/>
      <c r="D21" s="46">
        <v>25</v>
      </c>
      <c r="E21" s="46" t="s">
        <v>26</v>
      </c>
      <c r="F21" s="290">
        <v>20</v>
      </c>
      <c r="G21" s="290">
        <f t="shared" ref="G21:G31" si="2">ROUND(D21*F21,2)</f>
        <v>500</v>
      </c>
      <c r="H21" s="527"/>
      <c r="I21" s="365"/>
      <c r="J21" s="402"/>
    </row>
    <row r="22" spans="1:12" ht="14.25" hidden="1">
      <c r="A22" s="43">
        <f>A21+1</f>
        <v>8</v>
      </c>
      <c r="B22" s="44" t="s">
        <v>441</v>
      </c>
      <c r="C22" s="45"/>
      <c r="D22" s="47">
        <v>15</v>
      </c>
      <c r="E22" s="46" t="s">
        <v>26</v>
      </c>
      <c r="F22" s="290">
        <v>20</v>
      </c>
      <c r="G22" s="290">
        <f t="shared" si="2"/>
        <v>300</v>
      </c>
      <c r="H22" s="527"/>
      <c r="I22" s="365"/>
      <c r="J22" s="402"/>
    </row>
    <row r="23" spans="1:12" ht="14.25" hidden="1">
      <c r="A23" s="48">
        <f>A22+1</f>
        <v>9</v>
      </c>
      <c r="B23" s="44" t="s">
        <v>442</v>
      </c>
      <c r="C23" s="45"/>
      <c r="D23" s="47">
        <v>30</v>
      </c>
      <c r="E23" s="46" t="s">
        <v>26</v>
      </c>
      <c r="F23" s="290">
        <v>40</v>
      </c>
      <c r="G23" s="290">
        <f t="shared" si="2"/>
        <v>1200</v>
      </c>
      <c r="H23" s="527"/>
      <c r="I23" s="365"/>
      <c r="J23" s="402"/>
    </row>
    <row r="24" spans="1:12" ht="14.25">
      <c r="A24" s="49"/>
      <c r="B24" s="40" t="s">
        <v>443</v>
      </c>
      <c r="C24" s="41"/>
      <c r="D24" s="42"/>
      <c r="E24" s="42"/>
      <c r="F24" s="289"/>
      <c r="G24" s="289"/>
      <c r="H24" s="526" t="s">
        <v>444</v>
      </c>
      <c r="I24" s="364"/>
      <c r="J24" s="402"/>
    </row>
    <row r="25" spans="1:12" ht="14.25" hidden="1">
      <c r="A25" s="43">
        <f>A23+1</f>
        <v>10</v>
      </c>
      <c r="B25" s="44" t="s">
        <v>445</v>
      </c>
      <c r="C25" s="45"/>
      <c r="D25" s="47">
        <v>100</v>
      </c>
      <c r="E25" s="46" t="s">
        <v>26</v>
      </c>
      <c r="F25" s="290">
        <v>25</v>
      </c>
      <c r="G25" s="290">
        <f t="shared" si="2"/>
        <v>2500</v>
      </c>
      <c r="H25" s="527"/>
      <c r="I25" s="365"/>
      <c r="J25" s="402"/>
    </row>
    <row r="26" spans="1:12" ht="14.25" hidden="1">
      <c r="A26" s="43">
        <f t="shared" ref="A26:A42" si="3">A25+1</f>
        <v>11</v>
      </c>
      <c r="B26" s="44" t="s">
        <v>446</v>
      </c>
      <c r="C26" s="45"/>
      <c r="D26" s="47">
        <v>50</v>
      </c>
      <c r="E26" s="46" t="s">
        <v>26</v>
      </c>
      <c r="F26" s="290">
        <v>45</v>
      </c>
      <c r="G26" s="290">
        <f t="shared" si="2"/>
        <v>2250</v>
      </c>
      <c r="H26" s="527"/>
      <c r="I26" s="365"/>
      <c r="J26" s="402"/>
    </row>
    <row r="27" spans="1:12" ht="28.5" hidden="1">
      <c r="A27" s="43">
        <f t="shared" si="3"/>
        <v>12</v>
      </c>
      <c r="B27" s="44" t="s">
        <v>447</v>
      </c>
      <c r="C27" s="45"/>
      <c r="D27" s="187">
        <v>40</v>
      </c>
      <c r="E27" s="188" t="s">
        <v>3</v>
      </c>
      <c r="F27" s="291">
        <v>110</v>
      </c>
      <c r="G27" s="291">
        <f t="shared" si="2"/>
        <v>4400</v>
      </c>
      <c r="H27" s="527"/>
      <c r="I27" s="365"/>
      <c r="J27" s="402"/>
    </row>
    <row r="28" spans="1:12" ht="14.25" hidden="1">
      <c r="A28" s="50">
        <f t="shared" si="3"/>
        <v>13</v>
      </c>
      <c r="B28" s="504" t="s">
        <v>448</v>
      </c>
      <c r="C28" s="505"/>
      <c r="D28" s="46">
        <v>1</v>
      </c>
      <c r="E28" s="46" t="s">
        <v>12</v>
      </c>
      <c r="F28" s="290">
        <v>12000</v>
      </c>
      <c r="G28" s="290">
        <f t="shared" si="2"/>
        <v>12000</v>
      </c>
      <c r="H28" s="527"/>
      <c r="I28" s="365"/>
      <c r="J28" s="276">
        <f>G28</f>
        <v>12000</v>
      </c>
    </row>
    <row r="29" spans="1:12" ht="14.25" hidden="1">
      <c r="A29" s="48">
        <f t="shared" si="3"/>
        <v>14</v>
      </c>
      <c r="B29" s="44" t="s">
        <v>449</v>
      </c>
      <c r="C29" s="45"/>
      <c r="D29" s="47">
        <v>10</v>
      </c>
      <c r="E29" s="46" t="s">
        <v>26</v>
      </c>
      <c r="F29" s="290">
        <v>85</v>
      </c>
      <c r="G29" s="290">
        <f t="shared" si="2"/>
        <v>850</v>
      </c>
      <c r="H29" s="528"/>
      <c r="I29" s="365"/>
      <c r="J29" s="402"/>
    </row>
    <row r="30" spans="1:12" ht="14.25">
      <c r="A30" s="49"/>
      <c r="B30" s="40" t="s">
        <v>450</v>
      </c>
      <c r="C30" s="41"/>
      <c r="D30" s="42"/>
      <c r="E30" s="42"/>
      <c r="F30" s="289"/>
      <c r="G30" s="289"/>
      <c r="H30" s="526" t="s">
        <v>451</v>
      </c>
      <c r="I30" s="364"/>
      <c r="J30" s="402"/>
    </row>
    <row r="31" spans="1:12" ht="14.25" hidden="1">
      <c r="A31" s="48">
        <f>A29+1</f>
        <v>15</v>
      </c>
      <c r="B31" s="504" t="s">
        <v>452</v>
      </c>
      <c r="C31" s="505"/>
      <c r="D31" s="47">
        <v>1</v>
      </c>
      <c r="E31" s="46" t="s">
        <v>12</v>
      </c>
      <c r="F31" s="290">
        <v>850</v>
      </c>
      <c r="G31" s="290">
        <f t="shared" si="2"/>
        <v>850</v>
      </c>
      <c r="H31" s="527"/>
      <c r="I31" s="365"/>
      <c r="J31" s="402"/>
    </row>
    <row r="32" spans="1:12" ht="14.25">
      <c r="A32" s="49"/>
      <c r="B32" s="40" t="s">
        <v>453</v>
      </c>
      <c r="C32" s="41"/>
      <c r="D32" s="42"/>
      <c r="E32" s="42"/>
      <c r="F32" s="289"/>
      <c r="G32" s="289"/>
      <c r="H32" s="526" t="s">
        <v>454</v>
      </c>
      <c r="I32" s="364"/>
      <c r="J32" s="402"/>
    </row>
    <row r="33" spans="1:10" ht="14.25" hidden="1">
      <c r="A33" s="43">
        <f>A31+1</f>
        <v>16</v>
      </c>
      <c r="B33" s="504" t="s">
        <v>455</v>
      </c>
      <c r="C33" s="505"/>
      <c r="D33" s="47">
        <v>65</v>
      </c>
      <c r="E33" s="46" t="s">
        <v>26</v>
      </c>
      <c r="F33" s="290">
        <v>165</v>
      </c>
      <c r="G33" s="290">
        <f t="shared" ref="G33:G44" si="4">ROUND(D33*F33,2)</f>
        <v>10725</v>
      </c>
      <c r="H33" s="527"/>
      <c r="I33" s="365"/>
      <c r="J33" s="402"/>
    </row>
    <row r="34" spans="1:10" ht="14.25" hidden="1">
      <c r="A34" s="43">
        <f>A33+1</f>
        <v>17</v>
      </c>
      <c r="B34" s="504" t="s">
        <v>456</v>
      </c>
      <c r="C34" s="505"/>
      <c r="D34" s="47">
        <v>30</v>
      </c>
      <c r="E34" s="46" t="s">
        <v>26</v>
      </c>
      <c r="F34" s="290">
        <v>25</v>
      </c>
      <c r="G34" s="290">
        <f t="shared" si="4"/>
        <v>750</v>
      </c>
      <c r="H34" s="527"/>
      <c r="I34" s="365"/>
      <c r="J34" s="402"/>
    </row>
    <row r="35" spans="1:10" ht="14.25" hidden="1">
      <c r="A35" s="43">
        <f>A34+1</f>
        <v>18</v>
      </c>
      <c r="B35" s="504" t="s">
        <v>457</v>
      </c>
      <c r="C35" s="505"/>
      <c r="D35" s="47">
        <v>1</v>
      </c>
      <c r="E35" s="46" t="s">
        <v>12</v>
      </c>
      <c r="F35" s="290">
        <v>250</v>
      </c>
      <c r="G35" s="290">
        <f t="shared" si="4"/>
        <v>250</v>
      </c>
      <c r="H35" s="527"/>
      <c r="I35" s="365"/>
      <c r="J35" s="402"/>
    </row>
    <row r="36" spans="1:10" ht="14.25" hidden="1">
      <c r="A36" s="48">
        <f>A35+1</f>
        <v>19</v>
      </c>
      <c r="B36" s="504" t="s">
        <v>458</v>
      </c>
      <c r="C36" s="505"/>
      <c r="D36" s="47">
        <v>12</v>
      </c>
      <c r="E36" s="46" t="s">
        <v>3</v>
      </c>
      <c r="F36" s="290">
        <v>85</v>
      </c>
      <c r="G36" s="290">
        <f t="shared" si="4"/>
        <v>1020</v>
      </c>
      <c r="H36" s="527"/>
      <c r="I36" s="365"/>
      <c r="J36" s="402"/>
    </row>
    <row r="37" spans="1:10" ht="14.25">
      <c r="A37" s="49"/>
      <c r="B37" s="40" t="s">
        <v>459</v>
      </c>
      <c r="C37" s="41"/>
      <c r="D37" s="42"/>
      <c r="E37" s="42"/>
      <c r="F37" s="289"/>
      <c r="G37" s="289"/>
      <c r="H37" s="526" t="s">
        <v>460</v>
      </c>
      <c r="I37" s="364"/>
      <c r="J37" s="402"/>
    </row>
    <row r="38" spans="1:10" ht="14.25" hidden="1">
      <c r="A38" s="43">
        <f>A36+1</f>
        <v>20</v>
      </c>
      <c r="B38" s="504" t="s">
        <v>461</v>
      </c>
      <c r="C38" s="505"/>
      <c r="D38" s="47">
        <v>25</v>
      </c>
      <c r="E38" s="46" t="s">
        <v>3</v>
      </c>
      <c r="F38" s="290">
        <v>46</v>
      </c>
      <c r="G38" s="290">
        <f t="shared" si="4"/>
        <v>1150</v>
      </c>
      <c r="H38" s="527"/>
      <c r="I38" s="365"/>
      <c r="J38" s="402"/>
    </row>
    <row r="39" spans="1:10" ht="14.25" hidden="1">
      <c r="A39" s="48">
        <f t="shared" si="3"/>
        <v>21</v>
      </c>
      <c r="B39" s="504" t="s">
        <v>462</v>
      </c>
      <c r="C39" s="505"/>
      <c r="D39" s="47">
        <v>10</v>
      </c>
      <c r="E39" s="46" t="s">
        <v>3</v>
      </c>
      <c r="F39" s="290">
        <v>85</v>
      </c>
      <c r="G39" s="290">
        <f t="shared" si="4"/>
        <v>850</v>
      </c>
      <c r="H39" s="527"/>
      <c r="I39" s="365"/>
      <c r="J39" s="402"/>
    </row>
    <row r="40" spans="1:10" ht="14.25">
      <c r="A40" s="49"/>
      <c r="B40" s="40" t="s">
        <v>463</v>
      </c>
      <c r="C40" s="41"/>
      <c r="D40" s="42"/>
      <c r="E40" s="42"/>
      <c r="F40" s="289"/>
      <c r="G40" s="289"/>
      <c r="H40" s="526" t="s">
        <v>464</v>
      </c>
      <c r="I40" s="364"/>
      <c r="J40" s="402"/>
    </row>
    <row r="41" spans="1:10" ht="14.25" hidden="1">
      <c r="A41" s="43">
        <f>A39+1</f>
        <v>22</v>
      </c>
      <c r="B41" s="504" t="s">
        <v>465</v>
      </c>
      <c r="C41" s="505"/>
      <c r="D41" s="47">
        <v>15</v>
      </c>
      <c r="E41" s="46" t="s">
        <v>3</v>
      </c>
      <c r="F41" s="290">
        <v>46</v>
      </c>
      <c r="G41" s="290">
        <f t="shared" si="4"/>
        <v>690</v>
      </c>
      <c r="H41" s="527"/>
      <c r="I41" s="365"/>
      <c r="J41" s="402"/>
    </row>
    <row r="42" spans="1:10" ht="14.25" hidden="1">
      <c r="A42" s="51">
        <f t="shared" si="3"/>
        <v>23</v>
      </c>
      <c r="B42" s="507" t="s">
        <v>466</v>
      </c>
      <c r="C42" s="508"/>
      <c r="D42" s="52">
        <v>10</v>
      </c>
      <c r="E42" s="53" t="s">
        <v>26</v>
      </c>
      <c r="F42" s="292">
        <v>105</v>
      </c>
      <c r="G42" s="292">
        <f t="shared" si="4"/>
        <v>1050</v>
      </c>
      <c r="H42" s="528"/>
      <c r="I42" s="366"/>
      <c r="J42" s="402"/>
    </row>
    <row r="43" spans="1:10" ht="14.25">
      <c r="A43" s="54"/>
      <c r="B43" s="3" t="s">
        <v>467</v>
      </c>
      <c r="C43" s="2"/>
      <c r="D43" s="3"/>
      <c r="E43" s="39"/>
      <c r="F43" s="261"/>
      <c r="G43" s="261"/>
      <c r="H43" s="526" t="s">
        <v>468</v>
      </c>
      <c r="I43" s="363"/>
      <c r="J43" s="402"/>
    </row>
    <row r="44" spans="1:10" ht="28.5" hidden="1">
      <c r="A44" s="54">
        <f>A42+1</f>
        <v>24</v>
      </c>
      <c r="B44" s="55" t="s">
        <v>469</v>
      </c>
      <c r="C44" s="56"/>
      <c r="D44" s="57">
        <v>4740</v>
      </c>
      <c r="E44" s="345" t="s">
        <v>26</v>
      </c>
      <c r="F44" s="264">
        <v>6</v>
      </c>
      <c r="G44" s="264">
        <f t="shared" si="4"/>
        <v>28440</v>
      </c>
      <c r="H44" s="528"/>
      <c r="I44" s="367"/>
      <c r="J44" s="402"/>
    </row>
    <row r="45" spans="1:10" ht="14.25">
      <c r="A45" s="58"/>
      <c r="B45" s="3" t="s">
        <v>470</v>
      </c>
      <c r="C45" s="2"/>
      <c r="D45" s="3"/>
      <c r="E45" s="39"/>
      <c r="F45" s="261"/>
      <c r="G45" s="261"/>
      <c r="H45" s="319"/>
      <c r="I45" s="363"/>
      <c r="J45" s="402"/>
    </row>
    <row r="46" spans="1:10" ht="14.25" hidden="1">
      <c r="A46" s="38">
        <f>A44+1</f>
        <v>25</v>
      </c>
      <c r="B46" s="557" t="s">
        <v>619</v>
      </c>
      <c r="C46" s="558"/>
      <c r="D46" s="59"/>
      <c r="E46" s="42"/>
      <c r="F46" s="289"/>
      <c r="G46" s="289"/>
      <c r="H46" s="526" t="s">
        <v>471</v>
      </c>
      <c r="I46" s="364"/>
      <c r="J46" s="402"/>
    </row>
    <row r="47" spans="1:10" ht="14.25" hidden="1">
      <c r="A47" s="43">
        <f t="shared" ref="A47:A52" si="5">A46+1</f>
        <v>26</v>
      </c>
      <c r="B47" s="44" t="s">
        <v>472</v>
      </c>
      <c r="C47" s="45"/>
      <c r="D47" s="60">
        <v>71048</v>
      </c>
      <c r="E47" s="46" t="s">
        <v>28</v>
      </c>
      <c r="F47" s="290">
        <v>5</v>
      </c>
      <c r="G47" s="290">
        <f t="shared" ref="G47:G52" si="6">ROUND(D47*F47,2)</f>
        <v>355240</v>
      </c>
      <c r="H47" s="527"/>
      <c r="I47" s="365"/>
      <c r="J47" s="402"/>
    </row>
    <row r="48" spans="1:10" ht="14.25" hidden="1">
      <c r="A48" s="43">
        <f t="shared" si="5"/>
        <v>27</v>
      </c>
      <c r="B48" s="44" t="s">
        <v>473</v>
      </c>
      <c r="C48" s="45"/>
      <c r="D48" s="46">
        <v>195</v>
      </c>
      <c r="E48" s="46" t="s">
        <v>12</v>
      </c>
      <c r="F48" s="290">
        <v>85</v>
      </c>
      <c r="G48" s="290">
        <f t="shared" si="6"/>
        <v>16575</v>
      </c>
      <c r="H48" s="527"/>
      <c r="I48" s="365"/>
      <c r="J48" s="402"/>
    </row>
    <row r="49" spans="1:10" ht="14.25" hidden="1">
      <c r="A49" s="43">
        <f t="shared" si="5"/>
        <v>28</v>
      </c>
      <c r="B49" s="44" t="s">
        <v>474</v>
      </c>
      <c r="C49" s="45"/>
      <c r="D49" s="46">
        <v>532</v>
      </c>
      <c r="E49" s="46" t="s">
        <v>12</v>
      </c>
      <c r="F49" s="290">
        <v>13</v>
      </c>
      <c r="G49" s="290">
        <f t="shared" si="6"/>
        <v>6916</v>
      </c>
      <c r="H49" s="527"/>
      <c r="I49" s="365"/>
      <c r="J49" s="402"/>
    </row>
    <row r="50" spans="1:10" ht="14.25" hidden="1">
      <c r="A50" s="43">
        <f t="shared" si="5"/>
        <v>29</v>
      </c>
      <c r="B50" s="44" t="s">
        <v>475</v>
      </c>
      <c r="C50" s="45"/>
      <c r="D50" s="60">
        <v>37123</v>
      </c>
      <c r="E50" s="46" t="s">
        <v>3</v>
      </c>
      <c r="F50" s="290">
        <v>4</v>
      </c>
      <c r="G50" s="290">
        <f t="shared" si="6"/>
        <v>148492</v>
      </c>
      <c r="H50" s="527"/>
      <c r="I50" s="365"/>
      <c r="J50" s="402"/>
    </row>
    <row r="51" spans="1:10" ht="14.25" hidden="1">
      <c r="A51" s="43">
        <f t="shared" si="5"/>
        <v>30</v>
      </c>
      <c r="B51" s="44" t="s">
        <v>476</v>
      </c>
      <c r="C51" s="45"/>
      <c r="D51" s="60">
        <v>2000</v>
      </c>
      <c r="E51" s="46" t="s">
        <v>3</v>
      </c>
      <c r="F51" s="290">
        <v>4.5</v>
      </c>
      <c r="G51" s="290">
        <f t="shared" si="6"/>
        <v>9000</v>
      </c>
      <c r="H51" s="527"/>
      <c r="I51" s="365"/>
      <c r="J51" s="402"/>
    </row>
    <row r="52" spans="1:10" ht="14.25" hidden="1">
      <c r="A52" s="51">
        <f t="shared" si="5"/>
        <v>31</v>
      </c>
      <c r="B52" s="61" t="s">
        <v>620</v>
      </c>
      <c r="C52" s="62"/>
      <c r="D52" s="63">
        <v>2000</v>
      </c>
      <c r="E52" s="53" t="s">
        <v>3</v>
      </c>
      <c r="F52" s="292">
        <v>3.2</v>
      </c>
      <c r="G52" s="292">
        <f t="shared" si="6"/>
        <v>6400</v>
      </c>
      <c r="H52" s="528"/>
      <c r="I52" s="366"/>
      <c r="J52" s="402"/>
    </row>
    <row r="53" spans="1:10" ht="28.5">
      <c r="A53" s="64"/>
      <c r="B53" s="65" t="s">
        <v>13</v>
      </c>
      <c r="C53" s="66"/>
      <c r="D53" s="66"/>
      <c r="E53" s="66"/>
      <c r="F53" s="263"/>
      <c r="G53" s="263"/>
      <c r="H53" s="67"/>
      <c r="I53" s="368"/>
      <c r="J53" s="402"/>
    </row>
    <row r="54" spans="1:10" ht="14.25">
      <c r="A54" s="68"/>
      <c r="B54" s="8" t="s">
        <v>54</v>
      </c>
      <c r="C54" s="10"/>
      <c r="D54" s="8"/>
      <c r="E54" s="69"/>
      <c r="F54" s="264"/>
      <c r="G54" s="264"/>
      <c r="H54" s="341"/>
      <c r="I54" s="367"/>
      <c r="J54" s="402"/>
    </row>
    <row r="55" spans="1:10" ht="14.25" hidden="1">
      <c r="A55" s="189">
        <f>A52+1</f>
        <v>32</v>
      </c>
      <c r="B55" s="559" t="s">
        <v>556</v>
      </c>
      <c r="C55" s="560"/>
      <c r="D55" s="251"/>
      <c r="E55" s="252"/>
      <c r="F55" s="265"/>
      <c r="G55" s="265"/>
      <c r="H55" s="330"/>
      <c r="I55" s="358" t="s">
        <v>667</v>
      </c>
      <c r="J55" s="276">
        <v>0</v>
      </c>
    </row>
    <row r="56" spans="1:10" ht="14.25">
      <c r="A56" s="38"/>
      <c r="B56" s="509" t="s">
        <v>16</v>
      </c>
      <c r="C56" s="510"/>
      <c r="D56" s="16"/>
      <c r="E56" s="77"/>
      <c r="F56" s="289"/>
      <c r="G56" s="289"/>
      <c r="H56" s="472" t="s">
        <v>98</v>
      </c>
      <c r="I56" s="364"/>
      <c r="J56" s="402"/>
    </row>
    <row r="57" spans="1:10" ht="14.25" hidden="1">
      <c r="A57" s="48">
        <f>A55+1</f>
        <v>33</v>
      </c>
      <c r="B57" s="507" t="s">
        <v>562</v>
      </c>
      <c r="C57" s="508"/>
      <c r="D57" s="9">
        <v>1567</v>
      </c>
      <c r="E57" s="53" t="s">
        <v>12</v>
      </c>
      <c r="F57" s="292">
        <v>165</v>
      </c>
      <c r="G57" s="292">
        <f t="shared" ref="G57" si="7">ROUND(D57*F57,2)</f>
        <v>258555</v>
      </c>
      <c r="H57" s="473"/>
      <c r="I57" s="366"/>
      <c r="J57" s="402"/>
    </row>
    <row r="58" spans="1:10" ht="14.25">
      <c r="A58" s="38"/>
      <c r="B58" s="8" t="s">
        <v>14</v>
      </c>
      <c r="C58" s="2"/>
      <c r="D58" s="3"/>
      <c r="E58" s="39"/>
      <c r="F58" s="261"/>
      <c r="G58" s="261"/>
      <c r="H58" s="341"/>
      <c r="I58" s="363"/>
      <c r="J58" s="402"/>
    </row>
    <row r="59" spans="1:10" ht="14.25">
      <c r="A59" s="38"/>
      <c r="B59" s="70" t="s">
        <v>15</v>
      </c>
      <c r="C59" s="71"/>
      <c r="D59" s="39"/>
      <c r="E59" s="39"/>
      <c r="F59" s="261"/>
      <c r="G59" s="261"/>
      <c r="H59" s="341"/>
      <c r="I59" s="363"/>
      <c r="J59" s="402"/>
    </row>
    <row r="60" spans="1:10" ht="14.25">
      <c r="A60" s="38"/>
      <c r="B60" s="40" t="s">
        <v>16</v>
      </c>
      <c r="C60" s="41"/>
      <c r="D60" s="42"/>
      <c r="E60" s="42"/>
      <c r="F60" s="289"/>
      <c r="G60" s="289"/>
      <c r="H60" s="472" t="s">
        <v>99</v>
      </c>
      <c r="I60" s="364"/>
      <c r="J60" s="402"/>
    </row>
    <row r="61" spans="1:10" ht="14.25">
      <c r="A61" s="43"/>
      <c r="B61" s="492" t="s">
        <v>612</v>
      </c>
      <c r="C61" s="493"/>
      <c r="D61" s="47"/>
      <c r="E61" s="46"/>
      <c r="F61" s="290"/>
      <c r="G61" s="290"/>
      <c r="H61" s="477"/>
      <c r="I61" s="365"/>
      <c r="J61" s="276">
        <v>0</v>
      </c>
    </row>
    <row r="62" spans="1:10" ht="14.25" hidden="1">
      <c r="A62" s="43">
        <v>34</v>
      </c>
      <c r="B62" s="492" t="s">
        <v>613</v>
      </c>
      <c r="C62" s="493"/>
      <c r="D62" s="180">
        <v>100</v>
      </c>
      <c r="E62" s="181" t="s">
        <v>3</v>
      </c>
      <c r="F62" s="273">
        <v>7</v>
      </c>
      <c r="G62" s="273">
        <f t="shared" ref="G62:G66" si="8">ROUND(D62*F62,2)</f>
        <v>700</v>
      </c>
      <c r="H62" s="477"/>
      <c r="I62" s="360"/>
      <c r="J62" s="402">
        <f>G62</f>
        <v>700</v>
      </c>
    </row>
    <row r="63" spans="1:10" ht="14.25" hidden="1">
      <c r="A63" s="43">
        <v>35</v>
      </c>
      <c r="B63" s="170" t="s">
        <v>614</v>
      </c>
      <c r="C63" s="182"/>
      <c r="D63" s="183">
        <v>4</v>
      </c>
      <c r="E63" s="184" t="s">
        <v>28</v>
      </c>
      <c r="F63" s="288">
        <v>67</v>
      </c>
      <c r="G63" s="288">
        <f t="shared" si="8"/>
        <v>268</v>
      </c>
      <c r="H63" s="477"/>
      <c r="I63" s="361"/>
      <c r="J63" s="402">
        <f t="shared" ref="J63:J80" si="9">G63</f>
        <v>268</v>
      </c>
    </row>
    <row r="64" spans="1:10" ht="14.25" hidden="1">
      <c r="A64" s="50">
        <v>36</v>
      </c>
      <c r="B64" s="170" t="s">
        <v>615</v>
      </c>
      <c r="C64" s="182"/>
      <c r="D64" s="183">
        <v>100</v>
      </c>
      <c r="E64" s="184" t="s">
        <v>616</v>
      </c>
      <c r="F64" s="288">
        <v>8</v>
      </c>
      <c r="G64" s="288">
        <f t="shared" si="8"/>
        <v>800</v>
      </c>
      <c r="H64" s="477"/>
      <c r="I64" s="361"/>
      <c r="J64" s="402">
        <f t="shared" si="9"/>
        <v>800</v>
      </c>
    </row>
    <row r="65" spans="1:10" ht="14.25" hidden="1">
      <c r="A65" s="50">
        <f t="shared" ref="A65:A66" si="10">A64+1</f>
        <v>37</v>
      </c>
      <c r="B65" s="170" t="s">
        <v>621</v>
      </c>
      <c r="C65" s="182"/>
      <c r="D65" s="183">
        <v>30</v>
      </c>
      <c r="E65" s="184" t="s">
        <v>3</v>
      </c>
      <c r="F65" s="288">
        <v>85</v>
      </c>
      <c r="G65" s="288">
        <f t="shared" si="8"/>
        <v>2550</v>
      </c>
      <c r="H65" s="477"/>
      <c r="I65" s="361"/>
      <c r="J65" s="402">
        <f t="shared" si="9"/>
        <v>2550</v>
      </c>
    </row>
    <row r="66" spans="1:10" ht="14.25" hidden="1">
      <c r="A66" s="48">
        <f t="shared" si="10"/>
        <v>38</v>
      </c>
      <c r="B66" s="507" t="s">
        <v>622</v>
      </c>
      <c r="C66" s="508"/>
      <c r="D66" s="190">
        <v>2</v>
      </c>
      <c r="E66" s="191" t="s">
        <v>28</v>
      </c>
      <c r="F66" s="293">
        <v>850</v>
      </c>
      <c r="G66" s="293">
        <f t="shared" si="8"/>
        <v>1700</v>
      </c>
      <c r="H66" s="477"/>
      <c r="I66" s="366"/>
      <c r="J66" s="276">
        <f t="shared" si="9"/>
        <v>1700</v>
      </c>
    </row>
    <row r="67" spans="1:10" ht="14.25">
      <c r="A67" s="38"/>
      <c r="B67" s="40" t="s">
        <v>20</v>
      </c>
      <c r="C67" s="41"/>
      <c r="D67" s="42"/>
      <c r="E67" s="42"/>
      <c r="F67" s="289"/>
      <c r="G67" s="289"/>
      <c r="H67" s="472" t="s">
        <v>100</v>
      </c>
      <c r="I67" s="364"/>
      <c r="J67" s="402">
        <f t="shared" si="9"/>
        <v>0</v>
      </c>
    </row>
    <row r="68" spans="1:10" ht="14.25">
      <c r="A68" s="43"/>
      <c r="B68" s="492" t="s">
        <v>612</v>
      </c>
      <c r="C68" s="493"/>
      <c r="D68" s="47"/>
      <c r="E68" s="46"/>
      <c r="F68" s="290"/>
      <c r="G68" s="290"/>
      <c r="H68" s="477"/>
      <c r="I68" s="365"/>
      <c r="J68" s="276">
        <f t="shared" si="9"/>
        <v>0</v>
      </c>
    </row>
    <row r="69" spans="1:10" ht="14.25" hidden="1">
      <c r="A69" s="43">
        <v>39</v>
      </c>
      <c r="B69" s="492" t="s">
        <v>613</v>
      </c>
      <c r="C69" s="493"/>
      <c r="D69" s="180">
        <v>100</v>
      </c>
      <c r="E69" s="181" t="s">
        <v>3</v>
      </c>
      <c r="F69" s="273">
        <v>7</v>
      </c>
      <c r="G69" s="273">
        <f>ROUND(D69*F69,2)</f>
        <v>700</v>
      </c>
      <c r="H69" s="477"/>
      <c r="I69" s="360"/>
      <c r="J69" s="402">
        <f t="shared" si="9"/>
        <v>700</v>
      </c>
    </row>
    <row r="70" spans="1:10" ht="14.25" hidden="1">
      <c r="A70" s="43">
        <v>40</v>
      </c>
      <c r="B70" s="170" t="s">
        <v>614</v>
      </c>
      <c r="C70" s="182"/>
      <c r="D70" s="183">
        <v>4</v>
      </c>
      <c r="E70" s="184" t="s">
        <v>28</v>
      </c>
      <c r="F70" s="288">
        <v>67</v>
      </c>
      <c r="G70" s="288">
        <f>ROUND(D70*F70,2)</f>
        <v>268</v>
      </c>
      <c r="H70" s="477"/>
      <c r="I70" s="361"/>
      <c r="J70" s="402">
        <f t="shared" si="9"/>
        <v>268</v>
      </c>
    </row>
    <row r="71" spans="1:10" ht="14.25" hidden="1">
      <c r="A71" s="50">
        <f t="shared" ref="A71:A73" si="11">A70+1</f>
        <v>41</v>
      </c>
      <c r="B71" s="170" t="s">
        <v>615</v>
      </c>
      <c r="C71" s="182"/>
      <c r="D71" s="183">
        <v>100</v>
      </c>
      <c r="E71" s="184" t="s">
        <v>616</v>
      </c>
      <c r="F71" s="288">
        <v>8</v>
      </c>
      <c r="G71" s="288">
        <f>ROUND(D71*F71,2)</f>
        <v>800</v>
      </c>
      <c r="H71" s="477"/>
      <c r="I71" s="361"/>
      <c r="J71" s="402">
        <f t="shared" si="9"/>
        <v>800</v>
      </c>
    </row>
    <row r="72" spans="1:10" ht="14.25" hidden="1">
      <c r="A72" s="50">
        <f t="shared" si="11"/>
        <v>42</v>
      </c>
      <c r="B72" s="170" t="s">
        <v>621</v>
      </c>
      <c r="C72" s="182"/>
      <c r="D72" s="183">
        <v>30</v>
      </c>
      <c r="E72" s="184" t="s">
        <v>3</v>
      </c>
      <c r="F72" s="288">
        <v>85</v>
      </c>
      <c r="G72" s="288">
        <f>ROUND(D72*F72,2)</f>
        <v>2550</v>
      </c>
      <c r="H72" s="477"/>
      <c r="I72" s="361"/>
      <c r="J72" s="402">
        <f t="shared" si="9"/>
        <v>2550</v>
      </c>
    </row>
    <row r="73" spans="1:10" ht="14.25" hidden="1">
      <c r="A73" s="48">
        <f t="shared" si="11"/>
        <v>43</v>
      </c>
      <c r="B73" s="507" t="s">
        <v>622</v>
      </c>
      <c r="C73" s="508"/>
      <c r="D73" s="190">
        <v>2</v>
      </c>
      <c r="E73" s="191" t="s">
        <v>28</v>
      </c>
      <c r="F73" s="293">
        <v>850</v>
      </c>
      <c r="G73" s="293">
        <f>ROUND(D73*F73,2)</f>
        <v>1700</v>
      </c>
      <c r="H73" s="477"/>
      <c r="I73" s="366"/>
      <c r="J73" s="276">
        <f t="shared" si="9"/>
        <v>1700</v>
      </c>
    </row>
    <row r="74" spans="1:10" ht="14.25">
      <c r="A74" s="38"/>
      <c r="B74" s="40" t="s">
        <v>21</v>
      </c>
      <c r="C74" s="41"/>
      <c r="D74" s="42"/>
      <c r="E74" s="42"/>
      <c r="F74" s="289"/>
      <c r="G74" s="289"/>
      <c r="H74" s="472" t="s">
        <v>101</v>
      </c>
      <c r="I74" s="364"/>
      <c r="J74" s="402">
        <f t="shared" si="9"/>
        <v>0</v>
      </c>
    </row>
    <row r="75" spans="1:10" ht="14.25">
      <c r="A75" s="43"/>
      <c r="B75" s="492" t="s">
        <v>612</v>
      </c>
      <c r="C75" s="493"/>
      <c r="D75" s="47"/>
      <c r="E75" s="46"/>
      <c r="F75" s="290"/>
      <c r="G75" s="290"/>
      <c r="H75" s="477"/>
      <c r="I75" s="365"/>
      <c r="J75" s="276">
        <f t="shared" si="9"/>
        <v>0</v>
      </c>
    </row>
    <row r="76" spans="1:10" ht="14.25" hidden="1">
      <c r="A76" s="43">
        <f>A73+1</f>
        <v>44</v>
      </c>
      <c r="B76" s="170" t="s">
        <v>615</v>
      </c>
      <c r="C76" s="182"/>
      <c r="D76" s="183">
        <v>100</v>
      </c>
      <c r="E76" s="184" t="s">
        <v>616</v>
      </c>
      <c r="F76" s="288">
        <v>8</v>
      </c>
      <c r="G76" s="288">
        <f t="shared" ref="G76:G80" si="12">ROUND(D76*F76,2)</f>
        <v>800</v>
      </c>
      <c r="H76" s="477"/>
      <c r="I76" s="361"/>
      <c r="J76" s="402">
        <f t="shared" si="9"/>
        <v>800</v>
      </c>
    </row>
    <row r="77" spans="1:10" ht="14.25" hidden="1">
      <c r="A77" s="50">
        <f t="shared" ref="A77" si="13">A76+1</f>
        <v>45</v>
      </c>
      <c r="B77" s="170" t="s">
        <v>621</v>
      </c>
      <c r="C77" s="182"/>
      <c r="D77" s="183">
        <v>30</v>
      </c>
      <c r="E77" s="184" t="s">
        <v>3</v>
      </c>
      <c r="F77" s="288">
        <v>85</v>
      </c>
      <c r="G77" s="288">
        <f t="shared" si="12"/>
        <v>2550</v>
      </c>
      <c r="H77" s="477"/>
      <c r="I77" s="361"/>
      <c r="J77" s="402">
        <f t="shared" si="9"/>
        <v>2550</v>
      </c>
    </row>
    <row r="78" spans="1:10" ht="14.25" hidden="1">
      <c r="A78" s="50">
        <f>A77+1</f>
        <v>46</v>
      </c>
      <c r="B78" s="504" t="s">
        <v>59</v>
      </c>
      <c r="C78" s="505"/>
      <c r="D78" s="47">
        <v>15</v>
      </c>
      <c r="E78" s="46" t="s">
        <v>28</v>
      </c>
      <c r="F78" s="290">
        <v>45</v>
      </c>
      <c r="G78" s="290">
        <f t="shared" si="12"/>
        <v>675</v>
      </c>
      <c r="H78" s="477"/>
      <c r="I78" s="365"/>
      <c r="J78" s="402">
        <f t="shared" si="9"/>
        <v>675</v>
      </c>
    </row>
    <row r="79" spans="1:10" ht="14.25" hidden="1">
      <c r="A79" s="50">
        <f t="shared" ref="A79:A80" si="14">A78+1</f>
        <v>47</v>
      </c>
      <c r="B79" s="504" t="s">
        <v>60</v>
      </c>
      <c r="C79" s="505"/>
      <c r="D79" s="47">
        <v>100</v>
      </c>
      <c r="E79" s="46" t="s">
        <v>3</v>
      </c>
      <c r="F79" s="290">
        <v>5.2</v>
      </c>
      <c r="G79" s="290">
        <f t="shared" si="12"/>
        <v>520</v>
      </c>
      <c r="H79" s="477"/>
      <c r="I79" s="365"/>
      <c r="J79" s="402">
        <f t="shared" si="9"/>
        <v>520</v>
      </c>
    </row>
    <row r="80" spans="1:10" ht="14.25" hidden="1">
      <c r="A80" s="48">
        <f t="shared" si="14"/>
        <v>48</v>
      </c>
      <c r="B80" s="507" t="s">
        <v>563</v>
      </c>
      <c r="C80" s="508"/>
      <c r="D80" s="52">
        <v>100</v>
      </c>
      <c r="E80" s="53" t="s">
        <v>3</v>
      </c>
      <c r="F80" s="292">
        <v>6</v>
      </c>
      <c r="G80" s="292">
        <f t="shared" si="12"/>
        <v>600</v>
      </c>
      <c r="H80" s="473"/>
      <c r="I80" s="366"/>
      <c r="J80" s="402">
        <f t="shared" si="9"/>
        <v>600</v>
      </c>
    </row>
    <row r="81" spans="1:12" ht="14.25">
      <c r="A81" s="38"/>
      <c r="B81" s="40" t="s">
        <v>22</v>
      </c>
      <c r="C81" s="41"/>
      <c r="D81" s="42"/>
      <c r="E81" s="42"/>
      <c r="F81" s="289"/>
      <c r="G81" s="289"/>
      <c r="H81" s="472" t="s">
        <v>102</v>
      </c>
      <c r="I81" s="364"/>
      <c r="J81" s="402"/>
    </row>
    <row r="82" spans="1:12" ht="14.25">
      <c r="A82" s="43"/>
      <c r="B82" s="492" t="s">
        <v>612</v>
      </c>
      <c r="C82" s="493"/>
      <c r="D82" s="47"/>
      <c r="E82" s="46"/>
      <c r="F82" s="290"/>
      <c r="G82" s="290"/>
      <c r="H82" s="477"/>
      <c r="I82" s="365"/>
      <c r="J82" s="276">
        <v>0</v>
      </c>
    </row>
    <row r="83" spans="1:12" ht="14.25" hidden="1">
      <c r="A83" s="43">
        <v>49</v>
      </c>
      <c r="B83" s="550" t="s">
        <v>615</v>
      </c>
      <c r="C83" s="551"/>
      <c r="D83" s="187">
        <v>300</v>
      </c>
      <c r="E83" s="188" t="s">
        <v>26</v>
      </c>
      <c r="F83" s="291">
        <v>8</v>
      </c>
      <c r="G83" s="291">
        <f t="shared" ref="G83:G96" si="15">ROUND(D83*F83,2)</f>
        <v>2400</v>
      </c>
      <c r="H83" s="477"/>
      <c r="I83" s="365"/>
      <c r="J83" s="402">
        <f t="shared" ref="J83:J90" si="16">G83</f>
        <v>2400</v>
      </c>
    </row>
    <row r="84" spans="1:12" ht="14.25" hidden="1">
      <c r="A84" s="35">
        <v>50</v>
      </c>
      <c r="B84" s="170" t="s">
        <v>617</v>
      </c>
      <c r="C84" s="182"/>
      <c r="D84" s="183">
        <v>30</v>
      </c>
      <c r="E84" s="184" t="s">
        <v>3</v>
      </c>
      <c r="F84" s="288">
        <v>85</v>
      </c>
      <c r="G84" s="288">
        <f t="shared" si="15"/>
        <v>2550</v>
      </c>
      <c r="H84" s="477"/>
      <c r="I84" s="361"/>
      <c r="J84" s="402">
        <f t="shared" si="16"/>
        <v>2550</v>
      </c>
      <c r="K84" s="1"/>
      <c r="L84" s="1"/>
    </row>
    <row r="85" spans="1:12" ht="14.25" hidden="1">
      <c r="A85" s="43">
        <f>A84+1</f>
        <v>51</v>
      </c>
      <c r="B85" s="504" t="s">
        <v>23</v>
      </c>
      <c r="C85" s="505"/>
      <c r="D85" s="47">
        <v>100</v>
      </c>
      <c r="E85" s="46" t="s">
        <v>26</v>
      </c>
      <c r="F85" s="290">
        <v>25</v>
      </c>
      <c r="G85" s="290">
        <f t="shared" si="15"/>
        <v>2500</v>
      </c>
      <c r="H85" s="477"/>
      <c r="I85" s="365"/>
      <c r="J85" s="402">
        <f t="shared" si="16"/>
        <v>2500</v>
      </c>
    </row>
    <row r="86" spans="1:12" ht="14.25" hidden="1">
      <c r="A86" s="43">
        <f t="shared" ref="A86:A90" si="17">A85+1</f>
        <v>52</v>
      </c>
      <c r="B86" s="504" t="s">
        <v>24</v>
      </c>
      <c r="C86" s="505"/>
      <c r="D86" s="47">
        <v>500</v>
      </c>
      <c r="E86" s="46" t="s">
        <v>3</v>
      </c>
      <c r="F86" s="290">
        <v>12.5</v>
      </c>
      <c r="G86" s="290">
        <f t="shared" si="15"/>
        <v>6250</v>
      </c>
      <c r="H86" s="477"/>
      <c r="I86" s="365"/>
      <c r="J86" s="402">
        <f t="shared" si="16"/>
        <v>6250</v>
      </c>
    </row>
    <row r="87" spans="1:12" ht="14.25" hidden="1">
      <c r="A87" s="43">
        <f t="shared" si="17"/>
        <v>53</v>
      </c>
      <c r="B87" s="504" t="s">
        <v>25</v>
      </c>
      <c r="C87" s="505"/>
      <c r="D87" s="47">
        <v>5</v>
      </c>
      <c r="E87" s="46" t="s">
        <v>26</v>
      </c>
      <c r="F87" s="290">
        <v>10.5</v>
      </c>
      <c r="G87" s="290">
        <f t="shared" si="15"/>
        <v>52.5</v>
      </c>
      <c r="H87" s="477"/>
      <c r="I87" s="365"/>
      <c r="J87" s="402">
        <f t="shared" si="16"/>
        <v>52.5</v>
      </c>
    </row>
    <row r="88" spans="1:12" ht="14.25" hidden="1">
      <c r="A88" s="43">
        <f t="shared" si="17"/>
        <v>54</v>
      </c>
      <c r="B88" s="554" t="s">
        <v>623</v>
      </c>
      <c r="C88" s="555"/>
      <c r="D88" s="187">
        <v>60</v>
      </c>
      <c r="E88" s="188" t="s">
        <v>3</v>
      </c>
      <c r="F88" s="291">
        <v>63</v>
      </c>
      <c r="G88" s="291">
        <f t="shared" si="15"/>
        <v>3780</v>
      </c>
      <c r="H88" s="477"/>
      <c r="I88" s="365"/>
      <c r="J88" s="402">
        <f t="shared" si="16"/>
        <v>3780</v>
      </c>
    </row>
    <row r="89" spans="1:12" ht="14.25" hidden="1">
      <c r="A89" s="43">
        <f t="shared" si="17"/>
        <v>55</v>
      </c>
      <c r="B89" s="504" t="s">
        <v>27</v>
      </c>
      <c r="C89" s="505"/>
      <c r="D89" s="47">
        <v>10</v>
      </c>
      <c r="E89" s="46" t="s">
        <v>28</v>
      </c>
      <c r="F89" s="290">
        <v>22</v>
      </c>
      <c r="G89" s="290">
        <f t="shared" si="15"/>
        <v>220</v>
      </c>
      <c r="H89" s="477"/>
      <c r="I89" s="365"/>
      <c r="J89" s="402">
        <f t="shared" si="16"/>
        <v>220</v>
      </c>
    </row>
    <row r="90" spans="1:12" ht="14.25" hidden="1">
      <c r="A90" s="43">
        <f t="shared" si="17"/>
        <v>56</v>
      </c>
      <c r="B90" s="507" t="s">
        <v>563</v>
      </c>
      <c r="C90" s="508"/>
      <c r="D90" s="52">
        <v>50</v>
      </c>
      <c r="E90" s="53" t="s">
        <v>3</v>
      </c>
      <c r="F90" s="292">
        <v>4</v>
      </c>
      <c r="G90" s="292">
        <f t="shared" si="15"/>
        <v>200</v>
      </c>
      <c r="H90" s="473"/>
      <c r="I90" s="366"/>
      <c r="J90" s="402">
        <f t="shared" si="16"/>
        <v>200</v>
      </c>
    </row>
    <row r="91" spans="1:12" ht="14.25">
      <c r="A91" s="38"/>
      <c r="B91" s="40" t="s">
        <v>30</v>
      </c>
      <c r="C91" s="41"/>
      <c r="D91" s="42"/>
      <c r="E91" s="42"/>
      <c r="F91" s="289"/>
      <c r="G91" s="289"/>
      <c r="H91" s="472" t="s">
        <v>103</v>
      </c>
      <c r="I91" s="364"/>
      <c r="J91" s="402"/>
    </row>
    <row r="92" spans="1:12" ht="14.25" hidden="1">
      <c r="A92" s="51">
        <f>A90+1</f>
        <v>57</v>
      </c>
      <c r="B92" s="507" t="s">
        <v>31</v>
      </c>
      <c r="C92" s="508"/>
      <c r="D92" s="52">
        <v>110</v>
      </c>
      <c r="E92" s="53" t="s">
        <v>3</v>
      </c>
      <c r="F92" s="292">
        <v>63</v>
      </c>
      <c r="G92" s="292">
        <f t="shared" si="15"/>
        <v>6930</v>
      </c>
      <c r="H92" s="473"/>
      <c r="I92" s="366"/>
      <c r="J92" s="402"/>
    </row>
    <row r="93" spans="1:12" ht="14.25">
      <c r="A93" s="38"/>
      <c r="B93" s="40" t="s">
        <v>32</v>
      </c>
      <c r="C93" s="41"/>
      <c r="D93" s="42"/>
      <c r="E93" s="42"/>
      <c r="F93" s="289"/>
      <c r="G93" s="289"/>
      <c r="H93" s="472" t="s">
        <v>104</v>
      </c>
      <c r="I93" s="364"/>
      <c r="J93" s="402"/>
    </row>
    <row r="94" spans="1:12" ht="14.25" hidden="1">
      <c r="A94" s="49">
        <f>A92+1</f>
        <v>58</v>
      </c>
      <c r="B94" s="539" t="s">
        <v>31</v>
      </c>
      <c r="C94" s="556"/>
      <c r="D94" s="72">
        <v>110</v>
      </c>
      <c r="E94" s="73" t="s">
        <v>3</v>
      </c>
      <c r="F94" s="294">
        <v>63</v>
      </c>
      <c r="G94" s="294">
        <f t="shared" si="15"/>
        <v>6930</v>
      </c>
      <c r="H94" s="477"/>
      <c r="I94" s="369"/>
      <c r="J94" s="402"/>
    </row>
    <row r="95" spans="1:12" ht="14.25" hidden="1">
      <c r="A95" s="43">
        <f t="shared" ref="A95:A96" si="18">A94+1</f>
        <v>59</v>
      </c>
      <c r="B95" s="504" t="s">
        <v>27</v>
      </c>
      <c r="C95" s="505"/>
      <c r="D95" s="47">
        <v>5</v>
      </c>
      <c r="E95" s="46" t="s">
        <v>28</v>
      </c>
      <c r="F95" s="290">
        <v>22</v>
      </c>
      <c r="G95" s="290">
        <f t="shared" si="15"/>
        <v>110</v>
      </c>
      <c r="H95" s="477"/>
      <c r="I95" s="365"/>
      <c r="J95" s="402"/>
    </row>
    <row r="96" spans="1:12" ht="14.25" hidden="1">
      <c r="A96" s="48">
        <f t="shared" si="18"/>
        <v>60</v>
      </c>
      <c r="B96" s="507" t="s">
        <v>29</v>
      </c>
      <c r="C96" s="508"/>
      <c r="D96" s="52">
        <v>50</v>
      </c>
      <c r="E96" s="53" t="s">
        <v>3</v>
      </c>
      <c r="F96" s="292">
        <v>4</v>
      </c>
      <c r="G96" s="292">
        <f t="shared" si="15"/>
        <v>200</v>
      </c>
      <c r="H96" s="473"/>
      <c r="I96" s="366"/>
      <c r="J96" s="402"/>
    </row>
    <row r="97" spans="1:12" ht="14.25">
      <c r="A97" s="38"/>
      <c r="B97" s="40" t="s">
        <v>33</v>
      </c>
      <c r="C97" s="41"/>
      <c r="D97" s="42"/>
      <c r="E97" s="42"/>
      <c r="F97" s="289"/>
      <c r="G97" s="289"/>
      <c r="H97" s="472" t="s">
        <v>105</v>
      </c>
      <c r="I97" s="364"/>
      <c r="J97" s="402"/>
    </row>
    <row r="98" spans="1:12" ht="14.25">
      <c r="A98" s="43"/>
      <c r="B98" s="492" t="s">
        <v>612</v>
      </c>
      <c r="C98" s="493"/>
      <c r="D98" s="47"/>
      <c r="E98" s="46"/>
      <c r="F98" s="290"/>
      <c r="G98" s="290"/>
      <c r="H98" s="477"/>
      <c r="I98" s="365"/>
      <c r="J98" s="276">
        <f t="shared" ref="J98:J104" si="19">G98</f>
        <v>0</v>
      </c>
    </row>
    <row r="99" spans="1:12" ht="14.25" hidden="1">
      <c r="A99" s="43">
        <f>A96+1</f>
        <v>61</v>
      </c>
      <c r="B99" s="492" t="s">
        <v>613</v>
      </c>
      <c r="C99" s="493"/>
      <c r="D99" s="180">
        <v>300</v>
      </c>
      <c r="E99" s="181" t="s">
        <v>3</v>
      </c>
      <c r="F99" s="273">
        <v>7</v>
      </c>
      <c r="G99" s="273">
        <f>ROUND(D99*F99,2)</f>
        <v>2100</v>
      </c>
      <c r="H99" s="477"/>
      <c r="I99" s="360"/>
      <c r="J99" s="402">
        <f t="shared" si="19"/>
        <v>2100</v>
      </c>
    </row>
    <row r="100" spans="1:12" ht="14.25" hidden="1">
      <c r="A100" s="43">
        <f>A99+1</f>
        <v>62</v>
      </c>
      <c r="B100" s="170" t="s">
        <v>617</v>
      </c>
      <c r="C100" s="182"/>
      <c r="D100" s="183">
        <v>30</v>
      </c>
      <c r="E100" s="184" t="s">
        <v>3</v>
      </c>
      <c r="F100" s="288">
        <v>85</v>
      </c>
      <c r="G100" s="288">
        <f t="shared" ref="G100:G104" si="20">ROUND(D100*F100,2)</f>
        <v>2550</v>
      </c>
      <c r="H100" s="477"/>
      <c r="I100" s="361"/>
      <c r="J100" s="402">
        <f t="shared" si="19"/>
        <v>2550</v>
      </c>
      <c r="K100" s="1"/>
      <c r="L100" s="1"/>
    </row>
    <row r="101" spans="1:12" ht="14.25" hidden="1">
      <c r="A101" s="43">
        <f t="shared" ref="A101:A104" si="21">A100+1</f>
        <v>63</v>
      </c>
      <c r="B101" s="504" t="s">
        <v>34</v>
      </c>
      <c r="C101" s="505"/>
      <c r="D101" s="47">
        <v>5</v>
      </c>
      <c r="E101" s="46" t="s">
        <v>28</v>
      </c>
      <c r="F101" s="290">
        <v>67</v>
      </c>
      <c r="G101" s="290">
        <f t="shared" si="20"/>
        <v>335</v>
      </c>
      <c r="H101" s="477"/>
      <c r="I101" s="365"/>
      <c r="J101" s="402">
        <f t="shared" si="19"/>
        <v>335</v>
      </c>
    </row>
    <row r="102" spans="1:12" ht="14.25" hidden="1">
      <c r="A102" s="43">
        <f t="shared" si="21"/>
        <v>64</v>
      </c>
      <c r="B102" s="504" t="s">
        <v>624</v>
      </c>
      <c r="C102" s="505"/>
      <c r="D102" s="187">
        <v>100</v>
      </c>
      <c r="E102" s="188" t="s">
        <v>26</v>
      </c>
      <c r="F102" s="291">
        <v>25</v>
      </c>
      <c r="G102" s="291">
        <f t="shared" si="20"/>
        <v>2500</v>
      </c>
      <c r="H102" s="477"/>
      <c r="I102" s="365"/>
      <c r="J102" s="402">
        <f t="shared" si="19"/>
        <v>2500</v>
      </c>
    </row>
    <row r="103" spans="1:12" ht="14.25" hidden="1">
      <c r="A103" s="43">
        <f t="shared" si="21"/>
        <v>65</v>
      </c>
      <c r="B103" s="554" t="s">
        <v>623</v>
      </c>
      <c r="C103" s="555"/>
      <c r="D103" s="187">
        <v>60</v>
      </c>
      <c r="E103" s="188" t="s">
        <v>3</v>
      </c>
      <c r="F103" s="291">
        <v>63</v>
      </c>
      <c r="G103" s="291">
        <f t="shared" si="20"/>
        <v>3780</v>
      </c>
      <c r="H103" s="477"/>
      <c r="I103" s="365"/>
      <c r="J103" s="402">
        <f t="shared" si="19"/>
        <v>3780</v>
      </c>
    </row>
    <row r="104" spans="1:12" ht="14.25" hidden="1">
      <c r="A104" s="43">
        <f t="shared" si="21"/>
        <v>66</v>
      </c>
      <c r="B104" s="507" t="s">
        <v>27</v>
      </c>
      <c r="C104" s="508"/>
      <c r="D104" s="52">
        <v>5</v>
      </c>
      <c r="E104" s="53" t="s">
        <v>28</v>
      </c>
      <c r="F104" s="292">
        <v>22</v>
      </c>
      <c r="G104" s="292">
        <f t="shared" si="20"/>
        <v>110</v>
      </c>
      <c r="H104" s="477"/>
      <c r="I104" s="366"/>
      <c r="J104" s="402">
        <f t="shared" si="19"/>
        <v>110</v>
      </c>
    </row>
    <row r="105" spans="1:12" ht="14.25">
      <c r="A105" s="38"/>
      <c r="B105" s="40" t="s">
        <v>35</v>
      </c>
      <c r="C105" s="41"/>
      <c r="D105" s="42"/>
      <c r="E105" s="42"/>
      <c r="F105" s="289"/>
      <c r="G105" s="289"/>
      <c r="H105" s="472" t="s">
        <v>106</v>
      </c>
      <c r="I105" s="364"/>
      <c r="J105" s="402"/>
    </row>
    <row r="106" spans="1:12" ht="14.25">
      <c r="A106" s="43"/>
      <c r="B106" s="492" t="s">
        <v>612</v>
      </c>
      <c r="C106" s="493"/>
      <c r="D106" s="47"/>
      <c r="E106" s="46"/>
      <c r="F106" s="290"/>
      <c r="G106" s="290"/>
      <c r="H106" s="477"/>
      <c r="I106" s="365"/>
      <c r="J106" s="276">
        <f t="shared" ref="J106:J111" si="22">G106</f>
        <v>0</v>
      </c>
    </row>
    <row r="107" spans="1:12" ht="14.25" hidden="1">
      <c r="A107" s="43">
        <f>A104+1</f>
        <v>67</v>
      </c>
      <c r="B107" s="492" t="s">
        <v>613</v>
      </c>
      <c r="C107" s="493"/>
      <c r="D107" s="180">
        <v>300</v>
      </c>
      <c r="E107" s="181" t="s">
        <v>3</v>
      </c>
      <c r="F107" s="273">
        <v>7</v>
      </c>
      <c r="G107" s="273">
        <f>ROUND(D107*F107,2)</f>
        <v>2100</v>
      </c>
      <c r="H107" s="477"/>
      <c r="I107" s="360"/>
      <c r="J107" s="402">
        <f t="shared" si="22"/>
        <v>2100</v>
      </c>
    </row>
    <row r="108" spans="1:12" ht="14.25" hidden="1">
      <c r="A108" s="43">
        <f t="shared" ref="A108:A111" si="23">A107+1</f>
        <v>68</v>
      </c>
      <c r="B108" s="504" t="s">
        <v>625</v>
      </c>
      <c r="C108" s="505"/>
      <c r="D108" s="47">
        <v>5</v>
      </c>
      <c r="E108" s="46" t="s">
        <v>28</v>
      </c>
      <c r="F108" s="290">
        <v>67</v>
      </c>
      <c r="G108" s="290">
        <f t="shared" ref="G108:G111" si="24">ROUND(D108*F108,2)</f>
        <v>335</v>
      </c>
      <c r="H108" s="477"/>
      <c r="I108" s="365"/>
      <c r="J108" s="402">
        <f t="shared" si="22"/>
        <v>335</v>
      </c>
    </row>
    <row r="109" spans="1:12" ht="14.25" hidden="1">
      <c r="A109" s="43">
        <f t="shared" si="23"/>
        <v>69</v>
      </c>
      <c r="B109" s="170" t="s">
        <v>617</v>
      </c>
      <c r="C109" s="182"/>
      <c r="D109" s="183">
        <v>30</v>
      </c>
      <c r="E109" s="184" t="s">
        <v>3</v>
      </c>
      <c r="F109" s="288">
        <v>85</v>
      </c>
      <c r="G109" s="288">
        <f t="shared" si="24"/>
        <v>2550</v>
      </c>
      <c r="H109" s="477"/>
      <c r="I109" s="361"/>
      <c r="J109" s="402">
        <f t="shared" si="22"/>
        <v>2550</v>
      </c>
      <c r="K109" s="1"/>
      <c r="L109" s="1"/>
    </row>
    <row r="110" spans="1:12" ht="14.25" hidden="1">
      <c r="A110" s="43">
        <f t="shared" si="23"/>
        <v>70</v>
      </c>
      <c r="B110" s="554" t="s">
        <v>623</v>
      </c>
      <c r="C110" s="555"/>
      <c r="D110" s="187">
        <v>60</v>
      </c>
      <c r="E110" s="188" t="s">
        <v>3</v>
      </c>
      <c r="F110" s="291">
        <v>63</v>
      </c>
      <c r="G110" s="291">
        <f t="shared" si="24"/>
        <v>3780</v>
      </c>
      <c r="H110" s="477"/>
      <c r="I110" s="365"/>
      <c r="J110" s="402">
        <f t="shared" si="22"/>
        <v>3780</v>
      </c>
    </row>
    <row r="111" spans="1:12" ht="14.25" hidden="1">
      <c r="A111" s="43">
        <f t="shared" si="23"/>
        <v>71</v>
      </c>
      <c r="B111" s="507" t="s">
        <v>27</v>
      </c>
      <c r="C111" s="508"/>
      <c r="D111" s="52">
        <v>5</v>
      </c>
      <c r="E111" s="53" t="s">
        <v>28</v>
      </c>
      <c r="F111" s="292">
        <v>22</v>
      </c>
      <c r="G111" s="292">
        <f t="shared" si="24"/>
        <v>110</v>
      </c>
      <c r="H111" s="477"/>
      <c r="I111" s="366"/>
      <c r="J111" s="402">
        <f t="shared" si="22"/>
        <v>110</v>
      </c>
    </row>
    <row r="112" spans="1:12" ht="14.25">
      <c r="A112" s="38"/>
      <c r="B112" s="40" t="s">
        <v>36</v>
      </c>
      <c r="C112" s="41"/>
      <c r="D112" s="42"/>
      <c r="E112" s="42"/>
      <c r="F112" s="289"/>
      <c r="G112" s="289"/>
      <c r="H112" s="472" t="s">
        <v>107</v>
      </c>
      <c r="I112" s="364"/>
      <c r="J112" s="402"/>
    </row>
    <row r="113" spans="1:10" ht="14.25" hidden="1">
      <c r="A113" s="43">
        <f>A111+1</f>
        <v>72</v>
      </c>
      <c r="B113" s="504" t="s">
        <v>27</v>
      </c>
      <c r="C113" s="505"/>
      <c r="D113" s="47">
        <v>5</v>
      </c>
      <c r="E113" s="46" t="s">
        <v>28</v>
      </c>
      <c r="F113" s="290">
        <v>22</v>
      </c>
      <c r="G113" s="290">
        <f>ROUND(D113*F113,2)</f>
        <v>110</v>
      </c>
      <c r="H113" s="477"/>
      <c r="I113" s="365"/>
      <c r="J113" s="402"/>
    </row>
    <row r="114" spans="1:10" ht="14.25" hidden="1">
      <c r="A114" s="43">
        <f t="shared" ref="A114" si="25">A113+1</f>
        <v>73</v>
      </c>
      <c r="B114" s="507" t="s">
        <v>563</v>
      </c>
      <c r="C114" s="508"/>
      <c r="D114" s="52">
        <v>50</v>
      </c>
      <c r="E114" s="53" t="s">
        <v>3</v>
      </c>
      <c r="F114" s="292">
        <v>6</v>
      </c>
      <c r="G114" s="292">
        <f>ROUND(D114*F114,2)</f>
        <v>300</v>
      </c>
      <c r="H114" s="473"/>
      <c r="I114" s="366"/>
      <c r="J114" s="402"/>
    </row>
    <row r="115" spans="1:10" ht="14.25">
      <c r="A115" s="38"/>
      <c r="B115" s="40" t="s">
        <v>37</v>
      </c>
      <c r="C115" s="41"/>
      <c r="D115" s="42"/>
      <c r="E115" s="42"/>
      <c r="F115" s="289"/>
      <c r="G115" s="289"/>
      <c r="H115" s="472" t="s">
        <v>108</v>
      </c>
      <c r="I115" s="364"/>
      <c r="J115" s="402"/>
    </row>
    <row r="116" spans="1:10" ht="14.25">
      <c r="A116" s="43"/>
      <c r="B116" s="492" t="s">
        <v>612</v>
      </c>
      <c r="C116" s="493"/>
      <c r="D116" s="47"/>
      <c r="E116" s="46"/>
      <c r="F116" s="290"/>
      <c r="G116" s="290"/>
      <c r="H116" s="477"/>
      <c r="I116" s="365"/>
      <c r="J116" s="276">
        <f t="shared" ref="J116:J158" si="26">G116</f>
        <v>0</v>
      </c>
    </row>
    <row r="117" spans="1:10" ht="14.25" hidden="1">
      <c r="A117" s="43">
        <f>A114+1</f>
        <v>74</v>
      </c>
      <c r="B117" s="315" t="s">
        <v>626</v>
      </c>
      <c r="C117" s="316"/>
      <c r="D117" s="187">
        <v>40</v>
      </c>
      <c r="E117" s="188" t="s">
        <v>3</v>
      </c>
      <c r="F117" s="291">
        <v>95</v>
      </c>
      <c r="G117" s="291">
        <f>ROUND(D117*F117,2)</f>
        <v>3800</v>
      </c>
      <c r="H117" s="477"/>
      <c r="I117" s="365"/>
      <c r="J117" s="402">
        <f t="shared" si="26"/>
        <v>3800</v>
      </c>
    </row>
    <row r="118" spans="1:10" ht="14.25" hidden="1">
      <c r="A118" s="43">
        <f>A117+1</f>
        <v>75</v>
      </c>
      <c r="B118" s="492" t="s">
        <v>613</v>
      </c>
      <c r="C118" s="493"/>
      <c r="D118" s="180">
        <v>400</v>
      </c>
      <c r="E118" s="181" t="s">
        <v>3</v>
      </c>
      <c r="F118" s="273">
        <v>7</v>
      </c>
      <c r="G118" s="273">
        <f>ROUND(D118*F118,2)</f>
        <v>2800</v>
      </c>
      <c r="H118" s="477"/>
      <c r="I118" s="360"/>
      <c r="J118" s="402">
        <f t="shared" si="26"/>
        <v>2800</v>
      </c>
    </row>
    <row r="119" spans="1:10" ht="14.25" hidden="1">
      <c r="A119" s="43">
        <f>A118+1</f>
        <v>76</v>
      </c>
      <c r="B119" s="550" t="s">
        <v>627</v>
      </c>
      <c r="C119" s="551"/>
      <c r="D119" s="187">
        <v>200</v>
      </c>
      <c r="E119" s="188" t="s">
        <v>616</v>
      </c>
      <c r="F119" s="291">
        <v>85</v>
      </c>
      <c r="G119" s="291">
        <f>ROUND(D119*F119,2)</f>
        <v>17000</v>
      </c>
      <c r="H119" s="477"/>
      <c r="I119" s="365"/>
      <c r="J119" s="402">
        <f t="shared" si="26"/>
        <v>17000</v>
      </c>
    </row>
    <row r="120" spans="1:10" ht="14.25">
      <c r="A120" s="38"/>
      <c r="B120" s="40" t="s">
        <v>38</v>
      </c>
      <c r="C120" s="41"/>
      <c r="D120" s="42"/>
      <c r="E120" s="42"/>
      <c r="F120" s="289"/>
      <c r="G120" s="289"/>
      <c r="H120" s="472" t="s">
        <v>109</v>
      </c>
      <c r="I120" s="364"/>
      <c r="J120" s="402">
        <f t="shared" si="26"/>
        <v>0</v>
      </c>
    </row>
    <row r="121" spans="1:10" ht="14.25">
      <c r="A121" s="43"/>
      <c r="B121" s="492" t="s">
        <v>612</v>
      </c>
      <c r="C121" s="493"/>
      <c r="D121" s="47"/>
      <c r="E121" s="46"/>
      <c r="F121" s="290"/>
      <c r="G121" s="290"/>
      <c r="H121" s="477"/>
      <c r="I121" s="365"/>
      <c r="J121" s="276">
        <f t="shared" si="26"/>
        <v>0</v>
      </c>
    </row>
    <row r="122" spans="1:10" ht="14.25" hidden="1">
      <c r="A122" s="192">
        <f>A119+1</f>
        <v>77</v>
      </c>
      <c r="B122" s="504" t="s">
        <v>39</v>
      </c>
      <c r="C122" s="505"/>
      <c r="D122" s="47">
        <v>35</v>
      </c>
      <c r="E122" s="46" t="s">
        <v>3</v>
      </c>
      <c r="F122" s="290">
        <v>95</v>
      </c>
      <c r="G122" s="290">
        <f t="shared" ref="G122:G126" si="27">ROUND(D122*F122,2)</f>
        <v>3325</v>
      </c>
      <c r="H122" s="477"/>
      <c r="I122" s="365"/>
      <c r="J122" s="402">
        <f t="shared" si="26"/>
        <v>3325</v>
      </c>
    </row>
    <row r="123" spans="1:10" ht="14.25" hidden="1">
      <c r="A123" s="43">
        <f t="shared" ref="A123:A125" si="28">A122+1</f>
        <v>78</v>
      </c>
      <c r="B123" s="504" t="s">
        <v>40</v>
      </c>
      <c r="C123" s="505"/>
      <c r="D123" s="47">
        <v>30</v>
      </c>
      <c r="E123" s="46" t="s">
        <v>28</v>
      </c>
      <c r="F123" s="290">
        <v>32</v>
      </c>
      <c r="G123" s="290">
        <f t="shared" si="27"/>
        <v>960</v>
      </c>
      <c r="H123" s="477"/>
      <c r="I123" s="365"/>
      <c r="J123" s="402">
        <f t="shared" si="26"/>
        <v>960</v>
      </c>
    </row>
    <row r="124" spans="1:10" ht="14.25" hidden="1">
      <c r="A124" s="43">
        <f t="shared" si="28"/>
        <v>79</v>
      </c>
      <c r="B124" s="504" t="s">
        <v>564</v>
      </c>
      <c r="C124" s="505"/>
      <c r="D124" s="47">
        <v>90</v>
      </c>
      <c r="E124" s="46" t="s">
        <v>3</v>
      </c>
      <c r="F124" s="290">
        <v>6</v>
      </c>
      <c r="G124" s="290">
        <f t="shared" si="27"/>
        <v>540</v>
      </c>
      <c r="H124" s="477"/>
      <c r="I124" s="365"/>
      <c r="J124" s="402">
        <f t="shared" si="26"/>
        <v>540</v>
      </c>
    </row>
    <row r="125" spans="1:10" ht="14.25" hidden="1">
      <c r="A125" s="43">
        <f t="shared" si="28"/>
        <v>80</v>
      </c>
      <c r="B125" s="504" t="s">
        <v>41</v>
      </c>
      <c r="C125" s="505"/>
      <c r="D125" s="47">
        <v>60</v>
      </c>
      <c r="E125" s="46" t="s">
        <v>3</v>
      </c>
      <c r="F125" s="290">
        <v>63</v>
      </c>
      <c r="G125" s="290">
        <f t="shared" si="27"/>
        <v>3780</v>
      </c>
      <c r="H125" s="477"/>
      <c r="I125" s="365"/>
      <c r="J125" s="402">
        <f t="shared" si="26"/>
        <v>3780</v>
      </c>
    </row>
    <row r="126" spans="1:10" ht="14.25" hidden="1">
      <c r="A126" s="43">
        <f>A125+1</f>
        <v>81</v>
      </c>
      <c r="B126" s="504" t="s">
        <v>42</v>
      </c>
      <c r="C126" s="552"/>
      <c r="D126" s="350">
        <v>15</v>
      </c>
      <c r="E126" s="46" t="s">
        <v>3</v>
      </c>
      <c r="F126" s="290">
        <v>35</v>
      </c>
      <c r="G126" s="290">
        <f t="shared" si="27"/>
        <v>525</v>
      </c>
      <c r="H126" s="534"/>
      <c r="I126" s="365"/>
      <c r="J126" s="402">
        <f t="shared" si="26"/>
        <v>525</v>
      </c>
    </row>
    <row r="127" spans="1:10" ht="14.25" hidden="1">
      <c r="A127" s="43">
        <f>A126+1</f>
        <v>82</v>
      </c>
      <c r="B127" s="550" t="s">
        <v>557</v>
      </c>
      <c r="C127" s="553"/>
      <c r="D127" s="351"/>
      <c r="E127" s="352"/>
      <c r="F127" s="353"/>
      <c r="G127" s="353"/>
      <c r="H127" s="534"/>
      <c r="I127" s="358" t="s">
        <v>667</v>
      </c>
      <c r="J127" s="402">
        <f t="shared" si="26"/>
        <v>0</v>
      </c>
    </row>
    <row r="128" spans="1:10" ht="14.25" hidden="1">
      <c r="A128" s="43">
        <f t="shared" ref="A128:A130" si="29">A127+1</f>
        <v>83</v>
      </c>
      <c r="B128" s="550" t="s">
        <v>558</v>
      </c>
      <c r="C128" s="553"/>
      <c r="D128" s="351"/>
      <c r="E128" s="352"/>
      <c r="F128" s="353"/>
      <c r="G128" s="353"/>
      <c r="H128" s="534"/>
      <c r="I128" s="358" t="s">
        <v>667</v>
      </c>
      <c r="J128" s="402">
        <f t="shared" si="26"/>
        <v>0</v>
      </c>
    </row>
    <row r="129" spans="1:10" ht="14.25" hidden="1">
      <c r="A129" s="43">
        <f t="shared" si="29"/>
        <v>84</v>
      </c>
      <c r="B129" s="550" t="s">
        <v>559</v>
      </c>
      <c r="C129" s="553"/>
      <c r="D129" s="351"/>
      <c r="E129" s="352"/>
      <c r="F129" s="353"/>
      <c r="G129" s="353"/>
      <c r="H129" s="534"/>
      <c r="I129" s="358" t="s">
        <v>667</v>
      </c>
      <c r="J129" s="402">
        <f t="shared" si="26"/>
        <v>0</v>
      </c>
    </row>
    <row r="130" spans="1:10" ht="14.25" hidden="1">
      <c r="A130" s="43">
        <f t="shared" si="29"/>
        <v>85</v>
      </c>
      <c r="B130" s="531" t="s">
        <v>560</v>
      </c>
      <c r="C130" s="532"/>
      <c r="D130" s="244"/>
      <c r="E130" s="248"/>
      <c r="F130" s="297"/>
      <c r="G130" s="297"/>
      <c r="H130" s="473"/>
      <c r="I130" s="358" t="s">
        <v>667</v>
      </c>
      <c r="J130" s="402">
        <f t="shared" si="26"/>
        <v>0</v>
      </c>
    </row>
    <row r="131" spans="1:10" ht="14.25">
      <c r="A131" s="38"/>
      <c r="B131" s="40" t="s">
        <v>43</v>
      </c>
      <c r="C131" s="41"/>
      <c r="D131" s="42"/>
      <c r="E131" s="42"/>
      <c r="F131" s="289"/>
      <c r="G131" s="289"/>
      <c r="H131" s="472" t="s">
        <v>110</v>
      </c>
      <c r="I131" s="364"/>
      <c r="J131" s="402">
        <f t="shared" si="26"/>
        <v>0</v>
      </c>
    </row>
    <row r="132" spans="1:10" ht="14.25">
      <c r="A132" s="43"/>
      <c r="B132" s="492" t="s">
        <v>612</v>
      </c>
      <c r="C132" s="493"/>
      <c r="D132" s="47"/>
      <c r="E132" s="46"/>
      <c r="F132" s="290"/>
      <c r="G132" s="290"/>
      <c r="H132" s="477"/>
      <c r="I132" s="365"/>
      <c r="J132" s="276">
        <f t="shared" si="26"/>
        <v>0</v>
      </c>
    </row>
    <row r="133" spans="1:10" ht="14.25" hidden="1">
      <c r="A133" s="43">
        <f>A130+1</f>
        <v>86</v>
      </c>
      <c r="B133" s="170" t="s">
        <v>621</v>
      </c>
      <c r="C133" s="182"/>
      <c r="D133" s="183">
        <v>30</v>
      </c>
      <c r="E133" s="184" t="s">
        <v>3</v>
      </c>
      <c r="F133" s="288">
        <v>85</v>
      </c>
      <c r="G133" s="288">
        <f t="shared" ref="G133" si="30">ROUND(D133*F133,2)</f>
        <v>2550</v>
      </c>
      <c r="H133" s="477"/>
      <c r="I133" s="361"/>
      <c r="J133" s="402">
        <f t="shared" si="26"/>
        <v>2550</v>
      </c>
    </row>
    <row r="134" spans="1:10" ht="14.25" hidden="1">
      <c r="A134" s="43">
        <f>A133+1</f>
        <v>87</v>
      </c>
      <c r="B134" s="550" t="s">
        <v>628</v>
      </c>
      <c r="C134" s="551"/>
      <c r="D134" s="187">
        <v>50</v>
      </c>
      <c r="E134" s="188" t="s">
        <v>26</v>
      </c>
      <c r="F134" s="291">
        <v>40</v>
      </c>
      <c r="G134" s="291">
        <f>ROUND(D134*F134,2)</f>
        <v>2000</v>
      </c>
      <c r="H134" s="477"/>
      <c r="I134" s="365"/>
      <c r="J134" s="402">
        <f t="shared" si="26"/>
        <v>2000</v>
      </c>
    </row>
    <row r="135" spans="1:10" ht="14.25" hidden="1">
      <c r="A135" s="43">
        <f>A134+1</f>
        <v>88</v>
      </c>
      <c r="B135" s="550" t="s">
        <v>615</v>
      </c>
      <c r="C135" s="551"/>
      <c r="D135" s="187">
        <v>300</v>
      </c>
      <c r="E135" s="188" t="s">
        <v>26</v>
      </c>
      <c r="F135" s="291">
        <v>8</v>
      </c>
      <c r="G135" s="291">
        <f t="shared" ref="G135" si="31">ROUND(D135*F135,2)</f>
        <v>2400</v>
      </c>
      <c r="H135" s="477"/>
      <c r="I135" s="365"/>
      <c r="J135" s="402">
        <f t="shared" si="26"/>
        <v>2400</v>
      </c>
    </row>
    <row r="136" spans="1:10" ht="14.25">
      <c r="A136" s="38"/>
      <c r="B136" s="40" t="s">
        <v>44</v>
      </c>
      <c r="C136" s="41"/>
      <c r="D136" s="42"/>
      <c r="E136" s="42"/>
      <c r="F136" s="289"/>
      <c r="G136" s="289"/>
      <c r="H136" s="472" t="s">
        <v>111</v>
      </c>
      <c r="I136" s="364"/>
      <c r="J136" s="402">
        <f t="shared" si="26"/>
        <v>0</v>
      </c>
    </row>
    <row r="137" spans="1:10" ht="14.25">
      <c r="A137" s="43"/>
      <c r="B137" s="492" t="s">
        <v>612</v>
      </c>
      <c r="C137" s="493"/>
      <c r="D137" s="47"/>
      <c r="E137" s="46"/>
      <c r="F137" s="290"/>
      <c r="G137" s="290"/>
      <c r="H137" s="477"/>
      <c r="I137" s="365"/>
      <c r="J137" s="276">
        <f t="shared" si="26"/>
        <v>0</v>
      </c>
    </row>
    <row r="138" spans="1:10" ht="14.25" hidden="1">
      <c r="A138" s="43">
        <f>A135+1</f>
        <v>89</v>
      </c>
      <c r="B138" s="170" t="s">
        <v>621</v>
      </c>
      <c r="C138" s="182"/>
      <c r="D138" s="183">
        <v>30</v>
      </c>
      <c r="E138" s="184" t="s">
        <v>3</v>
      </c>
      <c r="F138" s="288">
        <v>85</v>
      </c>
      <c r="G138" s="288">
        <f t="shared" ref="G138" si="32">ROUND(D138*F138,2)</f>
        <v>2550</v>
      </c>
      <c r="H138" s="477"/>
      <c r="I138" s="361"/>
      <c r="J138" s="402">
        <f t="shared" si="26"/>
        <v>2550</v>
      </c>
    </row>
    <row r="139" spans="1:10" ht="14.25" hidden="1">
      <c r="A139" s="43">
        <f>A138+1</f>
        <v>90</v>
      </c>
      <c r="B139" s="550" t="s">
        <v>628</v>
      </c>
      <c r="C139" s="551"/>
      <c r="D139" s="187">
        <v>50</v>
      </c>
      <c r="E139" s="188" t="s">
        <v>26</v>
      </c>
      <c r="F139" s="291">
        <v>40</v>
      </c>
      <c r="G139" s="291">
        <f>ROUND(D139*F139,2)</f>
        <v>2000</v>
      </c>
      <c r="H139" s="477"/>
      <c r="I139" s="365"/>
      <c r="J139" s="402">
        <f t="shared" si="26"/>
        <v>2000</v>
      </c>
    </row>
    <row r="140" spans="1:10" ht="14.25" hidden="1">
      <c r="A140" s="43">
        <f>A139+1</f>
        <v>91</v>
      </c>
      <c r="B140" s="550" t="s">
        <v>629</v>
      </c>
      <c r="C140" s="551"/>
      <c r="D140" s="187">
        <v>200</v>
      </c>
      <c r="E140" s="188" t="s">
        <v>26</v>
      </c>
      <c r="F140" s="291">
        <v>9</v>
      </c>
      <c r="G140" s="291">
        <f t="shared" ref="G140:G141" si="33">ROUND(D140*F140,2)</f>
        <v>1800</v>
      </c>
      <c r="H140" s="477"/>
      <c r="I140" s="365"/>
      <c r="J140" s="402">
        <f t="shared" si="26"/>
        <v>1800</v>
      </c>
    </row>
    <row r="141" spans="1:10" ht="14.25" hidden="1">
      <c r="A141" s="43">
        <f t="shared" ref="A141:A145" si="34">A140+1</f>
        <v>92</v>
      </c>
      <c r="B141" s="324" t="s">
        <v>630</v>
      </c>
      <c r="C141" s="325"/>
      <c r="D141" s="146">
        <v>4</v>
      </c>
      <c r="E141" s="81" t="s">
        <v>12</v>
      </c>
      <c r="F141" s="295">
        <v>250</v>
      </c>
      <c r="G141" s="295">
        <f t="shared" si="33"/>
        <v>1000</v>
      </c>
      <c r="H141" s="477"/>
      <c r="I141" s="370"/>
      <c r="J141" s="402">
        <f t="shared" si="26"/>
        <v>1000</v>
      </c>
    </row>
    <row r="142" spans="1:10" ht="14.25" hidden="1">
      <c r="A142" s="43">
        <f t="shared" si="34"/>
        <v>93</v>
      </c>
      <c r="B142" s="154" t="s">
        <v>565</v>
      </c>
      <c r="C142" s="155"/>
      <c r="D142" s="249"/>
      <c r="E142" s="250"/>
      <c r="F142" s="296"/>
      <c r="G142" s="296"/>
      <c r="H142" s="477"/>
      <c r="I142" s="358" t="s">
        <v>667</v>
      </c>
      <c r="J142" s="402">
        <f t="shared" si="26"/>
        <v>0</v>
      </c>
    </row>
    <row r="143" spans="1:10" ht="14.25" hidden="1">
      <c r="A143" s="43">
        <f t="shared" si="34"/>
        <v>94</v>
      </c>
      <c r="B143" s="154" t="s">
        <v>566</v>
      </c>
      <c r="C143" s="155"/>
      <c r="D143" s="249"/>
      <c r="E143" s="250"/>
      <c r="F143" s="296"/>
      <c r="G143" s="296"/>
      <c r="H143" s="477"/>
      <c r="I143" s="358" t="s">
        <v>667</v>
      </c>
      <c r="J143" s="402">
        <f t="shared" si="26"/>
        <v>0</v>
      </c>
    </row>
    <row r="144" spans="1:10" ht="14.25" hidden="1">
      <c r="A144" s="43">
        <f t="shared" si="34"/>
        <v>95</v>
      </c>
      <c r="B144" s="154" t="s">
        <v>567</v>
      </c>
      <c r="C144" s="155"/>
      <c r="D144" s="249"/>
      <c r="E144" s="250"/>
      <c r="F144" s="296"/>
      <c r="G144" s="296"/>
      <c r="H144" s="477"/>
      <c r="I144" s="358" t="s">
        <v>667</v>
      </c>
      <c r="J144" s="402">
        <f t="shared" si="26"/>
        <v>0</v>
      </c>
    </row>
    <row r="145" spans="1:10" ht="14.25" hidden="1">
      <c r="A145" s="43">
        <f t="shared" si="34"/>
        <v>96</v>
      </c>
      <c r="B145" s="531" t="s">
        <v>568</v>
      </c>
      <c r="C145" s="532"/>
      <c r="D145" s="244"/>
      <c r="E145" s="248"/>
      <c r="F145" s="297"/>
      <c r="G145" s="297"/>
      <c r="H145" s="473"/>
      <c r="I145" s="358" t="s">
        <v>667</v>
      </c>
      <c r="J145" s="402">
        <f t="shared" si="26"/>
        <v>0</v>
      </c>
    </row>
    <row r="146" spans="1:10" ht="14.25">
      <c r="A146" s="38"/>
      <c r="B146" s="40" t="s">
        <v>45</v>
      </c>
      <c r="C146" s="41"/>
      <c r="D146" s="42"/>
      <c r="E146" s="42"/>
      <c r="F146" s="289"/>
      <c r="G146" s="289"/>
      <c r="H146" s="472" t="s">
        <v>112</v>
      </c>
      <c r="I146" s="364"/>
      <c r="J146" s="402">
        <f t="shared" si="26"/>
        <v>0</v>
      </c>
    </row>
    <row r="147" spans="1:10" ht="14.25">
      <c r="A147" s="43"/>
      <c r="B147" s="492" t="s">
        <v>612</v>
      </c>
      <c r="C147" s="493"/>
      <c r="D147" s="47"/>
      <c r="E147" s="46"/>
      <c r="F147" s="290"/>
      <c r="G147" s="290"/>
      <c r="H147" s="477"/>
      <c r="I147" s="365"/>
      <c r="J147" s="276">
        <f t="shared" si="26"/>
        <v>0</v>
      </c>
    </row>
    <row r="148" spans="1:10" ht="14.25" hidden="1">
      <c r="A148" s="43">
        <f>A145+1</f>
        <v>97</v>
      </c>
      <c r="B148" s="170" t="s">
        <v>621</v>
      </c>
      <c r="C148" s="182"/>
      <c r="D148" s="183">
        <v>30</v>
      </c>
      <c r="E148" s="184" t="s">
        <v>3</v>
      </c>
      <c r="F148" s="288">
        <v>85</v>
      </c>
      <c r="G148" s="288">
        <f t="shared" ref="G148:G149" si="35">ROUND(D148*F148,2)</f>
        <v>2550</v>
      </c>
      <c r="H148" s="477"/>
      <c r="I148" s="361"/>
      <c r="J148" s="402">
        <f t="shared" si="26"/>
        <v>2550</v>
      </c>
    </row>
    <row r="149" spans="1:10" ht="14.25" hidden="1">
      <c r="A149" s="43">
        <f>A148+1</f>
        <v>98</v>
      </c>
      <c r="B149" s="550" t="s">
        <v>615</v>
      </c>
      <c r="C149" s="551"/>
      <c r="D149" s="187">
        <v>300</v>
      </c>
      <c r="E149" s="188" t="s">
        <v>26</v>
      </c>
      <c r="F149" s="291">
        <v>8</v>
      </c>
      <c r="G149" s="291">
        <f t="shared" si="35"/>
        <v>2400</v>
      </c>
      <c r="H149" s="477"/>
      <c r="I149" s="365"/>
      <c r="J149" s="402">
        <f t="shared" si="26"/>
        <v>2400</v>
      </c>
    </row>
    <row r="150" spans="1:10" ht="14.25" hidden="1">
      <c r="A150" s="43">
        <f>A149+1</f>
        <v>99</v>
      </c>
      <c r="B150" s="154" t="s">
        <v>565</v>
      </c>
      <c r="C150" s="155"/>
      <c r="D150" s="249"/>
      <c r="E150" s="250"/>
      <c r="F150" s="296"/>
      <c r="G150" s="296"/>
      <c r="H150" s="477"/>
      <c r="I150" s="358" t="s">
        <v>667</v>
      </c>
      <c r="J150" s="402">
        <f t="shared" si="26"/>
        <v>0</v>
      </c>
    </row>
    <row r="151" spans="1:10" ht="14.25" hidden="1">
      <c r="A151" s="43">
        <f t="shared" ref="A151:A152" si="36">A150+1</f>
        <v>100</v>
      </c>
      <c r="B151" s="154" t="s">
        <v>568</v>
      </c>
      <c r="C151" s="155"/>
      <c r="D151" s="249"/>
      <c r="E151" s="250"/>
      <c r="F151" s="296"/>
      <c r="G151" s="296"/>
      <c r="H151" s="477"/>
      <c r="I151" s="358" t="s">
        <v>667</v>
      </c>
      <c r="J151" s="402">
        <f t="shared" si="26"/>
        <v>0</v>
      </c>
    </row>
    <row r="152" spans="1:10" ht="14.25" hidden="1">
      <c r="A152" s="43">
        <f t="shared" si="36"/>
        <v>101</v>
      </c>
      <c r="B152" s="504" t="s">
        <v>46</v>
      </c>
      <c r="C152" s="505"/>
      <c r="D152" s="47">
        <v>1</v>
      </c>
      <c r="E152" s="46" t="s">
        <v>47</v>
      </c>
      <c r="F152" s="290">
        <v>800</v>
      </c>
      <c r="G152" s="290">
        <f t="shared" ref="G152:G153" si="37">ROUND(D152*F152,2)</f>
        <v>800</v>
      </c>
      <c r="H152" s="477"/>
      <c r="I152" s="365"/>
      <c r="J152" s="402">
        <f t="shared" si="26"/>
        <v>800</v>
      </c>
    </row>
    <row r="153" spans="1:10" ht="14.25" hidden="1">
      <c r="A153" s="51">
        <f>A152+1</f>
        <v>102</v>
      </c>
      <c r="B153" s="507" t="s">
        <v>48</v>
      </c>
      <c r="C153" s="508"/>
      <c r="D153" s="52">
        <v>6</v>
      </c>
      <c r="E153" s="53" t="s">
        <v>26</v>
      </c>
      <c r="F153" s="292">
        <v>65</v>
      </c>
      <c r="G153" s="292">
        <f t="shared" si="37"/>
        <v>390</v>
      </c>
      <c r="H153" s="473"/>
      <c r="I153" s="366"/>
      <c r="J153" s="402">
        <f t="shared" si="26"/>
        <v>390</v>
      </c>
    </row>
    <row r="154" spans="1:10" ht="14.25">
      <c r="A154" s="38"/>
      <c r="B154" s="40" t="s">
        <v>49</v>
      </c>
      <c r="C154" s="41"/>
      <c r="D154" s="42"/>
      <c r="E154" s="42"/>
      <c r="F154" s="289"/>
      <c r="G154" s="289"/>
      <c r="H154" s="472" t="s">
        <v>113</v>
      </c>
      <c r="I154" s="364"/>
      <c r="J154" s="402">
        <f t="shared" si="26"/>
        <v>0</v>
      </c>
    </row>
    <row r="155" spans="1:10" ht="14.25">
      <c r="A155" s="43"/>
      <c r="B155" s="492" t="s">
        <v>612</v>
      </c>
      <c r="C155" s="493"/>
      <c r="D155" s="47"/>
      <c r="E155" s="46"/>
      <c r="F155" s="290"/>
      <c r="G155" s="290"/>
      <c r="H155" s="477"/>
      <c r="I155" s="365"/>
      <c r="J155" s="276">
        <f t="shared" si="26"/>
        <v>0</v>
      </c>
    </row>
    <row r="156" spans="1:10" ht="14.25" hidden="1">
      <c r="A156" s="43">
        <f>A153+1</f>
        <v>103</v>
      </c>
      <c r="B156" s="170" t="s">
        <v>621</v>
      </c>
      <c r="C156" s="182"/>
      <c r="D156" s="183">
        <v>30</v>
      </c>
      <c r="E156" s="184" t="s">
        <v>3</v>
      </c>
      <c r="F156" s="288">
        <v>85</v>
      </c>
      <c r="G156" s="288">
        <f t="shared" ref="G156:G158" si="38">ROUND(D156*F156,2)</f>
        <v>2550</v>
      </c>
      <c r="H156" s="477"/>
      <c r="I156" s="361"/>
      <c r="J156" s="402">
        <f t="shared" si="26"/>
        <v>2550</v>
      </c>
    </row>
    <row r="157" spans="1:10" ht="14.25" hidden="1">
      <c r="A157" s="43">
        <f>A156+1</f>
        <v>104</v>
      </c>
      <c r="B157" s="550" t="s">
        <v>615</v>
      </c>
      <c r="C157" s="551"/>
      <c r="D157" s="187">
        <v>300</v>
      </c>
      <c r="E157" s="188" t="s">
        <v>26</v>
      </c>
      <c r="F157" s="291">
        <v>8</v>
      </c>
      <c r="G157" s="291">
        <f t="shared" si="38"/>
        <v>2400</v>
      </c>
      <c r="H157" s="477"/>
      <c r="I157" s="365"/>
      <c r="J157" s="402">
        <f t="shared" si="26"/>
        <v>2400</v>
      </c>
    </row>
    <row r="158" spans="1:10" ht="14.25" hidden="1">
      <c r="A158" s="51">
        <f>A157+1</f>
        <v>105</v>
      </c>
      <c r="B158" s="507" t="s">
        <v>50</v>
      </c>
      <c r="C158" s="508"/>
      <c r="D158" s="52">
        <v>1</v>
      </c>
      <c r="E158" s="53" t="s">
        <v>26</v>
      </c>
      <c r="F158" s="292">
        <v>120</v>
      </c>
      <c r="G158" s="292">
        <f t="shared" si="38"/>
        <v>120</v>
      </c>
      <c r="H158" s="473"/>
      <c r="I158" s="366"/>
      <c r="J158" s="402">
        <f t="shared" si="26"/>
        <v>120</v>
      </c>
    </row>
    <row r="159" spans="1:10" ht="14.25">
      <c r="A159" s="193"/>
      <c r="B159" s="194" t="s">
        <v>51</v>
      </c>
      <c r="C159" s="195"/>
      <c r="D159" s="196"/>
      <c r="E159" s="196"/>
      <c r="F159" s="298"/>
      <c r="G159" s="298"/>
      <c r="H159" s="543" t="s">
        <v>114</v>
      </c>
      <c r="I159" s="371"/>
      <c r="J159" s="402"/>
    </row>
    <row r="160" spans="1:10" ht="14.25" hidden="1">
      <c r="A160" s="192">
        <f>A158+1</f>
        <v>106</v>
      </c>
      <c r="B160" s="546" t="s">
        <v>17</v>
      </c>
      <c r="C160" s="547"/>
      <c r="D160" s="197">
        <v>1</v>
      </c>
      <c r="E160" s="198" t="s">
        <v>18</v>
      </c>
      <c r="F160" s="299"/>
      <c r="G160" s="299"/>
      <c r="H160" s="544"/>
      <c r="I160" s="372"/>
      <c r="J160" s="276">
        <v>0</v>
      </c>
    </row>
    <row r="161" spans="1:12" ht="14.25" hidden="1">
      <c r="A161" s="192">
        <f>A160+1</f>
        <v>107</v>
      </c>
      <c r="B161" s="548" t="s">
        <v>19</v>
      </c>
      <c r="C161" s="549"/>
      <c r="D161" s="199">
        <v>1</v>
      </c>
      <c r="E161" s="200" t="s">
        <v>18</v>
      </c>
      <c r="F161" s="300"/>
      <c r="G161" s="300"/>
      <c r="H161" s="545"/>
      <c r="I161" s="373"/>
      <c r="J161" s="402"/>
    </row>
    <row r="162" spans="1:12" ht="14.25">
      <c r="A162" s="68"/>
      <c r="B162" s="70" t="s">
        <v>52</v>
      </c>
      <c r="C162" s="74"/>
      <c r="D162" s="69"/>
      <c r="E162" s="69"/>
      <c r="F162" s="264"/>
      <c r="G162" s="264"/>
      <c r="H162" s="341"/>
      <c r="I162" s="367"/>
      <c r="J162" s="402"/>
    </row>
    <row r="163" spans="1:12" ht="14.25">
      <c r="A163" s="38"/>
      <c r="B163" s="40" t="s">
        <v>631</v>
      </c>
      <c r="C163" s="41"/>
      <c r="D163" s="42"/>
      <c r="E163" s="42"/>
      <c r="F163" s="289"/>
      <c r="G163" s="289"/>
      <c r="H163" s="526" t="s">
        <v>632</v>
      </c>
      <c r="I163" s="364"/>
      <c r="J163" s="402"/>
    </row>
    <row r="164" spans="1:12" ht="14.25">
      <c r="A164" s="43"/>
      <c r="B164" s="492" t="s">
        <v>612</v>
      </c>
      <c r="C164" s="493"/>
      <c r="D164" s="47"/>
      <c r="E164" s="46"/>
      <c r="F164" s="290"/>
      <c r="G164" s="290"/>
      <c r="H164" s="527"/>
      <c r="I164" s="365"/>
      <c r="J164" s="276">
        <f>G164</f>
        <v>0</v>
      </c>
    </row>
    <row r="165" spans="1:12" ht="14.25" hidden="1">
      <c r="A165" s="51">
        <f>A161+1</f>
        <v>108</v>
      </c>
      <c r="B165" s="531" t="s">
        <v>668</v>
      </c>
      <c r="C165" s="532"/>
      <c r="D165" s="190">
        <v>1000</v>
      </c>
      <c r="E165" s="191" t="s">
        <v>26</v>
      </c>
      <c r="F165" s="293">
        <v>35</v>
      </c>
      <c r="G165" s="293">
        <f t="shared" ref="G165" si="39">ROUND(D165*F165,2)</f>
        <v>35000</v>
      </c>
      <c r="H165" s="528"/>
      <c r="I165" s="366"/>
      <c r="J165" s="402">
        <f>G165</f>
        <v>35000</v>
      </c>
    </row>
    <row r="166" spans="1:12" ht="14.25">
      <c r="A166" s="68"/>
      <c r="B166" s="8" t="s">
        <v>301</v>
      </c>
      <c r="C166" s="2"/>
      <c r="D166" s="3"/>
      <c r="E166" s="39"/>
      <c r="F166" s="261"/>
      <c r="G166" s="261"/>
      <c r="H166" s="472" t="s">
        <v>115</v>
      </c>
      <c r="I166" s="363"/>
      <c r="J166" s="401"/>
      <c r="K166" s="1"/>
      <c r="L166" s="1"/>
    </row>
    <row r="167" spans="1:12" ht="14.25">
      <c r="A167" s="38"/>
      <c r="B167" s="16" t="s">
        <v>311</v>
      </c>
      <c r="C167" s="17"/>
      <c r="D167" s="16"/>
      <c r="E167" s="77"/>
      <c r="F167" s="289"/>
      <c r="G167" s="289"/>
      <c r="H167" s="477"/>
      <c r="I167" s="364"/>
      <c r="J167" s="401"/>
      <c r="K167" s="1"/>
      <c r="L167" s="1"/>
    </row>
    <row r="168" spans="1:12" ht="14.25" hidden="1">
      <c r="A168" s="43">
        <f>A165+1</f>
        <v>109</v>
      </c>
      <c r="B168" s="320" t="s">
        <v>308</v>
      </c>
      <c r="C168" s="321"/>
      <c r="D168" s="47">
        <v>22.5</v>
      </c>
      <c r="E168" s="46" t="s">
        <v>26</v>
      </c>
      <c r="F168" s="290">
        <v>200</v>
      </c>
      <c r="G168" s="290">
        <f t="shared" ref="G168:G173" si="40">ROUND(D168*F168,2)</f>
        <v>4500</v>
      </c>
      <c r="H168" s="477"/>
      <c r="I168" s="365"/>
      <c r="J168" s="405"/>
      <c r="K168" s="7"/>
      <c r="L168" s="7"/>
    </row>
    <row r="169" spans="1:12" ht="14.25" hidden="1">
      <c r="A169" s="43">
        <f t="shared" ref="A169:A175" si="41">A168+1</f>
        <v>110</v>
      </c>
      <c r="B169" s="44" t="s">
        <v>309</v>
      </c>
      <c r="C169" s="321"/>
      <c r="D169" s="47">
        <v>5</v>
      </c>
      <c r="E169" s="46" t="s">
        <v>12</v>
      </c>
      <c r="F169" s="290">
        <v>120</v>
      </c>
      <c r="G169" s="290">
        <f t="shared" si="40"/>
        <v>600</v>
      </c>
      <c r="H169" s="477"/>
      <c r="I169" s="365"/>
      <c r="J169" s="405"/>
      <c r="K169" s="7"/>
      <c r="L169" s="7"/>
    </row>
    <row r="170" spans="1:12" ht="14.25" hidden="1">
      <c r="A170" s="43">
        <f t="shared" si="41"/>
        <v>111</v>
      </c>
      <c r="B170" s="320" t="s">
        <v>310</v>
      </c>
      <c r="C170" s="321"/>
      <c r="D170" s="47">
        <v>23</v>
      </c>
      <c r="E170" s="46" t="s">
        <v>12</v>
      </c>
      <c r="F170" s="290">
        <v>120</v>
      </c>
      <c r="G170" s="290">
        <f t="shared" si="40"/>
        <v>2760</v>
      </c>
      <c r="H170" s="477"/>
      <c r="I170" s="365"/>
      <c r="J170" s="405"/>
      <c r="K170" s="7"/>
      <c r="L170" s="7"/>
    </row>
    <row r="171" spans="1:12" ht="14.25" hidden="1">
      <c r="A171" s="43">
        <f t="shared" si="41"/>
        <v>112</v>
      </c>
      <c r="B171" s="320" t="s">
        <v>307</v>
      </c>
      <c r="C171" s="321"/>
      <c r="D171" s="47">
        <v>1</v>
      </c>
      <c r="E171" s="46" t="s">
        <v>12</v>
      </c>
      <c r="F171" s="290">
        <v>5200</v>
      </c>
      <c r="G171" s="290">
        <f t="shared" si="40"/>
        <v>5200</v>
      </c>
      <c r="H171" s="477"/>
      <c r="I171" s="365"/>
      <c r="J171" s="405"/>
      <c r="K171" s="7"/>
      <c r="L171" s="7"/>
    </row>
    <row r="172" spans="1:12" ht="14.25" hidden="1">
      <c r="A172" s="43">
        <f t="shared" si="41"/>
        <v>113</v>
      </c>
      <c r="B172" s="320" t="s">
        <v>304</v>
      </c>
      <c r="C172" s="321"/>
      <c r="D172" s="47">
        <v>45</v>
      </c>
      <c r="E172" s="46" t="s">
        <v>26</v>
      </c>
      <c r="F172" s="290">
        <v>25</v>
      </c>
      <c r="G172" s="290">
        <f t="shared" si="40"/>
        <v>1125</v>
      </c>
      <c r="H172" s="477"/>
      <c r="I172" s="365"/>
      <c r="J172" s="405"/>
      <c r="K172" s="7"/>
      <c r="L172" s="7"/>
    </row>
    <row r="173" spans="1:12" ht="14.25" hidden="1">
      <c r="A173" s="43">
        <f t="shared" si="41"/>
        <v>114</v>
      </c>
      <c r="B173" s="154" t="s">
        <v>569</v>
      </c>
      <c r="C173" s="155"/>
      <c r="D173" s="146">
        <v>130</v>
      </c>
      <c r="E173" s="81" t="s">
        <v>3</v>
      </c>
      <c r="F173" s="295">
        <v>4</v>
      </c>
      <c r="G173" s="295">
        <f t="shared" si="40"/>
        <v>520</v>
      </c>
      <c r="H173" s="477"/>
      <c r="I173" s="370"/>
      <c r="J173" s="402"/>
    </row>
    <row r="174" spans="1:12" ht="14.25" hidden="1">
      <c r="A174" s="43">
        <f t="shared" si="41"/>
        <v>115</v>
      </c>
      <c r="B174" s="154" t="s">
        <v>571</v>
      </c>
      <c r="C174" s="155"/>
      <c r="D174" s="249"/>
      <c r="E174" s="250"/>
      <c r="F174" s="296"/>
      <c r="G174" s="296"/>
      <c r="H174" s="477"/>
      <c r="I174" s="358" t="s">
        <v>667</v>
      </c>
      <c r="J174" s="402"/>
    </row>
    <row r="175" spans="1:12" ht="14.25" hidden="1">
      <c r="A175" s="43">
        <f t="shared" si="41"/>
        <v>116</v>
      </c>
      <c r="B175" s="531" t="s">
        <v>570</v>
      </c>
      <c r="C175" s="532"/>
      <c r="D175" s="244"/>
      <c r="E175" s="248"/>
      <c r="F175" s="297"/>
      <c r="G175" s="297"/>
      <c r="H175" s="477"/>
      <c r="I175" s="358" t="s">
        <v>667</v>
      </c>
      <c r="J175" s="405"/>
      <c r="K175" s="7"/>
      <c r="L175" s="7"/>
    </row>
    <row r="176" spans="1:12" ht="14.25">
      <c r="A176" s="78"/>
      <c r="B176" s="3" t="s">
        <v>280</v>
      </c>
      <c r="C176" s="2"/>
      <c r="D176" s="3"/>
      <c r="E176" s="39"/>
      <c r="F176" s="261"/>
      <c r="G176" s="261"/>
      <c r="H176" s="79"/>
      <c r="I176" s="363"/>
      <c r="J176" s="401"/>
      <c r="K176" s="1"/>
      <c r="L176" s="1"/>
    </row>
    <row r="177" spans="1:12" ht="14.25" hidden="1">
      <c r="A177" s="43">
        <f>A175+1</f>
        <v>117</v>
      </c>
      <c r="B177" s="539" t="s">
        <v>278</v>
      </c>
      <c r="C177" s="505"/>
      <c r="D177" s="46">
        <v>5</v>
      </c>
      <c r="E177" s="46" t="s">
        <v>12</v>
      </c>
      <c r="F177" s="290">
        <v>1500</v>
      </c>
      <c r="G177" s="290">
        <f t="shared" ref="G177:G178" si="42">ROUND(D177*F177,2)</f>
        <v>7500</v>
      </c>
      <c r="H177" s="472" t="s">
        <v>281</v>
      </c>
      <c r="I177" s="365"/>
      <c r="J177" s="402"/>
    </row>
    <row r="178" spans="1:12" ht="14.25" hidden="1">
      <c r="A178" s="51">
        <f t="shared" ref="A178" si="43">A177+1</f>
        <v>118</v>
      </c>
      <c r="B178" s="486" t="s">
        <v>279</v>
      </c>
      <c r="C178" s="487"/>
      <c r="D178" s="52">
        <v>36</v>
      </c>
      <c r="E178" s="53" t="s">
        <v>12</v>
      </c>
      <c r="F178" s="292">
        <v>200</v>
      </c>
      <c r="G178" s="292">
        <f t="shared" si="42"/>
        <v>7200</v>
      </c>
      <c r="H178" s="477"/>
      <c r="I178" s="366"/>
      <c r="J178" s="402"/>
    </row>
    <row r="179" spans="1:12" ht="14.25">
      <c r="A179" s="80"/>
      <c r="B179" s="540" t="s">
        <v>288</v>
      </c>
      <c r="C179" s="510"/>
      <c r="D179" s="42"/>
      <c r="E179" s="42"/>
      <c r="F179" s="289"/>
      <c r="G179" s="289"/>
      <c r="H179" s="477"/>
      <c r="I179" s="364"/>
      <c r="J179" s="402"/>
    </row>
    <row r="180" spans="1:12" ht="14.25" hidden="1">
      <c r="A180" s="43">
        <f>A178+1</f>
        <v>119</v>
      </c>
      <c r="B180" s="504" t="s">
        <v>282</v>
      </c>
      <c r="C180" s="505"/>
      <c r="D180" s="73">
        <v>4</v>
      </c>
      <c r="E180" s="73" t="s">
        <v>26</v>
      </c>
      <c r="F180" s="294">
        <v>25</v>
      </c>
      <c r="G180" s="294">
        <f t="shared" ref="G180:G184" si="44">ROUND(D180*F180,2)</f>
        <v>100</v>
      </c>
      <c r="H180" s="477"/>
      <c r="I180" s="369"/>
      <c r="J180" s="402"/>
    </row>
    <row r="181" spans="1:12" ht="14.25" hidden="1">
      <c r="A181" s="50">
        <f>A180+1</f>
        <v>120</v>
      </c>
      <c r="B181" s="504" t="s">
        <v>283</v>
      </c>
      <c r="C181" s="505"/>
      <c r="D181" s="47">
        <v>2</v>
      </c>
      <c r="E181" s="46" t="s">
        <v>12</v>
      </c>
      <c r="F181" s="290">
        <v>500</v>
      </c>
      <c r="G181" s="290">
        <f t="shared" si="44"/>
        <v>1000</v>
      </c>
      <c r="H181" s="477"/>
      <c r="I181" s="365"/>
      <c r="J181" s="402"/>
    </row>
    <row r="182" spans="1:12" ht="14.25" hidden="1">
      <c r="A182" s="48">
        <f>A181+1</f>
        <v>121</v>
      </c>
      <c r="B182" s="541" t="s">
        <v>284</v>
      </c>
      <c r="C182" s="542"/>
      <c r="D182" s="81">
        <v>2</v>
      </c>
      <c r="E182" s="81" t="s">
        <v>12</v>
      </c>
      <c r="F182" s="295">
        <v>1500</v>
      </c>
      <c r="G182" s="295">
        <f t="shared" si="44"/>
        <v>3000</v>
      </c>
      <c r="H182" s="477"/>
      <c r="I182" s="370"/>
      <c r="J182" s="402"/>
    </row>
    <row r="183" spans="1:12" ht="14.25">
      <c r="A183" s="38"/>
      <c r="B183" s="540" t="s">
        <v>289</v>
      </c>
      <c r="C183" s="510"/>
      <c r="D183" s="42"/>
      <c r="E183" s="42"/>
      <c r="F183" s="289"/>
      <c r="G183" s="289"/>
      <c r="H183" s="477"/>
      <c r="I183" s="364"/>
      <c r="J183" s="402"/>
    </row>
    <row r="184" spans="1:12" ht="14.25" hidden="1">
      <c r="A184" s="80">
        <f>A182+1</f>
        <v>122</v>
      </c>
      <c r="B184" s="156" t="s">
        <v>290</v>
      </c>
      <c r="C184" s="322"/>
      <c r="D184" s="318">
        <v>2</v>
      </c>
      <c r="E184" s="318" t="s">
        <v>12</v>
      </c>
      <c r="F184" s="262">
        <v>1200</v>
      </c>
      <c r="G184" s="262">
        <f t="shared" si="44"/>
        <v>2400</v>
      </c>
      <c r="H184" s="477"/>
      <c r="I184" s="374"/>
      <c r="J184" s="402"/>
    </row>
    <row r="185" spans="1:12" ht="14.25" hidden="1">
      <c r="A185" s="51">
        <f>A184+1</f>
        <v>123</v>
      </c>
      <c r="B185" s="531" t="s">
        <v>633</v>
      </c>
      <c r="C185" s="532"/>
      <c r="D185" s="248"/>
      <c r="E185" s="248"/>
      <c r="F185" s="297"/>
      <c r="G185" s="297"/>
      <c r="H185" s="477"/>
      <c r="I185" s="358" t="s">
        <v>667</v>
      </c>
      <c r="J185" s="402"/>
    </row>
    <row r="186" spans="1:12" ht="14.25">
      <c r="A186" s="80"/>
      <c r="B186" s="143" t="s">
        <v>55</v>
      </c>
      <c r="C186" s="144"/>
      <c r="D186" s="143"/>
      <c r="E186" s="145"/>
      <c r="F186" s="262"/>
      <c r="G186" s="262"/>
      <c r="H186" s="477"/>
      <c r="I186" s="374"/>
      <c r="J186" s="401"/>
      <c r="K186" s="1"/>
      <c r="L186" s="1"/>
    </row>
    <row r="187" spans="1:12" ht="14.25">
      <c r="A187" s="157"/>
      <c r="B187" s="159" t="s">
        <v>58</v>
      </c>
      <c r="C187" s="158"/>
      <c r="D187" s="317"/>
      <c r="E187" s="160"/>
      <c r="F187" s="268"/>
      <c r="G187" s="268"/>
      <c r="H187" s="533" t="s">
        <v>116</v>
      </c>
      <c r="I187" s="375"/>
      <c r="J187" s="401"/>
      <c r="K187" s="1"/>
      <c r="L187" s="1"/>
    </row>
    <row r="188" spans="1:12" ht="14.25" hidden="1">
      <c r="A188" s="80">
        <f>A185+1</f>
        <v>124</v>
      </c>
      <c r="B188" s="522" t="s">
        <v>56</v>
      </c>
      <c r="C188" s="535"/>
      <c r="D188" s="318">
        <v>1</v>
      </c>
      <c r="E188" s="161" t="s">
        <v>18</v>
      </c>
      <c r="F188" s="266"/>
      <c r="G188" s="266"/>
      <c r="H188" s="534"/>
      <c r="I188" s="376"/>
      <c r="J188" s="409">
        <v>0</v>
      </c>
      <c r="K188" s="1"/>
      <c r="L188" s="1"/>
    </row>
    <row r="189" spans="1:12" ht="14.25" hidden="1">
      <c r="A189" s="80">
        <f>A188+1</f>
        <v>125</v>
      </c>
      <c r="B189" s="536" t="s">
        <v>57</v>
      </c>
      <c r="C189" s="537"/>
      <c r="D189" s="147">
        <v>1</v>
      </c>
      <c r="E189" s="161" t="s">
        <v>18</v>
      </c>
      <c r="F189" s="266"/>
      <c r="G189" s="266"/>
      <c r="H189" s="534"/>
      <c r="I189" s="358" t="s">
        <v>667</v>
      </c>
      <c r="J189" s="409">
        <v>0</v>
      </c>
      <c r="K189" s="1"/>
      <c r="L189" s="1"/>
    </row>
    <row r="190" spans="1:12" ht="28.5" hidden="1">
      <c r="A190" s="80">
        <f t="shared" ref="A190:A191" si="45">A189+1</f>
        <v>126</v>
      </c>
      <c r="B190" s="323" t="s">
        <v>572</v>
      </c>
      <c r="C190" s="162"/>
      <c r="D190" s="242"/>
      <c r="E190" s="243"/>
      <c r="F190" s="267"/>
      <c r="G190" s="267"/>
      <c r="H190" s="343"/>
      <c r="I190" s="358" t="s">
        <v>667</v>
      </c>
      <c r="J190" s="402"/>
    </row>
    <row r="191" spans="1:12" ht="14.25" hidden="1">
      <c r="A191" s="80">
        <f t="shared" si="45"/>
        <v>127</v>
      </c>
      <c r="B191" s="531" t="s">
        <v>573</v>
      </c>
      <c r="C191" s="538"/>
      <c r="D191" s="244"/>
      <c r="E191" s="245"/>
      <c r="F191" s="301"/>
      <c r="G191" s="301"/>
      <c r="H191" s="134"/>
      <c r="I191" s="377"/>
      <c r="J191" s="405"/>
      <c r="K191" s="7"/>
      <c r="L191" s="7"/>
    </row>
    <row r="192" spans="1:12" ht="14.25">
      <c r="A192" s="38"/>
      <c r="B192" s="3" t="s">
        <v>8</v>
      </c>
      <c r="C192" s="2"/>
      <c r="D192" s="3"/>
      <c r="E192" s="39"/>
      <c r="F192" s="261"/>
      <c r="G192" s="261"/>
      <c r="H192" s="472" t="s">
        <v>97</v>
      </c>
      <c r="I192" s="363"/>
      <c r="J192" s="401"/>
      <c r="K192" s="1"/>
      <c r="L192" s="1"/>
    </row>
    <row r="193" spans="1:12" ht="14.25">
      <c r="A193" s="33"/>
      <c r="B193" s="82" t="s">
        <v>9</v>
      </c>
      <c r="C193" s="83"/>
      <c r="D193" s="84"/>
      <c r="E193" s="84"/>
      <c r="F193" s="269"/>
      <c r="G193" s="269"/>
      <c r="H193" s="477"/>
      <c r="I193" s="378"/>
      <c r="J193" s="401"/>
      <c r="K193" s="1"/>
      <c r="L193" s="1"/>
    </row>
    <row r="194" spans="1:12" ht="14.25">
      <c r="A194" s="38"/>
      <c r="B194" s="40" t="s">
        <v>10</v>
      </c>
      <c r="C194" s="41"/>
      <c r="D194" s="42"/>
      <c r="E194" s="42"/>
      <c r="F194" s="289"/>
      <c r="G194" s="289"/>
      <c r="H194" s="477"/>
      <c r="I194" s="364"/>
      <c r="J194" s="401"/>
      <c r="K194" s="1"/>
      <c r="L194" s="1"/>
    </row>
    <row r="195" spans="1:12" ht="14.25" hidden="1">
      <c r="A195" s="43">
        <f>A191+1</f>
        <v>128</v>
      </c>
      <c r="B195" s="44" t="s">
        <v>11</v>
      </c>
      <c r="C195" s="45"/>
      <c r="D195" s="46">
        <v>2</v>
      </c>
      <c r="E195" s="46" t="s">
        <v>3</v>
      </c>
      <c r="F195" s="290">
        <v>25</v>
      </c>
      <c r="G195" s="290">
        <f t="shared" ref="G195:G196" si="46">ROUND(D195*F195,2)</f>
        <v>50</v>
      </c>
      <c r="H195" s="477"/>
      <c r="I195" s="365"/>
      <c r="J195" s="401"/>
      <c r="K195" s="1"/>
      <c r="L195" s="1"/>
    </row>
    <row r="196" spans="1:12" ht="14.25" hidden="1">
      <c r="A196" s="51">
        <f>A195+1</f>
        <v>129</v>
      </c>
      <c r="B196" s="486" t="s">
        <v>53</v>
      </c>
      <c r="C196" s="487"/>
      <c r="D196" s="52">
        <v>2</v>
      </c>
      <c r="E196" s="53" t="s">
        <v>12</v>
      </c>
      <c r="F196" s="292">
        <v>250</v>
      </c>
      <c r="G196" s="292">
        <f t="shared" si="46"/>
        <v>500</v>
      </c>
      <c r="H196" s="473"/>
      <c r="I196" s="366"/>
      <c r="J196" s="401"/>
      <c r="K196" s="1"/>
      <c r="L196" s="1"/>
    </row>
    <row r="197" spans="1:12" ht="14.25">
      <c r="A197" s="157"/>
      <c r="B197" s="164" t="s">
        <v>61</v>
      </c>
      <c r="C197" s="144"/>
      <c r="D197" s="143"/>
      <c r="E197" s="145"/>
      <c r="F197" s="262"/>
      <c r="G197" s="262"/>
      <c r="H197" s="317"/>
      <c r="I197" s="374"/>
      <c r="J197" s="402"/>
    </row>
    <row r="198" spans="1:12" ht="14.25" hidden="1">
      <c r="A198" s="68">
        <f>A196+1</f>
        <v>130</v>
      </c>
      <c r="B198" s="529" t="s">
        <v>574</v>
      </c>
      <c r="C198" s="530"/>
      <c r="D198" s="246"/>
      <c r="E198" s="247"/>
      <c r="F198" s="258"/>
      <c r="G198" s="258"/>
      <c r="H198" s="165"/>
      <c r="I198" s="358" t="s">
        <v>667</v>
      </c>
      <c r="J198" s="405"/>
      <c r="K198" s="7"/>
      <c r="L198" s="7"/>
    </row>
    <row r="199" spans="1:12" ht="14.25">
      <c r="A199" s="85"/>
      <c r="B199" s="40" t="s">
        <v>62</v>
      </c>
      <c r="C199" s="86"/>
      <c r="D199" s="87"/>
      <c r="E199" s="87"/>
      <c r="F199" s="302"/>
      <c r="G199" s="302"/>
      <c r="H199" s="526" t="s">
        <v>117</v>
      </c>
      <c r="I199" s="364"/>
      <c r="J199" s="406"/>
      <c r="K199" s="11"/>
      <c r="L199" s="11"/>
    </row>
    <row r="200" spans="1:12" ht="14.25" hidden="1">
      <c r="A200" s="43">
        <f>A198+1</f>
        <v>131</v>
      </c>
      <c r="B200" s="504" t="s">
        <v>63</v>
      </c>
      <c r="C200" s="505"/>
      <c r="D200" s="47">
        <v>20</v>
      </c>
      <c r="E200" s="46" t="s">
        <v>64</v>
      </c>
      <c r="F200" s="290">
        <v>3000</v>
      </c>
      <c r="G200" s="290">
        <f t="shared" ref="G200:G203" si="47">ROUND(D200*F200,2)</f>
        <v>60000</v>
      </c>
      <c r="H200" s="527"/>
      <c r="I200" s="365"/>
      <c r="J200" s="406"/>
      <c r="K200" s="11"/>
      <c r="L200" s="11"/>
    </row>
    <row r="201" spans="1:12" ht="14.25" hidden="1">
      <c r="A201" s="50">
        <f>A200+1</f>
        <v>132</v>
      </c>
      <c r="B201" s="44" t="s">
        <v>65</v>
      </c>
      <c r="C201" s="45"/>
      <c r="D201" s="46">
        <v>40.479999999999997</v>
      </c>
      <c r="E201" s="46" t="s">
        <v>3</v>
      </c>
      <c r="F201" s="290">
        <v>63</v>
      </c>
      <c r="G201" s="290">
        <f t="shared" si="47"/>
        <v>2550.2399999999998</v>
      </c>
      <c r="H201" s="527"/>
      <c r="I201" s="365"/>
      <c r="J201" s="406"/>
      <c r="K201" s="11"/>
      <c r="L201" s="11"/>
    </row>
    <row r="202" spans="1:12" ht="14.25" hidden="1">
      <c r="A202" s="50">
        <f>A201+1</f>
        <v>133</v>
      </c>
      <c r="B202" s="44" t="s">
        <v>66</v>
      </c>
      <c r="C202" s="45"/>
      <c r="D202" s="47">
        <v>0.67800000000000005</v>
      </c>
      <c r="E202" s="46" t="s">
        <v>28</v>
      </c>
      <c r="F202" s="290">
        <v>1200</v>
      </c>
      <c r="G202" s="290">
        <f t="shared" si="47"/>
        <v>813.6</v>
      </c>
      <c r="H202" s="527"/>
      <c r="I202" s="365"/>
      <c r="J202" s="406"/>
      <c r="K202" s="11"/>
      <c r="L202" s="11"/>
    </row>
    <row r="203" spans="1:12" ht="14.25" hidden="1">
      <c r="A203" s="48">
        <f>A202+1</f>
        <v>134</v>
      </c>
      <c r="B203" s="61" t="s">
        <v>67</v>
      </c>
      <c r="C203" s="62"/>
      <c r="D203" s="52">
        <v>270</v>
      </c>
      <c r="E203" s="53" t="s">
        <v>3</v>
      </c>
      <c r="F203" s="292">
        <v>63</v>
      </c>
      <c r="G203" s="292">
        <f t="shared" si="47"/>
        <v>17010</v>
      </c>
      <c r="H203" s="528"/>
      <c r="I203" s="366"/>
      <c r="J203" s="406"/>
      <c r="K203" s="11"/>
      <c r="L203" s="11"/>
    </row>
    <row r="204" spans="1:12" ht="14.25">
      <c r="A204" s="38"/>
      <c r="B204" s="40" t="s">
        <v>68</v>
      </c>
      <c r="C204" s="41"/>
      <c r="D204" s="42"/>
      <c r="E204" s="42"/>
      <c r="F204" s="289"/>
      <c r="G204" s="289"/>
      <c r="H204" s="526" t="s">
        <v>118</v>
      </c>
      <c r="I204" s="364"/>
      <c r="J204" s="402"/>
    </row>
    <row r="205" spans="1:12" ht="14.25" hidden="1">
      <c r="A205" s="43">
        <f>A203+1</f>
        <v>135</v>
      </c>
      <c r="B205" s="44" t="s">
        <v>69</v>
      </c>
      <c r="C205" s="45"/>
      <c r="D205" s="47">
        <v>4</v>
      </c>
      <c r="E205" s="46" t="s">
        <v>64</v>
      </c>
      <c r="F205" s="290">
        <v>2500</v>
      </c>
      <c r="G205" s="290">
        <f t="shared" ref="G205:G229" si="48">ROUND(D205*F205,2)</f>
        <v>10000</v>
      </c>
      <c r="H205" s="527"/>
      <c r="I205" s="365"/>
      <c r="J205" s="402"/>
    </row>
    <row r="206" spans="1:12" ht="14.25" hidden="1">
      <c r="A206" s="43">
        <f t="shared" ref="A206:A210" si="49">A205+1</f>
        <v>136</v>
      </c>
      <c r="B206" s="44" t="s">
        <v>70</v>
      </c>
      <c r="C206" s="45"/>
      <c r="D206" s="47">
        <v>3.5</v>
      </c>
      <c r="E206" s="46" t="s">
        <v>26</v>
      </c>
      <c r="F206" s="290">
        <v>150</v>
      </c>
      <c r="G206" s="290">
        <f t="shared" si="48"/>
        <v>525</v>
      </c>
      <c r="H206" s="527"/>
      <c r="I206" s="365"/>
      <c r="J206" s="402"/>
    </row>
    <row r="207" spans="1:12" ht="14.25" hidden="1">
      <c r="A207" s="43">
        <f t="shared" si="49"/>
        <v>137</v>
      </c>
      <c r="B207" s="44" t="s">
        <v>65</v>
      </c>
      <c r="C207" s="45"/>
      <c r="D207" s="47">
        <v>24.61</v>
      </c>
      <c r="E207" s="46" t="s">
        <v>3</v>
      </c>
      <c r="F207" s="290">
        <v>63</v>
      </c>
      <c r="G207" s="290">
        <f t="shared" si="48"/>
        <v>1550.43</v>
      </c>
      <c r="H207" s="527"/>
      <c r="I207" s="365"/>
      <c r="J207" s="402"/>
    </row>
    <row r="208" spans="1:12" ht="14.25" hidden="1">
      <c r="A208" s="43">
        <f t="shared" si="49"/>
        <v>138</v>
      </c>
      <c r="B208" s="44" t="s">
        <v>71</v>
      </c>
      <c r="C208" s="45"/>
      <c r="D208" s="46">
        <v>12</v>
      </c>
      <c r="E208" s="46" t="s">
        <v>47</v>
      </c>
      <c r="F208" s="290">
        <v>150</v>
      </c>
      <c r="G208" s="290">
        <f t="shared" si="48"/>
        <v>1800</v>
      </c>
      <c r="H208" s="527"/>
      <c r="I208" s="365"/>
      <c r="J208" s="402"/>
    </row>
    <row r="209" spans="1:12" ht="14.25" hidden="1">
      <c r="A209" s="43">
        <f t="shared" si="49"/>
        <v>139</v>
      </c>
      <c r="B209" s="44" t="s">
        <v>66</v>
      </c>
      <c r="C209" s="45"/>
      <c r="D209" s="46">
        <v>4.9000000000000002E-2</v>
      </c>
      <c r="E209" s="46" t="s">
        <v>28</v>
      </c>
      <c r="F209" s="290">
        <v>1200</v>
      </c>
      <c r="G209" s="290">
        <f t="shared" si="48"/>
        <v>58.8</v>
      </c>
      <c r="H209" s="527"/>
      <c r="I209" s="365"/>
      <c r="J209" s="402"/>
    </row>
    <row r="210" spans="1:12" ht="14.25" hidden="1">
      <c r="A210" s="50">
        <f t="shared" si="49"/>
        <v>140</v>
      </c>
      <c r="B210" s="44" t="s">
        <v>72</v>
      </c>
      <c r="C210" s="45"/>
      <c r="D210" s="46">
        <v>4</v>
      </c>
      <c r="E210" s="46" t="s">
        <v>12</v>
      </c>
      <c r="F210" s="290">
        <v>500</v>
      </c>
      <c r="G210" s="290">
        <f t="shared" si="48"/>
        <v>2000</v>
      </c>
      <c r="H210" s="527"/>
      <c r="I210" s="365"/>
      <c r="J210" s="402"/>
    </row>
    <row r="211" spans="1:12" ht="14.25" hidden="1">
      <c r="A211" s="48">
        <f>A210+1</f>
        <v>141</v>
      </c>
      <c r="B211" s="61" t="s">
        <v>67</v>
      </c>
      <c r="C211" s="62"/>
      <c r="D211" s="52">
        <v>190</v>
      </c>
      <c r="E211" s="53" t="s">
        <v>3</v>
      </c>
      <c r="F211" s="292">
        <v>63</v>
      </c>
      <c r="G211" s="292">
        <f t="shared" si="48"/>
        <v>11970</v>
      </c>
      <c r="H211" s="528"/>
      <c r="I211" s="366"/>
      <c r="J211" s="406"/>
      <c r="K211" s="11"/>
      <c r="L211" s="11"/>
    </row>
    <row r="212" spans="1:12" ht="14.25">
      <c r="A212" s="88"/>
      <c r="B212" s="40" t="s">
        <v>73</v>
      </c>
      <c r="C212" s="86"/>
      <c r="D212" s="87"/>
      <c r="E212" s="87"/>
      <c r="F212" s="302"/>
      <c r="G212" s="302"/>
      <c r="H212" s="526" t="s">
        <v>119</v>
      </c>
      <c r="I212" s="364"/>
      <c r="J212" s="406"/>
      <c r="K212" s="11"/>
      <c r="L212" s="11"/>
    </row>
    <row r="213" spans="1:12" ht="14.25" hidden="1">
      <c r="A213" s="48">
        <f>A211+1</f>
        <v>142</v>
      </c>
      <c r="B213" s="531" t="s">
        <v>634</v>
      </c>
      <c r="C213" s="508"/>
      <c r="D213" s="52">
        <v>3</v>
      </c>
      <c r="E213" s="53" t="s">
        <v>12</v>
      </c>
      <c r="F213" s="292">
        <v>250</v>
      </c>
      <c r="G213" s="292">
        <f t="shared" si="48"/>
        <v>750</v>
      </c>
      <c r="H213" s="527"/>
      <c r="I213" s="366"/>
      <c r="J213" s="402"/>
    </row>
    <row r="214" spans="1:12" ht="14.25">
      <c r="A214" s="49"/>
      <c r="B214" s="40" t="s">
        <v>74</v>
      </c>
      <c r="C214" s="41"/>
      <c r="D214" s="42"/>
      <c r="E214" s="42"/>
      <c r="F214" s="289"/>
      <c r="G214" s="289"/>
      <c r="H214" s="526" t="s">
        <v>120</v>
      </c>
      <c r="I214" s="364"/>
      <c r="J214" s="406"/>
      <c r="K214" s="11"/>
      <c r="L214" s="11"/>
    </row>
    <row r="215" spans="1:12" ht="14.25" hidden="1">
      <c r="A215" s="50">
        <f>A213+1</f>
        <v>143</v>
      </c>
      <c r="B215" s="44" t="s">
        <v>75</v>
      </c>
      <c r="C215" s="45"/>
      <c r="D215" s="47">
        <v>7</v>
      </c>
      <c r="E215" s="46" t="s">
        <v>3</v>
      </c>
      <c r="F215" s="290">
        <v>63</v>
      </c>
      <c r="G215" s="290">
        <f t="shared" si="48"/>
        <v>441</v>
      </c>
      <c r="H215" s="527"/>
      <c r="I215" s="365"/>
      <c r="J215" s="402"/>
    </row>
    <row r="216" spans="1:12" ht="28.5" hidden="1">
      <c r="A216" s="43">
        <f t="shared" ref="A216:A217" si="50">A215+1</f>
        <v>144</v>
      </c>
      <c r="B216" s="44" t="s">
        <v>76</v>
      </c>
      <c r="C216" s="45"/>
      <c r="D216" s="47">
        <v>12</v>
      </c>
      <c r="E216" s="46" t="s">
        <v>26</v>
      </c>
      <c r="F216" s="290">
        <v>45</v>
      </c>
      <c r="G216" s="290">
        <f t="shared" si="48"/>
        <v>540</v>
      </c>
      <c r="H216" s="527"/>
      <c r="I216" s="365"/>
      <c r="J216" s="402"/>
    </row>
    <row r="217" spans="1:12" ht="14.25" hidden="1">
      <c r="A217" s="51">
        <f t="shared" si="50"/>
        <v>145</v>
      </c>
      <c r="B217" s="61" t="s">
        <v>70</v>
      </c>
      <c r="C217" s="62"/>
      <c r="D217" s="52">
        <v>4.5</v>
      </c>
      <c r="E217" s="53" t="s">
        <v>26</v>
      </c>
      <c r="F217" s="292">
        <v>150</v>
      </c>
      <c r="G217" s="292">
        <f t="shared" si="48"/>
        <v>675</v>
      </c>
      <c r="H217" s="528"/>
      <c r="I217" s="366"/>
      <c r="J217" s="402"/>
    </row>
    <row r="218" spans="1:12" ht="14.25">
      <c r="A218" s="49"/>
      <c r="B218" s="75" t="s">
        <v>77</v>
      </c>
      <c r="C218" s="76"/>
      <c r="D218" s="73"/>
      <c r="E218" s="73"/>
      <c r="F218" s="294"/>
      <c r="G218" s="294"/>
      <c r="H218" s="526" t="s">
        <v>121</v>
      </c>
      <c r="I218" s="369"/>
      <c r="J218" s="406"/>
      <c r="K218" s="11"/>
      <c r="L218" s="11"/>
    </row>
    <row r="219" spans="1:12" ht="14.25" hidden="1">
      <c r="A219" s="50">
        <f>A217+1</f>
        <v>146</v>
      </c>
      <c r="B219" s="44" t="s">
        <v>70</v>
      </c>
      <c r="C219" s="45"/>
      <c r="D219" s="47">
        <v>3</v>
      </c>
      <c r="E219" s="46" t="s">
        <v>26</v>
      </c>
      <c r="F219" s="290">
        <v>150</v>
      </c>
      <c r="G219" s="290">
        <f t="shared" si="48"/>
        <v>450</v>
      </c>
      <c r="H219" s="527"/>
      <c r="I219" s="365"/>
      <c r="J219" s="402"/>
    </row>
    <row r="220" spans="1:12" ht="14.25" hidden="1">
      <c r="A220" s="43">
        <f t="shared" ref="A220:A221" si="51">A219+1</f>
        <v>147</v>
      </c>
      <c r="B220" s="44" t="s">
        <v>78</v>
      </c>
      <c r="C220" s="45"/>
      <c r="D220" s="47">
        <v>1</v>
      </c>
      <c r="E220" s="46" t="s">
        <v>64</v>
      </c>
      <c r="F220" s="290">
        <v>3500</v>
      </c>
      <c r="G220" s="290">
        <f t="shared" si="48"/>
        <v>3500</v>
      </c>
      <c r="H220" s="527"/>
      <c r="I220" s="365"/>
      <c r="J220" s="402"/>
    </row>
    <row r="221" spans="1:12" ht="14.25" hidden="1">
      <c r="A221" s="51">
        <f t="shared" si="51"/>
        <v>148</v>
      </c>
      <c r="B221" s="61" t="s">
        <v>72</v>
      </c>
      <c r="C221" s="89"/>
      <c r="D221" s="53">
        <v>1</v>
      </c>
      <c r="E221" s="53" t="s">
        <v>12</v>
      </c>
      <c r="F221" s="292">
        <v>500</v>
      </c>
      <c r="G221" s="292">
        <f t="shared" si="48"/>
        <v>500</v>
      </c>
      <c r="H221" s="528"/>
      <c r="I221" s="366"/>
      <c r="J221" s="402"/>
    </row>
    <row r="222" spans="1:12" ht="14.25">
      <c r="A222" s="38"/>
      <c r="B222" s="40" t="s">
        <v>79</v>
      </c>
      <c r="C222" s="41"/>
      <c r="D222" s="42"/>
      <c r="E222" s="42"/>
      <c r="F222" s="289"/>
      <c r="G222" s="289"/>
      <c r="H222" s="526" t="s">
        <v>122</v>
      </c>
      <c r="I222" s="364"/>
      <c r="J222" s="406"/>
      <c r="K222" s="11"/>
      <c r="L222" s="11"/>
    </row>
    <row r="223" spans="1:12" ht="14.25" hidden="1">
      <c r="A223" s="43">
        <f>A221+1</f>
        <v>149</v>
      </c>
      <c r="B223" s="44" t="s">
        <v>70</v>
      </c>
      <c r="C223" s="45"/>
      <c r="D223" s="47">
        <v>1</v>
      </c>
      <c r="E223" s="46" t="s">
        <v>26</v>
      </c>
      <c r="F223" s="290">
        <v>150</v>
      </c>
      <c r="G223" s="290">
        <f t="shared" si="48"/>
        <v>150</v>
      </c>
      <c r="H223" s="527"/>
      <c r="I223" s="365"/>
      <c r="J223" s="402"/>
    </row>
    <row r="224" spans="1:12" ht="14.25" hidden="1">
      <c r="A224" s="51">
        <f t="shared" ref="A224" si="52">A223+1</f>
        <v>150</v>
      </c>
      <c r="B224" s="61" t="s">
        <v>80</v>
      </c>
      <c r="C224" s="62"/>
      <c r="D224" s="52">
        <v>4.5</v>
      </c>
      <c r="E224" s="53" t="s">
        <v>3</v>
      </c>
      <c r="F224" s="292">
        <v>63</v>
      </c>
      <c r="G224" s="292">
        <f t="shared" si="48"/>
        <v>283.5</v>
      </c>
      <c r="H224" s="527"/>
      <c r="I224" s="366"/>
      <c r="J224" s="402"/>
    </row>
    <row r="225" spans="1:12" ht="14.25">
      <c r="A225" s="38"/>
      <c r="B225" s="40" t="s">
        <v>81</v>
      </c>
      <c r="C225" s="41"/>
      <c r="D225" s="42"/>
      <c r="E225" s="42"/>
      <c r="F225" s="289"/>
      <c r="G225" s="289"/>
      <c r="H225" s="526" t="s">
        <v>123</v>
      </c>
      <c r="I225" s="364"/>
      <c r="J225" s="406"/>
      <c r="K225" s="11"/>
      <c r="L225" s="11"/>
    </row>
    <row r="226" spans="1:12" ht="14.25" hidden="1">
      <c r="A226" s="50">
        <f>A224+1</f>
        <v>151</v>
      </c>
      <c r="B226" s="44" t="s">
        <v>70</v>
      </c>
      <c r="C226" s="45"/>
      <c r="D226" s="47">
        <v>3</v>
      </c>
      <c r="E226" s="46" t="s">
        <v>26</v>
      </c>
      <c r="F226" s="290">
        <v>150</v>
      </c>
      <c r="G226" s="290">
        <f t="shared" si="48"/>
        <v>450</v>
      </c>
      <c r="H226" s="527"/>
      <c r="I226" s="365"/>
      <c r="J226" s="402"/>
    </row>
    <row r="227" spans="1:12" ht="14.25" hidden="1">
      <c r="A227" s="43">
        <f t="shared" ref="A227:A229" si="53">A226+1</f>
        <v>152</v>
      </c>
      <c r="B227" s="44" t="s">
        <v>82</v>
      </c>
      <c r="C227" s="45"/>
      <c r="D227" s="47">
        <v>1</v>
      </c>
      <c r="E227" s="46" t="s">
        <v>64</v>
      </c>
      <c r="F227" s="290">
        <v>2200</v>
      </c>
      <c r="G227" s="290">
        <f t="shared" si="48"/>
        <v>2200</v>
      </c>
      <c r="H227" s="527"/>
      <c r="I227" s="365"/>
      <c r="J227" s="402"/>
    </row>
    <row r="228" spans="1:12" ht="14.25" hidden="1">
      <c r="A228" s="43">
        <f t="shared" si="53"/>
        <v>153</v>
      </c>
      <c r="B228" s="44" t="s">
        <v>72</v>
      </c>
      <c r="C228" s="90"/>
      <c r="D228" s="46">
        <v>1</v>
      </c>
      <c r="E228" s="46" t="s">
        <v>12</v>
      </c>
      <c r="F228" s="290">
        <v>500</v>
      </c>
      <c r="G228" s="290">
        <f t="shared" si="48"/>
        <v>500</v>
      </c>
      <c r="H228" s="527"/>
      <c r="I228" s="365"/>
      <c r="J228" s="402"/>
    </row>
    <row r="229" spans="1:12" ht="14.25" hidden="1">
      <c r="A229" s="51">
        <f t="shared" si="53"/>
        <v>154</v>
      </c>
      <c r="B229" s="61" t="s">
        <v>71</v>
      </c>
      <c r="C229" s="89"/>
      <c r="D229" s="46">
        <v>1</v>
      </c>
      <c r="E229" s="46" t="s">
        <v>47</v>
      </c>
      <c r="F229" s="290">
        <v>250</v>
      </c>
      <c r="G229" s="290">
        <f t="shared" si="48"/>
        <v>250</v>
      </c>
      <c r="H229" s="528"/>
      <c r="I229" s="365"/>
      <c r="J229" s="402"/>
    </row>
    <row r="230" spans="1:12" ht="14.25">
      <c r="A230" s="49"/>
      <c r="B230" s="75" t="s">
        <v>83</v>
      </c>
      <c r="C230" s="76"/>
      <c r="D230" s="42"/>
      <c r="E230" s="42"/>
      <c r="F230" s="289"/>
      <c r="G230" s="289"/>
      <c r="H230" s="525" t="s">
        <v>124</v>
      </c>
      <c r="I230" s="364"/>
      <c r="J230" s="406"/>
      <c r="K230" s="11"/>
      <c r="L230" s="11"/>
    </row>
    <row r="231" spans="1:12" ht="14.25" hidden="1">
      <c r="A231" s="50">
        <f>A229+1</f>
        <v>155</v>
      </c>
      <c r="B231" s="44" t="s">
        <v>70</v>
      </c>
      <c r="C231" s="45"/>
      <c r="D231" s="47">
        <v>1.5</v>
      </c>
      <c r="E231" s="46" t="s">
        <v>26</v>
      </c>
      <c r="F231" s="290">
        <v>150</v>
      </c>
      <c r="G231" s="290">
        <f t="shared" ref="G231:G233" si="54">ROUND(D231*F231,2)</f>
        <v>225</v>
      </c>
      <c r="H231" s="525"/>
      <c r="I231" s="365"/>
      <c r="J231" s="406"/>
      <c r="K231" s="11"/>
      <c r="L231" s="11"/>
    </row>
    <row r="232" spans="1:12" ht="14.25" hidden="1">
      <c r="A232" s="43">
        <f t="shared" ref="A232:A236" si="55">A231+1</f>
        <v>156</v>
      </c>
      <c r="B232" s="44" t="s">
        <v>84</v>
      </c>
      <c r="C232" s="45"/>
      <c r="D232" s="47">
        <v>1</v>
      </c>
      <c r="E232" s="46" t="s">
        <v>64</v>
      </c>
      <c r="F232" s="290">
        <v>3000</v>
      </c>
      <c r="G232" s="290">
        <f t="shared" si="54"/>
        <v>3000</v>
      </c>
      <c r="H232" s="525"/>
      <c r="I232" s="365"/>
      <c r="J232" s="406"/>
      <c r="K232" s="11"/>
      <c r="L232" s="11"/>
    </row>
    <row r="233" spans="1:12" ht="14.25" hidden="1">
      <c r="A233" s="48">
        <f t="shared" si="55"/>
        <v>157</v>
      </c>
      <c r="B233" s="44" t="s">
        <v>72</v>
      </c>
      <c r="C233" s="90"/>
      <c r="D233" s="46">
        <v>1</v>
      </c>
      <c r="E233" s="46" t="s">
        <v>12</v>
      </c>
      <c r="F233" s="290">
        <v>500</v>
      </c>
      <c r="G233" s="290">
        <f t="shared" si="54"/>
        <v>500</v>
      </c>
      <c r="H233" s="525"/>
      <c r="I233" s="365"/>
      <c r="J233" s="402"/>
    </row>
    <row r="234" spans="1:12" ht="14.25">
      <c r="A234" s="49"/>
      <c r="B234" s="40" t="s">
        <v>85</v>
      </c>
      <c r="C234" s="41"/>
      <c r="D234" s="42"/>
      <c r="E234" s="42"/>
      <c r="F234" s="289"/>
      <c r="G234" s="289"/>
      <c r="H234" s="525" t="s">
        <v>125</v>
      </c>
      <c r="I234" s="364"/>
      <c r="J234" s="406"/>
      <c r="K234" s="11"/>
      <c r="L234" s="11"/>
    </row>
    <row r="235" spans="1:12" ht="14.25" hidden="1">
      <c r="A235" s="43">
        <f>A233+1</f>
        <v>158</v>
      </c>
      <c r="B235" s="44" t="s">
        <v>84</v>
      </c>
      <c r="C235" s="45"/>
      <c r="D235" s="47">
        <v>4</v>
      </c>
      <c r="E235" s="46" t="s">
        <v>64</v>
      </c>
      <c r="F235" s="290">
        <v>3000</v>
      </c>
      <c r="G235" s="290">
        <f t="shared" ref="G235:G236" si="56">ROUND(D235*F235,2)</f>
        <v>12000</v>
      </c>
      <c r="H235" s="525"/>
      <c r="I235" s="365"/>
      <c r="J235" s="406"/>
      <c r="K235" s="11"/>
      <c r="L235" s="11"/>
    </row>
    <row r="236" spans="1:12" ht="14.25" hidden="1">
      <c r="A236" s="48">
        <f t="shared" si="55"/>
        <v>159</v>
      </c>
      <c r="B236" s="44" t="s">
        <v>72</v>
      </c>
      <c r="C236" s="90"/>
      <c r="D236" s="46">
        <v>4</v>
      </c>
      <c r="E236" s="46" t="s">
        <v>12</v>
      </c>
      <c r="F236" s="290">
        <v>500</v>
      </c>
      <c r="G236" s="290">
        <f t="shared" si="56"/>
        <v>2000</v>
      </c>
      <c r="H236" s="525"/>
      <c r="I236" s="365"/>
      <c r="J236" s="402"/>
    </row>
    <row r="237" spans="1:12" ht="14.25">
      <c r="A237" s="88"/>
      <c r="B237" s="40" t="s">
        <v>86</v>
      </c>
      <c r="C237" s="86"/>
      <c r="D237" s="87"/>
      <c r="E237" s="87"/>
      <c r="F237" s="302"/>
      <c r="G237" s="302"/>
      <c r="H237" s="525" t="s">
        <v>126</v>
      </c>
      <c r="I237" s="364"/>
      <c r="J237" s="406"/>
      <c r="K237" s="11"/>
      <c r="L237" s="11"/>
    </row>
    <row r="238" spans="1:12" ht="14.25" hidden="1">
      <c r="A238" s="48">
        <f>A236+1</f>
        <v>160</v>
      </c>
      <c r="B238" s="44" t="s">
        <v>71</v>
      </c>
      <c r="C238" s="45"/>
      <c r="D238" s="46">
        <v>1</v>
      </c>
      <c r="E238" s="46" t="s">
        <v>47</v>
      </c>
      <c r="F238" s="290">
        <v>250</v>
      </c>
      <c r="G238" s="290">
        <f t="shared" ref="G238" si="57">ROUND(D238*F238,2)</f>
        <v>250</v>
      </c>
      <c r="H238" s="525"/>
      <c r="I238" s="365"/>
      <c r="J238" s="402"/>
    </row>
    <row r="239" spans="1:12" ht="14.25">
      <c r="A239" s="38"/>
      <c r="B239" s="40" t="s">
        <v>87</v>
      </c>
      <c r="C239" s="41"/>
      <c r="D239" s="42"/>
      <c r="E239" s="42"/>
      <c r="F239" s="289"/>
      <c r="G239" s="289"/>
      <c r="H239" s="520" t="s">
        <v>127</v>
      </c>
      <c r="I239" s="364"/>
      <c r="J239" s="402"/>
    </row>
    <row r="240" spans="1:12" ht="14.25" hidden="1">
      <c r="A240" s="50">
        <f>A238+1</f>
        <v>161</v>
      </c>
      <c r="B240" s="44" t="s">
        <v>70</v>
      </c>
      <c r="C240" s="45"/>
      <c r="D240" s="47">
        <v>7</v>
      </c>
      <c r="E240" s="46" t="s">
        <v>26</v>
      </c>
      <c r="F240" s="290">
        <v>150</v>
      </c>
      <c r="G240" s="290">
        <f t="shared" ref="G240:G243" si="58">ROUND(D240*F240,2)</f>
        <v>1050</v>
      </c>
      <c r="H240" s="524"/>
      <c r="I240" s="365"/>
      <c r="J240" s="402"/>
    </row>
    <row r="241" spans="1:12" ht="14.25" hidden="1">
      <c r="A241" s="43">
        <f t="shared" ref="A241:A243" si="59">A240+1</f>
        <v>162</v>
      </c>
      <c r="B241" s="44" t="s">
        <v>82</v>
      </c>
      <c r="C241" s="45"/>
      <c r="D241" s="47">
        <v>1</v>
      </c>
      <c r="E241" s="46" t="s">
        <v>64</v>
      </c>
      <c r="F241" s="290">
        <v>2200</v>
      </c>
      <c r="G241" s="290">
        <f t="shared" si="58"/>
        <v>2200</v>
      </c>
      <c r="H241" s="524"/>
      <c r="I241" s="365"/>
      <c r="J241" s="402"/>
    </row>
    <row r="242" spans="1:12" ht="14.25" hidden="1">
      <c r="A242" s="43">
        <f t="shared" si="59"/>
        <v>163</v>
      </c>
      <c r="B242" s="44" t="s">
        <v>72</v>
      </c>
      <c r="C242" s="90"/>
      <c r="D242" s="46">
        <v>1</v>
      </c>
      <c r="E242" s="46" t="s">
        <v>12</v>
      </c>
      <c r="F242" s="290">
        <v>500</v>
      </c>
      <c r="G242" s="290">
        <f t="shared" si="58"/>
        <v>500</v>
      </c>
      <c r="H242" s="524"/>
      <c r="I242" s="365"/>
      <c r="J242" s="402"/>
    </row>
    <row r="243" spans="1:12" ht="14.25" hidden="1">
      <c r="A243" s="51">
        <f t="shared" si="59"/>
        <v>164</v>
      </c>
      <c r="B243" s="61" t="s">
        <v>71</v>
      </c>
      <c r="C243" s="89"/>
      <c r="D243" s="53">
        <v>3</v>
      </c>
      <c r="E243" s="53" t="s">
        <v>47</v>
      </c>
      <c r="F243" s="292">
        <v>250</v>
      </c>
      <c r="G243" s="292">
        <f t="shared" si="58"/>
        <v>750</v>
      </c>
      <c r="H243" s="521"/>
      <c r="I243" s="366"/>
      <c r="J243" s="402"/>
    </row>
    <row r="244" spans="1:12" ht="14.25">
      <c r="A244" s="85"/>
      <c r="B244" s="40" t="s">
        <v>88</v>
      </c>
      <c r="C244" s="86"/>
      <c r="D244" s="87"/>
      <c r="E244" s="87"/>
      <c r="F244" s="302"/>
      <c r="G244" s="302"/>
      <c r="H244" s="520" t="s">
        <v>128</v>
      </c>
      <c r="I244" s="364"/>
      <c r="J244" s="406"/>
      <c r="K244" s="11"/>
      <c r="L244" s="11"/>
    </row>
    <row r="245" spans="1:12" ht="14.25" hidden="1">
      <c r="A245" s="50">
        <f>A243+1</f>
        <v>165</v>
      </c>
      <c r="B245" s="490" t="s">
        <v>84</v>
      </c>
      <c r="C245" s="491"/>
      <c r="D245" s="36">
        <v>1</v>
      </c>
      <c r="E245" s="339" t="s">
        <v>64</v>
      </c>
      <c r="F245" s="287">
        <v>3000</v>
      </c>
      <c r="G245" s="287">
        <f t="shared" ref="G245:G246" si="60">ROUND(D245*F245,2)</f>
        <v>3000</v>
      </c>
      <c r="H245" s="524"/>
      <c r="I245" s="360"/>
      <c r="J245" s="402"/>
    </row>
    <row r="246" spans="1:12" ht="14.25" hidden="1">
      <c r="A246" s="51">
        <f t="shared" ref="A246" si="61">A245+1</f>
        <v>166</v>
      </c>
      <c r="B246" s="486" t="s">
        <v>72</v>
      </c>
      <c r="C246" s="487"/>
      <c r="D246" s="37">
        <v>1</v>
      </c>
      <c r="E246" s="340" t="s">
        <v>12</v>
      </c>
      <c r="F246" s="303">
        <v>500</v>
      </c>
      <c r="G246" s="303">
        <f t="shared" si="60"/>
        <v>500</v>
      </c>
      <c r="H246" s="521"/>
      <c r="I246" s="362"/>
      <c r="J246" s="402"/>
    </row>
    <row r="247" spans="1:12" ht="14.25">
      <c r="A247" s="85"/>
      <c r="B247" s="40" t="s">
        <v>89</v>
      </c>
      <c r="C247" s="86"/>
      <c r="D247" s="87"/>
      <c r="E247" s="87"/>
      <c r="F247" s="302"/>
      <c r="G247" s="302"/>
      <c r="H247" s="525" t="s">
        <v>129</v>
      </c>
      <c r="I247" s="364"/>
      <c r="J247" s="406"/>
      <c r="K247" s="11"/>
      <c r="L247" s="11"/>
    </row>
    <row r="248" spans="1:12" ht="14.25" hidden="1">
      <c r="A248" s="48">
        <f>A246+1</f>
        <v>167</v>
      </c>
      <c r="B248" s="61" t="s">
        <v>70</v>
      </c>
      <c r="C248" s="62"/>
      <c r="D248" s="52">
        <v>4.5</v>
      </c>
      <c r="E248" s="53" t="s">
        <v>26</v>
      </c>
      <c r="F248" s="292">
        <v>150</v>
      </c>
      <c r="G248" s="292">
        <f t="shared" ref="G248" si="62">ROUND(D248*F248,2)</f>
        <v>675</v>
      </c>
      <c r="H248" s="525"/>
      <c r="I248" s="366"/>
      <c r="J248" s="402"/>
    </row>
    <row r="249" spans="1:12" ht="14.25">
      <c r="A249" s="85"/>
      <c r="B249" s="40" t="s">
        <v>90</v>
      </c>
      <c r="C249" s="86"/>
      <c r="D249" s="87"/>
      <c r="E249" s="87"/>
      <c r="F249" s="302"/>
      <c r="G249" s="302"/>
      <c r="H249" s="520" t="s">
        <v>130</v>
      </c>
      <c r="I249" s="364"/>
      <c r="J249" s="406"/>
      <c r="K249" s="11"/>
      <c r="L249" s="11"/>
    </row>
    <row r="250" spans="1:12" ht="14.25" hidden="1">
      <c r="A250" s="48">
        <f>A248+1</f>
        <v>168</v>
      </c>
      <c r="B250" s="44" t="s">
        <v>71</v>
      </c>
      <c r="C250" s="45"/>
      <c r="D250" s="46">
        <v>1</v>
      </c>
      <c r="E250" s="46" t="s">
        <v>47</v>
      </c>
      <c r="F250" s="290">
        <v>250</v>
      </c>
      <c r="G250" s="290">
        <f t="shared" ref="G250" si="63">ROUND(D250*F250,2)</f>
        <v>250</v>
      </c>
      <c r="H250" s="521"/>
      <c r="I250" s="365"/>
      <c r="J250" s="402"/>
    </row>
    <row r="251" spans="1:12" ht="14.25">
      <c r="A251" s="49"/>
      <c r="B251" s="40" t="s">
        <v>91</v>
      </c>
      <c r="C251" s="41"/>
      <c r="D251" s="42"/>
      <c r="E251" s="42"/>
      <c r="F251" s="289"/>
      <c r="G251" s="289"/>
      <c r="H251" s="520" t="s">
        <v>131</v>
      </c>
      <c r="I251" s="364"/>
      <c r="J251" s="402"/>
    </row>
    <row r="252" spans="1:12" ht="14.25" hidden="1">
      <c r="A252" s="48">
        <f>A250+1</f>
        <v>169</v>
      </c>
      <c r="B252" s="44" t="s">
        <v>71</v>
      </c>
      <c r="C252" s="45"/>
      <c r="D252" s="46">
        <v>1</v>
      </c>
      <c r="E252" s="46" t="s">
        <v>47</v>
      </c>
      <c r="F252" s="290">
        <v>250</v>
      </c>
      <c r="G252" s="290">
        <f t="shared" ref="G252:G255" si="64">ROUND(D252*F252,2)</f>
        <v>250</v>
      </c>
      <c r="H252" s="521"/>
      <c r="I252" s="365"/>
      <c r="J252" s="402"/>
    </row>
    <row r="253" spans="1:12" ht="14.25">
      <c r="A253" s="38"/>
      <c r="B253" s="40" t="s">
        <v>92</v>
      </c>
      <c r="C253" s="41"/>
      <c r="D253" s="42"/>
      <c r="E253" s="42"/>
      <c r="F253" s="289"/>
      <c r="G253" s="289"/>
      <c r="H253" s="520" t="s">
        <v>132</v>
      </c>
      <c r="I253" s="364"/>
      <c r="J253" s="402"/>
    </row>
    <row r="254" spans="1:12" ht="14.25" hidden="1">
      <c r="A254" s="50">
        <f>A252+1</f>
        <v>170</v>
      </c>
      <c r="B254" s="490" t="s">
        <v>93</v>
      </c>
      <c r="C254" s="491"/>
      <c r="D254" s="36">
        <v>2</v>
      </c>
      <c r="E254" s="339" t="s">
        <v>64</v>
      </c>
      <c r="F254" s="287">
        <v>2500</v>
      </c>
      <c r="G254" s="287">
        <f t="shared" si="64"/>
        <v>5000</v>
      </c>
      <c r="H254" s="524"/>
      <c r="I254" s="360"/>
      <c r="J254" s="402"/>
    </row>
    <row r="255" spans="1:12" ht="14.25" hidden="1">
      <c r="A255" s="51">
        <f t="shared" ref="A255" si="65">A254+1</f>
        <v>171</v>
      </c>
      <c r="B255" s="61" t="s">
        <v>71</v>
      </c>
      <c r="C255" s="62"/>
      <c r="D255" s="53">
        <v>2</v>
      </c>
      <c r="E255" s="53" t="s">
        <v>47</v>
      </c>
      <c r="F255" s="292">
        <v>250</v>
      </c>
      <c r="G255" s="292">
        <f t="shared" si="64"/>
        <v>500</v>
      </c>
      <c r="H255" s="521"/>
      <c r="I255" s="366"/>
      <c r="J255" s="402"/>
    </row>
    <row r="256" spans="1:12" ht="14.25">
      <c r="A256" s="38"/>
      <c r="B256" s="40" t="s">
        <v>94</v>
      </c>
      <c r="C256" s="41"/>
      <c r="D256" s="42"/>
      <c r="E256" s="42"/>
      <c r="F256" s="289"/>
      <c r="G256" s="289"/>
      <c r="H256" s="520" t="s">
        <v>133</v>
      </c>
      <c r="I256" s="364"/>
      <c r="J256" s="402"/>
    </row>
    <row r="257" spans="1:12" ht="14.25" hidden="1">
      <c r="A257" s="50">
        <f>A255+1</f>
        <v>172</v>
      </c>
      <c r="B257" s="490" t="s">
        <v>95</v>
      </c>
      <c r="C257" s="491"/>
      <c r="D257" s="36">
        <v>3</v>
      </c>
      <c r="E257" s="339" t="s">
        <v>64</v>
      </c>
      <c r="F257" s="287">
        <v>2000</v>
      </c>
      <c r="G257" s="287">
        <f t="shared" ref="G257:G260" si="66">ROUND(D257*F257,2)</f>
        <v>6000</v>
      </c>
      <c r="H257" s="524"/>
      <c r="I257" s="360"/>
      <c r="J257" s="402"/>
    </row>
    <row r="258" spans="1:12" ht="14.25" hidden="1">
      <c r="A258" s="43">
        <f>A257+1</f>
        <v>173</v>
      </c>
      <c r="B258" s="490" t="s">
        <v>72</v>
      </c>
      <c r="C258" s="491"/>
      <c r="D258" s="36">
        <v>2</v>
      </c>
      <c r="E258" s="339" t="s">
        <v>12</v>
      </c>
      <c r="F258" s="287">
        <v>500</v>
      </c>
      <c r="G258" s="287">
        <f t="shared" si="66"/>
        <v>1000</v>
      </c>
      <c r="H258" s="524"/>
      <c r="I258" s="360"/>
      <c r="J258" s="402"/>
    </row>
    <row r="259" spans="1:12" ht="14.25" hidden="1">
      <c r="A259" s="43">
        <f t="shared" ref="A259:A260" si="67">A258+1</f>
        <v>174</v>
      </c>
      <c r="B259" s="44" t="s">
        <v>71</v>
      </c>
      <c r="C259" s="45"/>
      <c r="D259" s="46">
        <v>3</v>
      </c>
      <c r="E259" s="46" t="s">
        <v>47</v>
      </c>
      <c r="F259" s="290">
        <v>250</v>
      </c>
      <c r="G259" s="290">
        <f t="shared" si="66"/>
        <v>750</v>
      </c>
      <c r="H259" s="524"/>
      <c r="I259" s="365"/>
      <c r="J259" s="402"/>
    </row>
    <row r="260" spans="1:12" ht="14.25" hidden="1">
      <c r="A260" s="43">
        <f t="shared" si="67"/>
        <v>175</v>
      </c>
      <c r="B260" s="333" t="s">
        <v>70</v>
      </c>
      <c r="C260" s="334"/>
      <c r="D260" s="36">
        <v>3</v>
      </c>
      <c r="E260" s="339" t="s">
        <v>26</v>
      </c>
      <c r="F260" s="287">
        <v>150</v>
      </c>
      <c r="G260" s="287">
        <f t="shared" si="66"/>
        <v>450</v>
      </c>
      <c r="H260" s="521"/>
      <c r="I260" s="360"/>
      <c r="J260" s="402"/>
    </row>
    <row r="261" spans="1:12" ht="14.25">
      <c r="A261" s="38"/>
      <c r="B261" s="40" t="s">
        <v>96</v>
      </c>
      <c r="C261" s="41"/>
      <c r="D261" s="42"/>
      <c r="E261" s="42"/>
      <c r="F261" s="289"/>
      <c r="G261" s="289"/>
      <c r="H261" s="520" t="s">
        <v>134</v>
      </c>
      <c r="I261" s="364"/>
      <c r="J261" s="402"/>
    </row>
    <row r="262" spans="1:12" ht="14.25" hidden="1">
      <c r="A262" s="201">
        <f>A260+1</f>
        <v>176</v>
      </c>
      <c r="B262" s="61" t="s">
        <v>70</v>
      </c>
      <c r="C262" s="62"/>
      <c r="D262" s="52">
        <v>1.5</v>
      </c>
      <c r="E262" s="53" t="s">
        <v>26</v>
      </c>
      <c r="F262" s="292">
        <v>150</v>
      </c>
      <c r="G262" s="292">
        <f t="shared" ref="G262" si="68">ROUND(D262*F262,2)</f>
        <v>225</v>
      </c>
      <c r="H262" s="521"/>
      <c r="I262" s="366"/>
      <c r="J262" s="402"/>
    </row>
    <row r="263" spans="1:12" ht="14.25">
      <c r="A263" s="33"/>
      <c r="B263" s="12" t="s">
        <v>285</v>
      </c>
      <c r="C263" s="13"/>
      <c r="D263" s="14"/>
      <c r="E263" s="84"/>
      <c r="F263" s="269"/>
      <c r="G263" s="269"/>
      <c r="H263" s="341"/>
      <c r="I263" s="378"/>
      <c r="J263" s="401"/>
      <c r="K263" s="1"/>
      <c r="L263" s="1"/>
    </row>
    <row r="264" spans="1:12" ht="14.25">
      <c r="A264" s="91"/>
      <c r="B264" s="82" t="s">
        <v>286</v>
      </c>
      <c r="C264" s="92"/>
      <c r="D264" s="93"/>
      <c r="E264" s="93"/>
      <c r="F264" s="272"/>
      <c r="G264" s="272"/>
      <c r="H264" s="472" t="s">
        <v>135</v>
      </c>
      <c r="I264" s="379"/>
      <c r="J264" s="401"/>
      <c r="K264" s="1"/>
      <c r="L264" s="1"/>
    </row>
    <row r="265" spans="1:12" ht="14.25" hidden="1">
      <c r="A265" s="50">
        <f>A262+1</f>
        <v>177</v>
      </c>
      <c r="B265" s="342" t="s">
        <v>291</v>
      </c>
      <c r="C265" s="94"/>
      <c r="D265" s="46">
        <v>55</v>
      </c>
      <c r="E265" s="46" t="s">
        <v>3</v>
      </c>
      <c r="F265" s="290">
        <v>80</v>
      </c>
      <c r="G265" s="290">
        <f t="shared" ref="G265:G273" si="69">ROUND(D265*F265,2)</f>
        <v>4400</v>
      </c>
      <c r="H265" s="477"/>
      <c r="I265" s="365"/>
      <c r="J265" s="401"/>
      <c r="K265" s="1"/>
      <c r="L265" s="1"/>
    </row>
    <row r="266" spans="1:12" ht="14.25" hidden="1">
      <c r="A266" s="43">
        <f>A265+1</f>
        <v>178</v>
      </c>
      <c r="B266" s="333" t="s">
        <v>295</v>
      </c>
      <c r="C266" s="334"/>
      <c r="D266" s="46">
        <v>420</v>
      </c>
      <c r="E266" s="46" t="s">
        <v>3</v>
      </c>
      <c r="F266" s="290">
        <v>20</v>
      </c>
      <c r="G266" s="290">
        <f t="shared" si="69"/>
        <v>8400</v>
      </c>
      <c r="H266" s="477"/>
      <c r="I266" s="365"/>
      <c r="J266" s="401"/>
      <c r="K266" s="1"/>
      <c r="L266" s="1"/>
    </row>
    <row r="267" spans="1:12" ht="14.25" hidden="1">
      <c r="A267" s="43">
        <f t="shared" ref="A267:A273" si="70">A266+1</f>
        <v>179</v>
      </c>
      <c r="B267" s="333" t="s">
        <v>294</v>
      </c>
      <c r="C267" s="334"/>
      <c r="D267" s="46">
        <v>2760</v>
      </c>
      <c r="E267" s="46" t="s">
        <v>3</v>
      </c>
      <c r="F267" s="290">
        <v>25</v>
      </c>
      <c r="G267" s="290">
        <f t="shared" si="69"/>
        <v>69000</v>
      </c>
      <c r="H267" s="477"/>
      <c r="I267" s="365"/>
      <c r="J267" s="401"/>
      <c r="K267" s="1"/>
      <c r="L267" s="1"/>
    </row>
    <row r="268" spans="1:12" ht="14.25" hidden="1">
      <c r="A268" s="43">
        <f t="shared" si="70"/>
        <v>180</v>
      </c>
      <c r="B268" s="333" t="s">
        <v>296</v>
      </c>
      <c r="C268" s="334"/>
      <c r="D268" s="46">
        <f>24740+610+610</f>
        <v>25960</v>
      </c>
      <c r="E268" s="46" t="s">
        <v>3</v>
      </c>
      <c r="F268" s="290">
        <v>12.5</v>
      </c>
      <c r="G268" s="290">
        <f t="shared" si="69"/>
        <v>324500</v>
      </c>
      <c r="H268" s="477"/>
      <c r="I268" s="365"/>
      <c r="J268" s="401"/>
      <c r="K268" s="1"/>
      <c r="L268" s="1"/>
    </row>
    <row r="269" spans="1:12" ht="14.25" hidden="1">
      <c r="A269" s="43">
        <f t="shared" si="70"/>
        <v>181</v>
      </c>
      <c r="B269" s="336" t="s">
        <v>297</v>
      </c>
      <c r="C269" s="337"/>
      <c r="D269" s="46">
        <f>25085+540+540</f>
        <v>26165</v>
      </c>
      <c r="E269" s="46" t="s">
        <v>3</v>
      </c>
      <c r="F269" s="290">
        <v>65</v>
      </c>
      <c r="G269" s="290">
        <f t="shared" si="69"/>
        <v>1700725</v>
      </c>
      <c r="H269" s="477"/>
      <c r="I269" s="365"/>
      <c r="J269" s="401"/>
      <c r="K269" s="1"/>
      <c r="L269" s="1"/>
    </row>
    <row r="270" spans="1:12" ht="14.25" hidden="1">
      <c r="A270" s="43">
        <f t="shared" si="70"/>
        <v>182</v>
      </c>
      <c r="B270" s="522" t="s">
        <v>563</v>
      </c>
      <c r="C270" s="523"/>
      <c r="D270" s="163">
        <f>14580+360+360</f>
        <v>15300</v>
      </c>
      <c r="E270" s="46" t="s">
        <v>3</v>
      </c>
      <c r="F270" s="290">
        <v>6</v>
      </c>
      <c r="G270" s="290">
        <f t="shared" si="69"/>
        <v>91800</v>
      </c>
      <c r="H270" s="477"/>
      <c r="I270" s="365"/>
      <c r="J270" s="401"/>
      <c r="K270" s="1"/>
      <c r="L270" s="1"/>
    </row>
    <row r="271" spans="1:12" ht="14.25" hidden="1">
      <c r="A271" s="43">
        <f t="shared" si="70"/>
        <v>183</v>
      </c>
      <c r="B271" s="348" t="s">
        <v>298</v>
      </c>
      <c r="C271" s="349"/>
      <c r="D271" s="46">
        <v>1</v>
      </c>
      <c r="E271" s="46" t="s">
        <v>12</v>
      </c>
      <c r="F271" s="290">
        <v>4500</v>
      </c>
      <c r="G271" s="290">
        <f t="shared" si="69"/>
        <v>4500</v>
      </c>
      <c r="H271" s="477"/>
      <c r="I271" s="365"/>
      <c r="J271" s="401"/>
      <c r="K271" s="1"/>
      <c r="L271" s="1"/>
    </row>
    <row r="272" spans="1:12" ht="14.25" hidden="1">
      <c r="A272" s="43">
        <f t="shared" si="70"/>
        <v>184</v>
      </c>
      <c r="B272" s="504" t="s">
        <v>287</v>
      </c>
      <c r="C272" s="505"/>
      <c r="D272" s="36">
        <v>1</v>
      </c>
      <c r="E272" s="339" t="s">
        <v>12</v>
      </c>
      <c r="F272" s="287">
        <v>2500</v>
      </c>
      <c r="G272" s="287">
        <f t="shared" si="69"/>
        <v>2500</v>
      </c>
      <c r="H272" s="477"/>
      <c r="I272" s="360"/>
      <c r="J272" s="401"/>
      <c r="K272" s="1"/>
      <c r="L272" s="1"/>
    </row>
    <row r="273" spans="1:12" ht="14.25" hidden="1">
      <c r="A273" s="43">
        <f t="shared" si="70"/>
        <v>185</v>
      </c>
      <c r="B273" s="333" t="s">
        <v>292</v>
      </c>
      <c r="C273" s="334"/>
      <c r="D273" s="36">
        <v>1</v>
      </c>
      <c r="E273" s="339" t="s">
        <v>12</v>
      </c>
      <c r="F273" s="287">
        <v>1200</v>
      </c>
      <c r="G273" s="287">
        <f t="shared" si="69"/>
        <v>1200</v>
      </c>
      <c r="H273" s="477"/>
      <c r="I273" s="360"/>
      <c r="J273" s="401"/>
      <c r="K273" s="1"/>
      <c r="L273" s="1"/>
    </row>
    <row r="274" spans="1:12" ht="14.25">
      <c r="A274" s="38"/>
      <c r="B274" s="97" t="s">
        <v>299</v>
      </c>
      <c r="C274" s="347"/>
      <c r="D274" s="42"/>
      <c r="E274" s="42"/>
      <c r="F274" s="289"/>
      <c r="G274" s="289"/>
      <c r="H274" s="477"/>
      <c r="I274" s="364"/>
      <c r="J274" s="401"/>
      <c r="K274" s="1"/>
      <c r="L274" s="1"/>
    </row>
    <row r="275" spans="1:12" ht="28.5" hidden="1">
      <c r="A275" s="51">
        <f>A273+1</f>
        <v>186</v>
      </c>
      <c r="B275" s="338" t="s">
        <v>635</v>
      </c>
      <c r="C275" s="329"/>
      <c r="D275" s="191">
        <v>300</v>
      </c>
      <c r="E275" s="191" t="s">
        <v>3</v>
      </c>
      <c r="F275" s="293">
        <v>90</v>
      </c>
      <c r="G275" s="293">
        <f t="shared" ref="G275" si="71">ROUND(D275*F275,2)</f>
        <v>27000</v>
      </c>
      <c r="H275" s="477"/>
      <c r="I275" s="366"/>
      <c r="J275" s="409">
        <f>G275</f>
        <v>27000</v>
      </c>
      <c r="K275" s="1"/>
      <c r="L275" s="1"/>
    </row>
    <row r="276" spans="1:12" ht="14.25">
      <c r="A276" s="38"/>
      <c r="B276" s="97" t="s">
        <v>300</v>
      </c>
      <c r="C276" s="347"/>
      <c r="D276" s="87"/>
      <c r="E276" s="87"/>
      <c r="F276" s="302"/>
      <c r="G276" s="302"/>
      <c r="H276" s="477"/>
      <c r="I276" s="364"/>
      <c r="J276" s="401"/>
      <c r="K276" s="1"/>
      <c r="L276" s="1"/>
    </row>
    <row r="277" spans="1:12" ht="28.5" hidden="1">
      <c r="A277" s="51">
        <f>A275+1</f>
        <v>187</v>
      </c>
      <c r="B277" s="338" t="s">
        <v>636</v>
      </c>
      <c r="C277" s="329"/>
      <c r="D277" s="191">
        <v>60</v>
      </c>
      <c r="E277" s="191" t="s">
        <v>3</v>
      </c>
      <c r="F277" s="293">
        <v>180</v>
      </c>
      <c r="G277" s="293">
        <f t="shared" ref="G277:G288" si="72">ROUND(D277*F277,2)</f>
        <v>10800</v>
      </c>
      <c r="H277" s="477"/>
      <c r="I277" s="366"/>
      <c r="J277" s="409">
        <f>G277</f>
        <v>10800</v>
      </c>
      <c r="K277" s="1"/>
      <c r="L277" s="1"/>
    </row>
    <row r="278" spans="1:12" ht="14.25">
      <c r="A278" s="68"/>
      <c r="B278" s="516" t="s">
        <v>306</v>
      </c>
      <c r="C278" s="517"/>
      <c r="D278" s="345"/>
      <c r="E278" s="345"/>
      <c r="F278" s="264"/>
      <c r="G278" s="264"/>
      <c r="H278" s="472" t="s">
        <v>136</v>
      </c>
      <c r="I278" s="367"/>
      <c r="J278" s="401"/>
      <c r="K278" s="1"/>
      <c r="L278" s="1"/>
    </row>
    <row r="279" spans="1:12" ht="14.25" hidden="1">
      <c r="A279" s="43">
        <f>A277+1</f>
        <v>188</v>
      </c>
      <c r="B279" s="320" t="s">
        <v>304</v>
      </c>
      <c r="C279" s="321"/>
      <c r="D279" s="47">
        <v>30</v>
      </c>
      <c r="E279" s="46" t="s">
        <v>26</v>
      </c>
      <c r="F279" s="290">
        <v>25</v>
      </c>
      <c r="G279" s="290">
        <f t="shared" si="72"/>
        <v>750</v>
      </c>
      <c r="H279" s="477"/>
      <c r="I279" s="365"/>
      <c r="J279" s="401"/>
      <c r="K279" s="1"/>
      <c r="L279" s="1"/>
    </row>
    <row r="280" spans="1:12" ht="28.5" hidden="1">
      <c r="A280" s="43">
        <f>A279+1</f>
        <v>189</v>
      </c>
      <c r="B280" s="326" t="s">
        <v>637</v>
      </c>
      <c r="C280" s="327"/>
      <c r="D280" s="187">
        <v>3</v>
      </c>
      <c r="E280" s="188" t="s">
        <v>26</v>
      </c>
      <c r="F280" s="291">
        <v>640</v>
      </c>
      <c r="G280" s="291">
        <f t="shared" si="72"/>
        <v>1920</v>
      </c>
      <c r="H280" s="477"/>
      <c r="I280" s="365"/>
      <c r="J280" s="401"/>
      <c r="K280" s="1"/>
      <c r="L280" s="1"/>
    </row>
    <row r="281" spans="1:12" ht="14.25" hidden="1">
      <c r="A281" s="43">
        <f t="shared" ref="A281:A288" si="73">A280+1</f>
        <v>190</v>
      </c>
      <c r="B281" s="320" t="s">
        <v>302</v>
      </c>
      <c r="C281" s="321"/>
      <c r="D281" s="47">
        <v>40</v>
      </c>
      <c r="E281" s="46" t="s">
        <v>3</v>
      </c>
      <c r="F281" s="290">
        <v>7</v>
      </c>
      <c r="G281" s="290">
        <f t="shared" si="72"/>
        <v>280</v>
      </c>
      <c r="H281" s="477"/>
      <c r="I281" s="365"/>
      <c r="J281" s="401"/>
      <c r="K281" s="1"/>
      <c r="L281" s="1"/>
    </row>
    <row r="282" spans="1:12" ht="14.25" hidden="1">
      <c r="A282" s="43">
        <f t="shared" si="73"/>
        <v>191</v>
      </c>
      <c r="B282" s="320" t="s">
        <v>293</v>
      </c>
      <c r="C282" s="321"/>
      <c r="D282" s="47">
        <v>725</v>
      </c>
      <c r="E282" s="46" t="s">
        <v>3</v>
      </c>
      <c r="F282" s="290">
        <v>4</v>
      </c>
      <c r="G282" s="290">
        <f t="shared" si="72"/>
        <v>2900</v>
      </c>
      <c r="H282" s="477"/>
      <c r="I282" s="365"/>
      <c r="J282" s="402"/>
    </row>
    <row r="283" spans="1:12" ht="14.25" hidden="1">
      <c r="A283" s="43">
        <f t="shared" si="73"/>
        <v>192</v>
      </c>
      <c r="B283" s="320" t="s">
        <v>303</v>
      </c>
      <c r="C283" s="321"/>
      <c r="D283" s="47">
        <v>5</v>
      </c>
      <c r="E283" s="46" t="s">
        <v>28</v>
      </c>
      <c r="F283" s="290">
        <v>45</v>
      </c>
      <c r="G283" s="290">
        <f t="shared" si="72"/>
        <v>225</v>
      </c>
      <c r="H283" s="477"/>
      <c r="I283" s="365"/>
      <c r="J283" s="402"/>
    </row>
    <row r="284" spans="1:12" ht="14.25" hidden="1">
      <c r="A284" s="51">
        <f t="shared" si="73"/>
        <v>193</v>
      </c>
      <c r="B284" s="507" t="s">
        <v>305</v>
      </c>
      <c r="C284" s="508"/>
      <c r="D284" s="52">
        <v>9</v>
      </c>
      <c r="E284" s="53" t="s">
        <v>3</v>
      </c>
      <c r="F284" s="292">
        <v>25</v>
      </c>
      <c r="G284" s="292">
        <f t="shared" si="72"/>
        <v>225</v>
      </c>
      <c r="H284" s="473"/>
      <c r="I284" s="366"/>
      <c r="J284" s="402"/>
    </row>
    <row r="285" spans="1:12" ht="14.25">
      <c r="A285" s="68"/>
      <c r="B285" s="516" t="s">
        <v>339</v>
      </c>
      <c r="C285" s="517"/>
      <c r="D285" s="345"/>
      <c r="E285" s="345"/>
      <c r="F285" s="264"/>
      <c r="G285" s="264"/>
      <c r="H285" s="95"/>
      <c r="I285" s="367"/>
      <c r="J285" s="401"/>
      <c r="K285" s="1"/>
      <c r="L285" s="1"/>
    </row>
    <row r="286" spans="1:12" ht="14.25" hidden="1">
      <c r="A286" s="43">
        <f>A284+1</f>
        <v>194</v>
      </c>
      <c r="B286" s="509" t="s">
        <v>340</v>
      </c>
      <c r="C286" s="510"/>
      <c r="D286" s="96">
        <v>200</v>
      </c>
      <c r="E286" s="42" t="s">
        <v>28</v>
      </c>
      <c r="F286" s="289">
        <v>35</v>
      </c>
      <c r="G286" s="289">
        <f t="shared" si="72"/>
        <v>7000</v>
      </c>
      <c r="H286" s="472" t="s">
        <v>137</v>
      </c>
      <c r="I286" s="364"/>
      <c r="J286" s="402"/>
    </row>
    <row r="287" spans="1:12" ht="14.25" hidden="1">
      <c r="A287" s="43">
        <f t="shared" si="73"/>
        <v>195</v>
      </c>
      <c r="B287" s="490" t="s">
        <v>341</v>
      </c>
      <c r="C287" s="491"/>
      <c r="D287" s="47">
        <v>900</v>
      </c>
      <c r="E287" s="46" t="s">
        <v>3</v>
      </c>
      <c r="F287" s="290">
        <v>8</v>
      </c>
      <c r="G287" s="290">
        <f t="shared" si="72"/>
        <v>7200</v>
      </c>
      <c r="H287" s="477"/>
      <c r="I287" s="365"/>
      <c r="J287" s="402"/>
    </row>
    <row r="288" spans="1:12" ht="14.25" hidden="1">
      <c r="A288" s="51">
        <f t="shared" si="73"/>
        <v>196</v>
      </c>
      <c r="B288" s="486" t="s">
        <v>342</v>
      </c>
      <c r="C288" s="487"/>
      <c r="D288" s="52">
        <v>18</v>
      </c>
      <c r="E288" s="53" t="s">
        <v>3</v>
      </c>
      <c r="F288" s="292">
        <v>15</v>
      </c>
      <c r="G288" s="292">
        <f t="shared" si="72"/>
        <v>270</v>
      </c>
      <c r="H288" s="477"/>
      <c r="I288" s="366"/>
      <c r="J288" s="402"/>
    </row>
    <row r="289" spans="1:12" ht="14.25">
      <c r="A289" s="33"/>
      <c r="B289" s="12" t="s">
        <v>138</v>
      </c>
      <c r="C289" s="13"/>
      <c r="D289" s="14"/>
      <c r="E289" s="84"/>
      <c r="F289" s="269"/>
      <c r="G289" s="269"/>
      <c r="H289" s="341"/>
      <c r="I289" s="378"/>
      <c r="J289" s="401"/>
      <c r="K289" s="1"/>
      <c r="L289" s="1"/>
    </row>
    <row r="290" spans="1:12" ht="14.25">
      <c r="A290" s="33"/>
      <c r="B290" s="82" t="s">
        <v>139</v>
      </c>
      <c r="C290" s="83"/>
      <c r="D290" s="84"/>
      <c r="E290" s="84"/>
      <c r="F290" s="269"/>
      <c r="G290" s="269"/>
      <c r="H290" s="341"/>
      <c r="I290" s="378"/>
      <c r="J290" s="401"/>
      <c r="K290" s="1"/>
      <c r="L290" s="1"/>
    </row>
    <row r="291" spans="1:12" ht="14.25">
      <c r="A291" s="33"/>
      <c r="B291" s="97" t="s">
        <v>140</v>
      </c>
      <c r="C291" s="20"/>
      <c r="D291" s="31"/>
      <c r="E291" s="31"/>
      <c r="F291" s="286"/>
      <c r="G291" s="286"/>
      <c r="H291" s="472" t="s">
        <v>141</v>
      </c>
      <c r="I291" s="359"/>
      <c r="J291" s="401"/>
      <c r="K291" s="1"/>
      <c r="L291" s="1"/>
    </row>
    <row r="292" spans="1:12" ht="38.25" hidden="1">
      <c r="A292" s="35">
        <f>A288+1</f>
        <v>197</v>
      </c>
      <c r="B292" s="518" t="s">
        <v>552</v>
      </c>
      <c r="C292" s="519"/>
      <c r="D292" s="339" t="s">
        <v>142</v>
      </c>
      <c r="E292" s="339" t="s">
        <v>26</v>
      </c>
      <c r="F292" s="287"/>
      <c r="G292" s="287"/>
      <c r="H292" s="477"/>
      <c r="I292" s="360" t="s">
        <v>669</v>
      </c>
      <c r="J292" s="401"/>
      <c r="K292" s="1"/>
      <c r="L292" s="1"/>
    </row>
    <row r="293" spans="1:12" ht="14.25">
      <c r="A293" s="35"/>
      <c r="B293" s="98" t="s">
        <v>143</v>
      </c>
      <c r="C293" s="99"/>
      <c r="D293" s="100"/>
      <c r="E293" s="100"/>
      <c r="F293" s="287"/>
      <c r="G293" s="287"/>
      <c r="H293" s="477"/>
      <c r="I293" s="360"/>
      <c r="J293" s="401"/>
      <c r="K293" s="1"/>
      <c r="L293" s="1"/>
    </row>
    <row r="294" spans="1:12" ht="14.25" hidden="1">
      <c r="A294" s="101">
        <f>A292+1</f>
        <v>198</v>
      </c>
      <c r="B294" s="102" t="s">
        <v>144</v>
      </c>
      <c r="C294" s="103"/>
      <c r="D294" s="340">
        <v>880</v>
      </c>
      <c r="E294" s="340" t="s">
        <v>26</v>
      </c>
      <c r="F294" s="303">
        <v>85</v>
      </c>
      <c r="G294" s="303">
        <f t="shared" ref="G294" si="74">ROUND(D294*F294,2)</f>
        <v>74800</v>
      </c>
      <c r="H294" s="473"/>
      <c r="I294" s="362"/>
      <c r="J294" s="401"/>
      <c r="K294" s="1"/>
      <c r="L294" s="1"/>
    </row>
    <row r="295" spans="1:12" ht="14.25">
      <c r="A295" s="33"/>
      <c r="B295" s="97" t="s">
        <v>145</v>
      </c>
      <c r="C295" s="22"/>
      <c r="D295" s="34"/>
      <c r="E295" s="34"/>
      <c r="F295" s="286"/>
      <c r="G295" s="286"/>
      <c r="H295" s="472" t="s">
        <v>146</v>
      </c>
      <c r="I295" s="359"/>
      <c r="J295" s="401"/>
      <c r="K295" s="1"/>
      <c r="L295" s="1"/>
    </row>
    <row r="296" spans="1:12" ht="14.25">
      <c r="A296" s="35" t="s">
        <v>674</v>
      </c>
      <c r="B296" s="104" t="s">
        <v>147</v>
      </c>
      <c r="C296" s="105"/>
      <c r="D296" s="339">
        <v>220</v>
      </c>
      <c r="E296" s="339" t="s">
        <v>26</v>
      </c>
      <c r="F296" s="287">
        <v>15</v>
      </c>
      <c r="G296" s="287">
        <f t="shared" ref="G296:G302" si="75">ROUND(D296*F296,2)</f>
        <v>3300</v>
      </c>
      <c r="H296" s="477"/>
      <c r="I296" s="360"/>
      <c r="J296" s="401"/>
      <c r="K296" s="1"/>
      <c r="L296" s="1"/>
    </row>
    <row r="297" spans="1:12" ht="14.25">
      <c r="A297" s="35" t="s">
        <v>674</v>
      </c>
      <c r="B297" s="104" t="s">
        <v>148</v>
      </c>
      <c r="C297" s="105"/>
      <c r="D297" s="36">
        <v>150</v>
      </c>
      <c r="E297" s="339" t="s">
        <v>26</v>
      </c>
      <c r="F297" s="287">
        <v>80</v>
      </c>
      <c r="G297" s="287">
        <f t="shared" si="75"/>
        <v>12000</v>
      </c>
      <c r="H297" s="477"/>
      <c r="I297" s="360"/>
      <c r="J297" s="401"/>
      <c r="K297" s="1"/>
      <c r="L297" s="1"/>
    </row>
    <row r="298" spans="1:12" ht="14.25">
      <c r="A298" s="35" t="s">
        <v>674</v>
      </c>
      <c r="B298" s="104" t="s">
        <v>149</v>
      </c>
      <c r="C298" s="105"/>
      <c r="D298" s="36">
        <v>30</v>
      </c>
      <c r="E298" s="339" t="s">
        <v>26</v>
      </c>
      <c r="F298" s="287">
        <v>50</v>
      </c>
      <c r="G298" s="287">
        <f t="shared" si="75"/>
        <v>1500</v>
      </c>
      <c r="H298" s="477"/>
      <c r="I298" s="360"/>
      <c r="J298" s="401"/>
      <c r="K298" s="1"/>
      <c r="L298" s="1"/>
    </row>
    <row r="299" spans="1:12" ht="28.5">
      <c r="A299" s="35" t="s">
        <v>674</v>
      </c>
      <c r="B299" s="104" t="s">
        <v>575</v>
      </c>
      <c r="C299" s="105"/>
      <c r="D299" s="339">
        <v>20</v>
      </c>
      <c r="E299" s="339" t="s">
        <v>26</v>
      </c>
      <c r="F299" s="287">
        <v>15</v>
      </c>
      <c r="G299" s="287">
        <f t="shared" si="75"/>
        <v>300</v>
      </c>
      <c r="H299" s="477"/>
      <c r="I299" s="360"/>
      <c r="J299" s="401"/>
      <c r="K299" s="1"/>
      <c r="L299" s="1"/>
    </row>
    <row r="300" spans="1:12" ht="14.25">
      <c r="A300" s="35" t="s">
        <v>674</v>
      </c>
      <c r="B300" s="104" t="s">
        <v>151</v>
      </c>
      <c r="C300" s="105"/>
      <c r="D300" s="36">
        <v>150</v>
      </c>
      <c r="E300" s="339" t="s">
        <v>26</v>
      </c>
      <c r="F300" s="287">
        <v>30</v>
      </c>
      <c r="G300" s="287">
        <f t="shared" si="75"/>
        <v>4500</v>
      </c>
      <c r="H300" s="477"/>
      <c r="I300" s="360"/>
      <c r="J300" s="401"/>
      <c r="K300" s="1"/>
      <c r="L300" s="1"/>
    </row>
    <row r="301" spans="1:12" ht="14.25">
      <c r="A301" s="35" t="s">
        <v>674</v>
      </c>
      <c r="B301" s="104" t="s">
        <v>576</v>
      </c>
      <c r="C301" s="105"/>
      <c r="D301" s="36">
        <v>4</v>
      </c>
      <c r="E301" s="339" t="s">
        <v>12</v>
      </c>
      <c r="F301" s="287">
        <v>150</v>
      </c>
      <c r="G301" s="287">
        <f t="shared" si="75"/>
        <v>600</v>
      </c>
      <c r="H301" s="477"/>
      <c r="I301" s="360"/>
      <c r="J301" s="401"/>
      <c r="K301" s="1"/>
      <c r="L301" s="1"/>
    </row>
    <row r="302" spans="1:12" ht="14.25">
      <c r="A302" s="35" t="s">
        <v>674</v>
      </c>
      <c r="B302" s="107" t="s">
        <v>152</v>
      </c>
      <c r="C302" s="108"/>
      <c r="D302" s="37">
        <v>2</v>
      </c>
      <c r="E302" s="340" t="s">
        <v>12</v>
      </c>
      <c r="F302" s="303">
        <v>60</v>
      </c>
      <c r="G302" s="303">
        <f t="shared" si="75"/>
        <v>120</v>
      </c>
      <c r="H302" s="473"/>
      <c r="I302" s="362"/>
      <c r="J302" s="401"/>
      <c r="K302" s="1"/>
      <c r="L302" s="1"/>
    </row>
    <row r="303" spans="1:12" ht="14.25">
      <c r="A303" s="35" t="s">
        <v>674</v>
      </c>
      <c r="B303" s="97" t="s">
        <v>153</v>
      </c>
      <c r="C303" s="22"/>
      <c r="D303" s="34"/>
      <c r="E303" s="34"/>
      <c r="F303" s="286"/>
      <c r="G303" s="286"/>
      <c r="H303" s="472" t="s">
        <v>154</v>
      </c>
      <c r="I303" s="359"/>
      <c r="J303" s="401"/>
      <c r="K303" s="1"/>
      <c r="L303" s="1"/>
    </row>
    <row r="304" spans="1:12" ht="14.25">
      <c r="A304" s="35" t="s">
        <v>674</v>
      </c>
      <c r="B304" s="104" t="s">
        <v>147</v>
      </c>
      <c r="C304" s="105"/>
      <c r="D304" s="36">
        <v>420</v>
      </c>
      <c r="E304" s="339" t="s">
        <v>26</v>
      </c>
      <c r="F304" s="287">
        <v>15</v>
      </c>
      <c r="G304" s="287">
        <f t="shared" ref="G304:G312" si="76">ROUND(D304*F304,2)</f>
        <v>6300</v>
      </c>
      <c r="H304" s="477"/>
      <c r="I304" s="360"/>
      <c r="J304" s="401"/>
      <c r="K304" s="1"/>
      <c r="L304" s="1"/>
    </row>
    <row r="305" spans="1:12" ht="14.25">
      <c r="A305" s="35" t="s">
        <v>674</v>
      </c>
      <c r="B305" s="104" t="s">
        <v>148</v>
      </c>
      <c r="C305" s="105"/>
      <c r="D305" s="36">
        <v>290</v>
      </c>
      <c r="E305" s="339" t="s">
        <v>26</v>
      </c>
      <c r="F305" s="287">
        <v>80</v>
      </c>
      <c r="G305" s="287">
        <f t="shared" si="76"/>
        <v>23200</v>
      </c>
      <c r="H305" s="477"/>
      <c r="I305" s="360"/>
      <c r="J305" s="401"/>
      <c r="K305" s="1"/>
      <c r="L305" s="1"/>
    </row>
    <row r="306" spans="1:12" ht="14.25">
      <c r="A306" s="35" t="s">
        <v>674</v>
      </c>
      <c r="B306" s="104" t="s">
        <v>151</v>
      </c>
      <c r="C306" s="105"/>
      <c r="D306" s="36">
        <v>240</v>
      </c>
      <c r="E306" s="339" t="s">
        <v>26</v>
      </c>
      <c r="F306" s="287">
        <v>30</v>
      </c>
      <c r="G306" s="287">
        <f t="shared" si="76"/>
        <v>7200</v>
      </c>
      <c r="H306" s="477"/>
      <c r="I306" s="360"/>
      <c r="J306" s="401"/>
      <c r="K306" s="1"/>
      <c r="L306" s="1"/>
    </row>
    <row r="307" spans="1:12" ht="14.25">
      <c r="A307" s="35" t="s">
        <v>674</v>
      </c>
      <c r="B307" s="104" t="s">
        <v>150</v>
      </c>
      <c r="C307" s="105"/>
      <c r="D307" s="339">
        <v>40</v>
      </c>
      <c r="E307" s="339" t="s">
        <v>26</v>
      </c>
      <c r="F307" s="287">
        <v>15</v>
      </c>
      <c r="G307" s="287">
        <f t="shared" si="76"/>
        <v>600</v>
      </c>
      <c r="H307" s="477"/>
      <c r="I307" s="360"/>
      <c r="J307" s="401"/>
      <c r="K307" s="1"/>
      <c r="L307" s="1"/>
    </row>
    <row r="308" spans="1:12" ht="14.25">
      <c r="A308" s="35" t="s">
        <v>674</v>
      </c>
      <c r="B308" s="490" t="s">
        <v>150</v>
      </c>
      <c r="C308" s="491"/>
      <c r="D308" s="36">
        <v>50</v>
      </c>
      <c r="E308" s="339" t="s">
        <v>26</v>
      </c>
      <c r="F308" s="287">
        <v>15</v>
      </c>
      <c r="G308" s="287">
        <f t="shared" si="76"/>
        <v>750</v>
      </c>
      <c r="H308" s="477"/>
      <c r="I308" s="360"/>
      <c r="J308" s="401"/>
      <c r="K308" s="1"/>
      <c r="L308" s="1"/>
    </row>
    <row r="309" spans="1:12" ht="14.25">
      <c r="A309" s="35" t="s">
        <v>674</v>
      </c>
      <c r="B309" s="104" t="s">
        <v>152</v>
      </c>
      <c r="C309" s="105"/>
      <c r="D309" s="36">
        <v>2</v>
      </c>
      <c r="E309" s="339" t="s">
        <v>12</v>
      </c>
      <c r="F309" s="287">
        <v>60</v>
      </c>
      <c r="G309" s="287">
        <f t="shared" si="76"/>
        <v>120</v>
      </c>
      <c r="H309" s="477"/>
      <c r="I309" s="360"/>
      <c r="J309" s="401"/>
      <c r="K309" s="1"/>
      <c r="L309" s="1"/>
    </row>
    <row r="310" spans="1:12" ht="14.25">
      <c r="A310" s="35" t="s">
        <v>674</v>
      </c>
      <c r="B310" s="104" t="s">
        <v>576</v>
      </c>
      <c r="C310" s="105"/>
      <c r="D310" s="36">
        <v>1</v>
      </c>
      <c r="E310" s="339" t="s">
        <v>12</v>
      </c>
      <c r="F310" s="287">
        <v>150</v>
      </c>
      <c r="G310" s="287">
        <f t="shared" si="76"/>
        <v>150</v>
      </c>
      <c r="H310" s="477"/>
      <c r="I310" s="360"/>
      <c r="J310" s="401"/>
      <c r="K310" s="1"/>
      <c r="L310" s="1"/>
    </row>
    <row r="311" spans="1:12" ht="28.5">
      <c r="A311" s="35" t="s">
        <v>674</v>
      </c>
      <c r="B311" s="104" t="s">
        <v>577</v>
      </c>
      <c r="C311" s="105"/>
      <c r="D311" s="36">
        <v>1</v>
      </c>
      <c r="E311" s="339" t="s">
        <v>12</v>
      </c>
      <c r="F311" s="287">
        <v>250</v>
      </c>
      <c r="G311" s="287">
        <f t="shared" si="76"/>
        <v>250</v>
      </c>
      <c r="H311" s="477"/>
      <c r="I311" s="360"/>
      <c r="J311" s="401"/>
      <c r="K311" s="1"/>
      <c r="L311" s="1"/>
    </row>
    <row r="312" spans="1:12" ht="28.5">
      <c r="A312" s="35" t="s">
        <v>674</v>
      </c>
      <c r="B312" s="110" t="s">
        <v>578</v>
      </c>
      <c r="C312" s="111"/>
      <c r="D312" s="112">
        <v>1</v>
      </c>
      <c r="E312" s="112" t="s">
        <v>12</v>
      </c>
      <c r="F312" s="304">
        <v>250</v>
      </c>
      <c r="G312" s="304">
        <f t="shared" si="76"/>
        <v>250</v>
      </c>
      <c r="H312" s="477"/>
      <c r="I312" s="361"/>
      <c r="J312" s="401"/>
      <c r="K312" s="1"/>
      <c r="L312" s="1"/>
    </row>
    <row r="313" spans="1:12" ht="14.25">
      <c r="A313" s="35" t="s">
        <v>674</v>
      </c>
      <c r="B313" s="97" t="s">
        <v>155</v>
      </c>
      <c r="C313" s="22"/>
      <c r="D313" s="34"/>
      <c r="E313" s="34"/>
      <c r="F313" s="286"/>
      <c r="G313" s="286"/>
      <c r="H313" s="472" t="s">
        <v>156</v>
      </c>
      <c r="I313" s="359"/>
      <c r="J313" s="401"/>
      <c r="K313" s="1"/>
      <c r="L313" s="1"/>
    </row>
    <row r="314" spans="1:12" ht="14.25">
      <c r="A314" s="35" t="s">
        <v>674</v>
      </c>
      <c r="B314" s="490" t="s">
        <v>148</v>
      </c>
      <c r="C314" s="491"/>
      <c r="D314" s="36">
        <v>310</v>
      </c>
      <c r="E314" s="339" t="s">
        <v>26</v>
      </c>
      <c r="F314" s="287">
        <v>80</v>
      </c>
      <c r="G314" s="287">
        <f t="shared" ref="G314:G320" si="77">ROUND(D314*F314,2)</f>
        <v>24800</v>
      </c>
      <c r="H314" s="477"/>
      <c r="I314" s="360"/>
      <c r="J314" s="401"/>
      <c r="K314" s="1"/>
      <c r="L314" s="1"/>
    </row>
    <row r="315" spans="1:12" ht="14.25">
      <c r="A315" s="35" t="s">
        <v>674</v>
      </c>
      <c r="B315" s="490" t="s">
        <v>147</v>
      </c>
      <c r="C315" s="491"/>
      <c r="D315" s="36">
        <v>460</v>
      </c>
      <c r="E315" s="339" t="s">
        <v>26</v>
      </c>
      <c r="F315" s="287">
        <v>15</v>
      </c>
      <c r="G315" s="287">
        <f t="shared" si="77"/>
        <v>6900</v>
      </c>
      <c r="H315" s="477"/>
      <c r="I315" s="360"/>
      <c r="J315" s="401"/>
      <c r="K315" s="1"/>
      <c r="L315" s="1"/>
    </row>
    <row r="316" spans="1:12" ht="14.25">
      <c r="A316" s="35" t="s">
        <v>674</v>
      </c>
      <c r="B316" s="490" t="s">
        <v>151</v>
      </c>
      <c r="C316" s="491"/>
      <c r="D316" s="36">
        <v>190</v>
      </c>
      <c r="E316" s="339" t="s">
        <v>26</v>
      </c>
      <c r="F316" s="287">
        <v>30</v>
      </c>
      <c r="G316" s="287">
        <f t="shared" si="77"/>
        <v>5700</v>
      </c>
      <c r="H316" s="477"/>
      <c r="I316" s="360"/>
      <c r="J316" s="401"/>
      <c r="K316" s="1"/>
      <c r="L316" s="1"/>
    </row>
    <row r="317" spans="1:12" ht="14.25">
      <c r="A317" s="35" t="s">
        <v>674</v>
      </c>
      <c r="B317" s="490" t="s">
        <v>150</v>
      </c>
      <c r="C317" s="491"/>
      <c r="D317" s="36">
        <v>150</v>
      </c>
      <c r="E317" s="339" t="s">
        <v>26</v>
      </c>
      <c r="F317" s="287">
        <v>15</v>
      </c>
      <c r="G317" s="287">
        <f t="shared" si="77"/>
        <v>2250</v>
      </c>
      <c r="H317" s="477"/>
      <c r="I317" s="360"/>
      <c r="J317" s="401"/>
      <c r="K317" s="1"/>
      <c r="L317" s="1"/>
    </row>
    <row r="318" spans="1:12" ht="14.25">
      <c r="A318" s="35" t="s">
        <v>674</v>
      </c>
      <c r="B318" s="104" t="s">
        <v>157</v>
      </c>
      <c r="C318" s="105"/>
      <c r="D318" s="36">
        <v>1</v>
      </c>
      <c r="E318" s="339" t="s">
        <v>12</v>
      </c>
      <c r="F318" s="287">
        <v>150</v>
      </c>
      <c r="G318" s="287">
        <f t="shared" si="77"/>
        <v>150</v>
      </c>
      <c r="H318" s="477"/>
      <c r="I318" s="360"/>
      <c r="J318" s="401"/>
      <c r="K318" s="1"/>
      <c r="L318" s="1"/>
    </row>
    <row r="319" spans="1:12" ht="14.25">
      <c r="A319" s="35" t="s">
        <v>674</v>
      </c>
      <c r="B319" s="490" t="s">
        <v>152</v>
      </c>
      <c r="C319" s="491"/>
      <c r="D319" s="36">
        <v>1</v>
      </c>
      <c r="E319" s="339" t="s">
        <v>12</v>
      </c>
      <c r="F319" s="287">
        <v>60</v>
      </c>
      <c r="G319" s="287">
        <f t="shared" si="77"/>
        <v>60</v>
      </c>
      <c r="H319" s="477"/>
      <c r="I319" s="360"/>
      <c r="J319" s="401"/>
      <c r="K319" s="1"/>
      <c r="L319" s="1"/>
    </row>
    <row r="320" spans="1:12" ht="14.25">
      <c r="A320" s="35" t="s">
        <v>674</v>
      </c>
      <c r="B320" s="486" t="s">
        <v>158</v>
      </c>
      <c r="C320" s="487"/>
      <c r="D320" s="37">
        <v>3</v>
      </c>
      <c r="E320" s="340" t="s">
        <v>12</v>
      </c>
      <c r="F320" s="303">
        <v>60</v>
      </c>
      <c r="G320" s="303">
        <f t="shared" si="77"/>
        <v>180</v>
      </c>
      <c r="H320" s="473"/>
      <c r="I320" s="362"/>
      <c r="J320" s="401"/>
      <c r="K320" s="1"/>
      <c r="L320" s="1"/>
    </row>
    <row r="321" spans="1:12" ht="14.25">
      <c r="A321" s="35" t="s">
        <v>674</v>
      </c>
      <c r="B321" s="97" t="s">
        <v>159</v>
      </c>
      <c r="C321" s="22"/>
      <c r="D321" s="34"/>
      <c r="E321" s="34"/>
      <c r="F321" s="286"/>
      <c r="G321" s="286"/>
      <c r="H321" s="472" t="s">
        <v>160</v>
      </c>
      <c r="I321" s="359"/>
      <c r="J321" s="401"/>
      <c r="K321" s="1"/>
      <c r="L321" s="1"/>
    </row>
    <row r="322" spans="1:12" ht="14.25">
      <c r="A322" s="35" t="s">
        <v>674</v>
      </c>
      <c r="B322" s="490" t="s">
        <v>148</v>
      </c>
      <c r="C322" s="491"/>
      <c r="D322" s="36">
        <v>350</v>
      </c>
      <c r="E322" s="339" t="s">
        <v>26</v>
      </c>
      <c r="F322" s="287">
        <v>80</v>
      </c>
      <c r="G322" s="287">
        <f t="shared" ref="G322:G329" si="78">ROUND(D322*F322,2)</f>
        <v>28000</v>
      </c>
      <c r="H322" s="477"/>
      <c r="I322" s="360"/>
      <c r="J322" s="401"/>
      <c r="K322" s="1"/>
      <c r="L322" s="1"/>
    </row>
    <row r="323" spans="1:12" ht="14.25">
      <c r="A323" s="35" t="s">
        <v>674</v>
      </c>
      <c r="B323" s="490" t="s">
        <v>147</v>
      </c>
      <c r="C323" s="491"/>
      <c r="D323" s="36">
        <v>250</v>
      </c>
      <c r="E323" s="339" t="s">
        <v>26</v>
      </c>
      <c r="F323" s="287">
        <v>15</v>
      </c>
      <c r="G323" s="287">
        <f t="shared" si="78"/>
        <v>3750</v>
      </c>
      <c r="H323" s="477"/>
      <c r="I323" s="360"/>
      <c r="J323" s="401"/>
      <c r="K323" s="1"/>
      <c r="L323" s="1"/>
    </row>
    <row r="324" spans="1:12" ht="14.25">
      <c r="A324" s="35" t="s">
        <v>674</v>
      </c>
      <c r="B324" s="490" t="s">
        <v>151</v>
      </c>
      <c r="C324" s="491"/>
      <c r="D324" s="36">
        <v>270</v>
      </c>
      <c r="E324" s="339" t="s">
        <v>26</v>
      </c>
      <c r="F324" s="287">
        <v>30</v>
      </c>
      <c r="G324" s="287">
        <f t="shared" si="78"/>
        <v>8100</v>
      </c>
      <c r="H324" s="477"/>
      <c r="I324" s="360"/>
      <c r="J324" s="401"/>
      <c r="K324" s="1"/>
      <c r="L324" s="1"/>
    </row>
    <row r="325" spans="1:12" ht="14.25">
      <c r="A325" s="35" t="s">
        <v>674</v>
      </c>
      <c r="B325" s="490" t="s">
        <v>150</v>
      </c>
      <c r="C325" s="491"/>
      <c r="D325" s="36">
        <v>50</v>
      </c>
      <c r="E325" s="339" t="s">
        <v>26</v>
      </c>
      <c r="F325" s="287">
        <v>15</v>
      </c>
      <c r="G325" s="287">
        <f t="shared" si="78"/>
        <v>750</v>
      </c>
      <c r="H325" s="477"/>
      <c r="I325" s="360"/>
      <c r="J325" s="401"/>
      <c r="K325" s="1"/>
      <c r="L325" s="1"/>
    </row>
    <row r="326" spans="1:12" ht="14.25">
      <c r="A326" s="35" t="s">
        <v>674</v>
      </c>
      <c r="B326" s="104" t="s">
        <v>157</v>
      </c>
      <c r="C326" s="113"/>
      <c r="D326" s="36">
        <v>1</v>
      </c>
      <c r="E326" s="339" t="s">
        <v>12</v>
      </c>
      <c r="F326" s="287">
        <v>150</v>
      </c>
      <c r="G326" s="287">
        <f t="shared" si="78"/>
        <v>150</v>
      </c>
      <c r="H326" s="477"/>
      <c r="I326" s="360"/>
      <c r="J326" s="401"/>
      <c r="K326" s="1"/>
      <c r="L326" s="1"/>
    </row>
    <row r="327" spans="1:12" ht="14.25">
      <c r="A327" s="35" t="s">
        <v>674</v>
      </c>
      <c r="B327" s="490" t="s">
        <v>152</v>
      </c>
      <c r="C327" s="491"/>
      <c r="D327" s="36">
        <v>1</v>
      </c>
      <c r="E327" s="339" t="s">
        <v>12</v>
      </c>
      <c r="F327" s="287">
        <v>60</v>
      </c>
      <c r="G327" s="287">
        <f t="shared" si="78"/>
        <v>60</v>
      </c>
      <c r="H327" s="477"/>
      <c r="I327" s="360"/>
      <c r="J327" s="401"/>
      <c r="K327" s="1"/>
      <c r="L327" s="1"/>
    </row>
    <row r="328" spans="1:12" ht="14.25">
      <c r="A328" s="35" t="s">
        <v>674</v>
      </c>
      <c r="B328" s="104" t="s">
        <v>576</v>
      </c>
      <c r="C328" s="113"/>
      <c r="D328" s="36">
        <v>5</v>
      </c>
      <c r="E328" s="339" t="s">
        <v>12</v>
      </c>
      <c r="F328" s="287">
        <v>150</v>
      </c>
      <c r="G328" s="287">
        <f t="shared" si="78"/>
        <v>750</v>
      </c>
      <c r="H328" s="477"/>
      <c r="I328" s="360"/>
      <c r="J328" s="401"/>
      <c r="K328" s="1"/>
      <c r="L328" s="1"/>
    </row>
    <row r="329" spans="1:12" ht="28.5">
      <c r="A329" s="35" t="s">
        <v>674</v>
      </c>
      <c r="B329" s="107" t="s">
        <v>579</v>
      </c>
      <c r="C329" s="114"/>
      <c r="D329" s="37">
        <v>1</v>
      </c>
      <c r="E329" s="340" t="s">
        <v>12</v>
      </c>
      <c r="F329" s="303">
        <v>250</v>
      </c>
      <c r="G329" s="303">
        <f t="shared" si="78"/>
        <v>250</v>
      </c>
      <c r="H329" s="473"/>
      <c r="I329" s="362"/>
      <c r="J329" s="401"/>
      <c r="K329" s="1"/>
      <c r="L329" s="1"/>
    </row>
    <row r="330" spans="1:12" ht="14.25">
      <c r="A330" s="35" t="s">
        <v>674</v>
      </c>
      <c r="B330" s="97" t="s">
        <v>161</v>
      </c>
      <c r="C330" s="22"/>
      <c r="D330" s="34"/>
      <c r="E330" s="34"/>
      <c r="F330" s="286"/>
      <c r="G330" s="286"/>
      <c r="H330" s="472" t="s">
        <v>162</v>
      </c>
      <c r="I330" s="359"/>
      <c r="J330" s="401"/>
      <c r="K330" s="1"/>
      <c r="L330" s="1"/>
    </row>
    <row r="331" spans="1:12" ht="14.25">
      <c r="A331" s="35" t="s">
        <v>674</v>
      </c>
      <c r="B331" s="490" t="s">
        <v>148</v>
      </c>
      <c r="C331" s="491"/>
      <c r="D331" s="36">
        <v>200</v>
      </c>
      <c r="E331" s="339" t="s">
        <v>26</v>
      </c>
      <c r="F331" s="287">
        <v>80</v>
      </c>
      <c r="G331" s="287">
        <f t="shared" ref="G331:G394" si="79">ROUND(D331*F331,2)</f>
        <v>16000</v>
      </c>
      <c r="H331" s="477"/>
      <c r="I331" s="360"/>
      <c r="J331" s="401"/>
      <c r="K331" s="1"/>
      <c r="L331" s="1"/>
    </row>
    <row r="332" spans="1:12" ht="14.25">
      <c r="A332" s="35" t="s">
        <v>674</v>
      </c>
      <c r="B332" s="490" t="s">
        <v>147</v>
      </c>
      <c r="C332" s="491"/>
      <c r="D332" s="36">
        <v>350</v>
      </c>
      <c r="E332" s="339" t="s">
        <v>26</v>
      </c>
      <c r="F332" s="287">
        <v>15</v>
      </c>
      <c r="G332" s="287">
        <f t="shared" si="79"/>
        <v>5250</v>
      </c>
      <c r="H332" s="477"/>
      <c r="I332" s="360"/>
      <c r="J332" s="401"/>
      <c r="K332" s="1"/>
      <c r="L332" s="1"/>
    </row>
    <row r="333" spans="1:12" ht="14.25">
      <c r="A333" s="35" t="s">
        <v>674</v>
      </c>
      <c r="B333" s="490" t="s">
        <v>151</v>
      </c>
      <c r="C333" s="491"/>
      <c r="D333" s="36">
        <v>200</v>
      </c>
      <c r="E333" s="339" t="s">
        <v>26</v>
      </c>
      <c r="F333" s="287">
        <v>30</v>
      </c>
      <c r="G333" s="287">
        <f t="shared" si="79"/>
        <v>6000</v>
      </c>
      <c r="H333" s="477"/>
      <c r="I333" s="360"/>
      <c r="J333" s="401"/>
      <c r="K333" s="1"/>
      <c r="L333" s="1"/>
    </row>
    <row r="334" spans="1:12" ht="14.25">
      <c r="A334" s="35" t="s">
        <v>674</v>
      </c>
      <c r="B334" s="490" t="s">
        <v>163</v>
      </c>
      <c r="C334" s="491"/>
      <c r="D334" s="36">
        <v>200</v>
      </c>
      <c r="E334" s="339" t="s">
        <v>26</v>
      </c>
      <c r="F334" s="287">
        <v>30</v>
      </c>
      <c r="G334" s="287">
        <f t="shared" si="79"/>
        <v>6000</v>
      </c>
      <c r="H334" s="477"/>
      <c r="I334" s="360"/>
      <c r="J334" s="401"/>
      <c r="K334" s="1"/>
      <c r="L334" s="1"/>
    </row>
    <row r="335" spans="1:12" ht="14.25">
      <c r="A335" s="35" t="s">
        <v>674</v>
      </c>
      <c r="B335" s="486" t="s">
        <v>152</v>
      </c>
      <c r="C335" s="487"/>
      <c r="D335" s="37">
        <v>4</v>
      </c>
      <c r="E335" s="340" t="s">
        <v>12</v>
      </c>
      <c r="F335" s="303">
        <v>60</v>
      </c>
      <c r="G335" s="303">
        <f t="shared" si="79"/>
        <v>240</v>
      </c>
      <c r="H335" s="473"/>
      <c r="I335" s="362"/>
      <c r="J335" s="401"/>
      <c r="K335" s="1"/>
      <c r="L335" s="1"/>
    </row>
    <row r="336" spans="1:12" ht="14.25">
      <c r="A336" s="35" t="s">
        <v>674</v>
      </c>
      <c r="B336" s="97" t="s">
        <v>164</v>
      </c>
      <c r="C336" s="22"/>
      <c r="D336" s="34"/>
      <c r="E336" s="34"/>
      <c r="F336" s="286"/>
      <c r="G336" s="286"/>
      <c r="H336" s="472" t="s">
        <v>165</v>
      </c>
      <c r="I336" s="359"/>
      <c r="J336" s="401"/>
      <c r="K336" s="1"/>
      <c r="L336" s="1"/>
    </row>
    <row r="337" spans="1:12" ht="14.25">
      <c r="A337" s="35" t="s">
        <v>674</v>
      </c>
      <c r="B337" s="490" t="s">
        <v>148</v>
      </c>
      <c r="C337" s="491"/>
      <c r="D337" s="36">
        <v>190</v>
      </c>
      <c r="E337" s="339" t="s">
        <v>26</v>
      </c>
      <c r="F337" s="287">
        <v>80</v>
      </c>
      <c r="G337" s="287">
        <f t="shared" si="79"/>
        <v>15200</v>
      </c>
      <c r="H337" s="477"/>
      <c r="I337" s="360"/>
      <c r="J337" s="401"/>
      <c r="K337" s="1"/>
      <c r="L337" s="1"/>
    </row>
    <row r="338" spans="1:12" ht="14.25">
      <c r="A338" s="35" t="s">
        <v>674</v>
      </c>
      <c r="B338" s="490" t="s">
        <v>147</v>
      </c>
      <c r="C338" s="491"/>
      <c r="D338" s="36">
        <v>80</v>
      </c>
      <c r="E338" s="339" t="s">
        <v>26</v>
      </c>
      <c r="F338" s="287">
        <v>15</v>
      </c>
      <c r="G338" s="287">
        <f t="shared" si="79"/>
        <v>1200</v>
      </c>
      <c r="H338" s="477"/>
      <c r="I338" s="360"/>
      <c r="J338" s="401"/>
      <c r="K338" s="1"/>
      <c r="L338" s="1"/>
    </row>
    <row r="339" spans="1:12" ht="14.25">
      <c r="A339" s="35" t="s">
        <v>674</v>
      </c>
      <c r="B339" s="490" t="s">
        <v>166</v>
      </c>
      <c r="C339" s="491"/>
      <c r="D339" s="36">
        <v>50</v>
      </c>
      <c r="E339" s="339" t="s">
        <v>26</v>
      </c>
      <c r="F339" s="287">
        <v>12</v>
      </c>
      <c r="G339" s="287">
        <f t="shared" si="79"/>
        <v>600</v>
      </c>
      <c r="H339" s="477"/>
      <c r="I339" s="360"/>
      <c r="J339" s="401"/>
      <c r="K339" s="1"/>
      <c r="L339" s="1"/>
    </row>
    <row r="340" spans="1:12" ht="14.25">
      <c r="A340" s="35" t="s">
        <v>674</v>
      </c>
      <c r="B340" s="490" t="s">
        <v>151</v>
      </c>
      <c r="C340" s="491"/>
      <c r="D340" s="36">
        <v>400</v>
      </c>
      <c r="E340" s="339" t="s">
        <v>26</v>
      </c>
      <c r="F340" s="287">
        <v>30</v>
      </c>
      <c r="G340" s="287">
        <f t="shared" si="79"/>
        <v>12000</v>
      </c>
      <c r="H340" s="477"/>
      <c r="I340" s="360"/>
      <c r="J340" s="401"/>
      <c r="K340" s="1"/>
      <c r="L340" s="1"/>
    </row>
    <row r="341" spans="1:12" ht="14.25">
      <c r="A341" s="35" t="s">
        <v>674</v>
      </c>
      <c r="B341" s="490" t="s">
        <v>152</v>
      </c>
      <c r="C341" s="491"/>
      <c r="D341" s="36">
        <v>3</v>
      </c>
      <c r="E341" s="339" t="s">
        <v>12</v>
      </c>
      <c r="F341" s="287">
        <v>60</v>
      </c>
      <c r="G341" s="287">
        <f t="shared" si="79"/>
        <v>180</v>
      </c>
      <c r="H341" s="477"/>
      <c r="I341" s="360"/>
      <c r="J341" s="401"/>
      <c r="K341" s="1"/>
      <c r="L341" s="1"/>
    </row>
    <row r="342" spans="1:12" ht="14.25">
      <c r="A342" s="35" t="s">
        <v>674</v>
      </c>
      <c r="B342" s="104" t="s">
        <v>576</v>
      </c>
      <c r="C342" s="113"/>
      <c r="D342" s="36">
        <v>4</v>
      </c>
      <c r="E342" s="339" t="s">
        <v>12</v>
      </c>
      <c r="F342" s="287">
        <v>150</v>
      </c>
      <c r="G342" s="287">
        <f t="shared" si="79"/>
        <v>600</v>
      </c>
      <c r="H342" s="477"/>
      <c r="I342" s="360"/>
      <c r="J342" s="401"/>
      <c r="K342" s="1"/>
      <c r="L342" s="1"/>
    </row>
    <row r="343" spans="1:12" ht="14.25">
      <c r="A343" s="35" t="s">
        <v>674</v>
      </c>
      <c r="B343" s="97" t="s">
        <v>167</v>
      </c>
      <c r="C343" s="22"/>
      <c r="D343" s="34"/>
      <c r="E343" s="34"/>
      <c r="F343" s="286"/>
      <c r="G343" s="286"/>
      <c r="H343" s="511" t="s">
        <v>168</v>
      </c>
      <c r="I343" s="359"/>
      <c r="J343" s="401"/>
      <c r="K343" s="1"/>
      <c r="L343" s="1"/>
    </row>
    <row r="344" spans="1:12" ht="14.25">
      <c r="A344" s="35" t="s">
        <v>674</v>
      </c>
      <c r="B344" s="490" t="s">
        <v>148</v>
      </c>
      <c r="C344" s="491"/>
      <c r="D344" s="36">
        <v>240</v>
      </c>
      <c r="E344" s="339" t="s">
        <v>26</v>
      </c>
      <c r="F344" s="287">
        <v>80</v>
      </c>
      <c r="G344" s="287">
        <f t="shared" si="79"/>
        <v>19200</v>
      </c>
      <c r="H344" s="511"/>
      <c r="I344" s="360"/>
      <c r="J344" s="401"/>
      <c r="K344" s="1"/>
      <c r="L344" s="1"/>
    </row>
    <row r="345" spans="1:12" ht="14.25">
      <c r="A345" s="35" t="s">
        <v>674</v>
      </c>
      <c r="B345" s="490" t="s">
        <v>147</v>
      </c>
      <c r="C345" s="491"/>
      <c r="D345" s="36">
        <v>80</v>
      </c>
      <c r="E345" s="339" t="s">
        <v>26</v>
      </c>
      <c r="F345" s="287">
        <v>15</v>
      </c>
      <c r="G345" s="287">
        <f t="shared" si="79"/>
        <v>1200</v>
      </c>
      <c r="H345" s="511"/>
      <c r="I345" s="360"/>
      <c r="J345" s="401"/>
      <c r="K345" s="1"/>
      <c r="L345" s="1"/>
    </row>
    <row r="346" spans="1:12" ht="14.25">
      <c r="A346" s="35" t="s">
        <v>674</v>
      </c>
      <c r="B346" s="490" t="s">
        <v>151</v>
      </c>
      <c r="C346" s="491"/>
      <c r="D346" s="36">
        <v>200</v>
      </c>
      <c r="E346" s="339" t="s">
        <v>26</v>
      </c>
      <c r="F346" s="287">
        <v>30</v>
      </c>
      <c r="G346" s="287">
        <f t="shared" si="79"/>
        <v>6000</v>
      </c>
      <c r="H346" s="511"/>
      <c r="I346" s="360"/>
      <c r="J346" s="401"/>
      <c r="K346" s="1"/>
      <c r="L346" s="1"/>
    </row>
    <row r="347" spans="1:12" ht="14.25">
      <c r="A347" s="35" t="s">
        <v>674</v>
      </c>
      <c r="B347" s="490" t="s">
        <v>152</v>
      </c>
      <c r="C347" s="491"/>
      <c r="D347" s="36">
        <v>3</v>
      </c>
      <c r="E347" s="339" t="s">
        <v>12</v>
      </c>
      <c r="F347" s="287">
        <v>60</v>
      </c>
      <c r="G347" s="287">
        <f t="shared" si="79"/>
        <v>180</v>
      </c>
      <c r="H347" s="511"/>
      <c r="I347" s="360"/>
      <c r="J347" s="401"/>
      <c r="K347" s="1"/>
      <c r="L347" s="1"/>
    </row>
    <row r="348" spans="1:12" ht="14.25">
      <c r="A348" s="35" t="s">
        <v>674</v>
      </c>
      <c r="B348" s="104" t="s">
        <v>580</v>
      </c>
      <c r="C348" s="113"/>
      <c r="D348" s="36">
        <v>1</v>
      </c>
      <c r="E348" s="339" t="s">
        <v>12</v>
      </c>
      <c r="F348" s="287">
        <v>150</v>
      </c>
      <c r="G348" s="287">
        <f t="shared" si="79"/>
        <v>150</v>
      </c>
      <c r="H348" s="511"/>
      <c r="I348" s="360"/>
      <c r="J348" s="401"/>
      <c r="K348" s="1"/>
      <c r="L348" s="1"/>
    </row>
    <row r="349" spans="1:12" ht="14.25">
      <c r="A349" s="35" t="s">
        <v>674</v>
      </c>
      <c r="B349" s="104" t="s">
        <v>169</v>
      </c>
      <c r="C349" s="113"/>
      <c r="D349" s="36">
        <v>2</v>
      </c>
      <c r="E349" s="339" t="s">
        <v>12</v>
      </c>
      <c r="F349" s="287">
        <v>350</v>
      </c>
      <c r="G349" s="287">
        <f t="shared" si="79"/>
        <v>700</v>
      </c>
      <c r="H349" s="511"/>
      <c r="I349" s="360"/>
      <c r="J349" s="401"/>
      <c r="K349" s="1"/>
      <c r="L349" s="1"/>
    </row>
    <row r="350" spans="1:12" ht="28.5">
      <c r="A350" s="35" t="s">
        <v>674</v>
      </c>
      <c r="B350" s="107" t="s">
        <v>579</v>
      </c>
      <c r="C350" s="114"/>
      <c r="D350" s="37">
        <v>1</v>
      </c>
      <c r="E350" s="340" t="s">
        <v>12</v>
      </c>
      <c r="F350" s="303">
        <v>250</v>
      </c>
      <c r="G350" s="303">
        <f t="shared" si="79"/>
        <v>250</v>
      </c>
      <c r="H350" s="511"/>
      <c r="I350" s="362"/>
      <c r="J350" s="401"/>
      <c r="K350" s="1"/>
      <c r="L350" s="1"/>
    </row>
    <row r="351" spans="1:12" ht="14.25">
      <c r="A351" s="35" t="s">
        <v>674</v>
      </c>
      <c r="B351" s="97" t="s">
        <v>170</v>
      </c>
      <c r="C351" s="22"/>
      <c r="D351" s="34"/>
      <c r="E351" s="34"/>
      <c r="F351" s="286"/>
      <c r="G351" s="286"/>
      <c r="H351" s="511" t="s">
        <v>171</v>
      </c>
      <c r="I351" s="359"/>
      <c r="J351" s="401"/>
      <c r="K351" s="1"/>
      <c r="L351" s="1"/>
    </row>
    <row r="352" spans="1:12" ht="14.25">
      <c r="A352" s="35" t="s">
        <v>674</v>
      </c>
      <c r="B352" s="490" t="s">
        <v>148</v>
      </c>
      <c r="C352" s="491"/>
      <c r="D352" s="36">
        <v>150</v>
      </c>
      <c r="E352" s="339" t="s">
        <v>26</v>
      </c>
      <c r="F352" s="287">
        <v>80</v>
      </c>
      <c r="G352" s="287">
        <f t="shared" si="79"/>
        <v>12000</v>
      </c>
      <c r="H352" s="511"/>
      <c r="I352" s="360"/>
      <c r="J352" s="401"/>
      <c r="K352" s="1"/>
      <c r="L352" s="1"/>
    </row>
    <row r="353" spans="1:12" ht="14.25">
      <c r="A353" s="35" t="s">
        <v>674</v>
      </c>
      <c r="B353" s="490" t="s">
        <v>147</v>
      </c>
      <c r="C353" s="491"/>
      <c r="D353" s="36">
        <v>240</v>
      </c>
      <c r="E353" s="339" t="s">
        <v>26</v>
      </c>
      <c r="F353" s="287">
        <v>15</v>
      </c>
      <c r="G353" s="287">
        <f t="shared" si="79"/>
        <v>3600</v>
      </c>
      <c r="H353" s="511"/>
      <c r="I353" s="360"/>
      <c r="J353" s="401"/>
      <c r="K353" s="1"/>
      <c r="L353" s="1"/>
    </row>
    <row r="354" spans="1:12" ht="14.25">
      <c r="A354" s="35" t="s">
        <v>674</v>
      </c>
      <c r="B354" s="490" t="s">
        <v>151</v>
      </c>
      <c r="C354" s="491"/>
      <c r="D354" s="36">
        <v>100</v>
      </c>
      <c r="E354" s="339" t="s">
        <v>26</v>
      </c>
      <c r="F354" s="287">
        <v>30</v>
      </c>
      <c r="G354" s="287">
        <f t="shared" si="79"/>
        <v>3000</v>
      </c>
      <c r="H354" s="511"/>
      <c r="I354" s="360"/>
      <c r="J354" s="401"/>
      <c r="K354" s="1"/>
      <c r="L354" s="1"/>
    </row>
    <row r="355" spans="1:12" ht="14.25">
      <c r="A355" s="35" t="s">
        <v>674</v>
      </c>
      <c r="B355" s="490" t="s">
        <v>150</v>
      </c>
      <c r="C355" s="491"/>
      <c r="D355" s="36">
        <v>100</v>
      </c>
      <c r="E355" s="339" t="s">
        <v>26</v>
      </c>
      <c r="F355" s="287">
        <v>15</v>
      </c>
      <c r="G355" s="287">
        <f t="shared" si="79"/>
        <v>1500</v>
      </c>
      <c r="H355" s="511"/>
      <c r="I355" s="360"/>
      <c r="J355" s="401"/>
      <c r="K355" s="1"/>
      <c r="L355" s="1"/>
    </row>
    <row r="356" spans="1:12" ht="14.25">
      <c r="A356" s="35" t="s">
        <v>674</v>
      </c>
      <c r="B356" s="490" t="s">
        <v>152</v>
      </c>
      <c r="C356" s="491"/>
      <c r="D356" s="36">
        <v>1</v>
      </c>
      <c r="E356" s="339" t="s">
        <v>12</v>
      </c>
      <c r="F356" s="287">
        <v>60</v>
      </c>
      <c r="G356" s="287">
        <f t="shared" si="79"/>
        <v>60</v>
      </c>
      <c r="H356" s="511"/>
      <c r="I356" s="360"/>
      <c r="J356" s="401"/>
      <c r="K356" s="1"/>
      <c r="L356" s="1"/>
    </row>
    <row r="357" spans="1:12" ht="14.25">
      <c r="A357" s="35" t="s">
        <v>674</v>
      </c>
      <c r="B357" s="104" t="s">
        <v>580</v>
      </c>
      <c r="C357" s="113"/>
      <c r="D357" s="36">
        <v>1</v>
      </c>
      <c r="E357" s="339" t="s">
        <v>12</v>
      </c>
      <c r="F357" s="287">
        <v>150</v>
      </c>
      <c r="G357" s="287">
        <f t="shared" si="79"/>
        <v>150</v>
      </c>
      <c r="H357" s="511"/>
      <c r="I357" s="360"/>
      <c r="J357" s="401"/>
      <c r="K357" s="1"/>
      <c r="L357" s="1"/>
    </row>
    <row r="358" spans="1:12" ht="14.25">
      <c r="A358" s="35" t="s">
        <v>674</v>
      </c>
      <c r="B358" s="104" t="s">
        <v>172</v>
      </c>
      <c r="C358" s="113"/>
      <c r="D358" s="36">
        <v>1</v>
      </c>
      <c r="E358" s="339" t="s">
        <v>12</v>
      </c>
      <c r="F358" s="287">
        <v>45</v>
      </c>
      <c r="G358" s="287">
        <f t="shared" si="79"/>
        <v>45</v>
      </c>
      <c r="H358" s="511"/>
      <c r="I358" s="360"/>
      <c r="J358" s="401"/>
      <c r="K358" s="1"/>
      <c r="L358" s="1"/>
    </row>
    <row r="359" spans="1:12" ht="28.5">
      <c r="A359" s="35" t="s">
        <v>674</v>
      </c>
      <c r="B359" s="107" t="s">
        <v>579</v>
      </c>
      <c r="C359" s="114"/>
      <c r="D359" s="37">
        <v>1</v>
      </c>
      <c r="E359" s="340" t="s">
        <v>12</v>
      </c>
      <c r="F359" s="303">
        <v>250</v>
      </c>
      <c r="G359" s="303">
        <f t="shared" si="79"/>
        <v>250</v>
      </c>
      <c r="H359" s="511"/>
      <c r="I359" s="362"/>
      <c r="J359" s="401"/>
      <c r="K359" s="1"/>
      <c r="L359" s="1"/>
    </row>
    <row r="360" spans="1:12" ht="14.25">
      <c r="A360" s="35" t="s">
        <v>674</v>
      </c>
      <c r="B360" s="97" t="s">
        <v>173</v>
      </c>
      <c r="C360" s="22"/>
      <c r="D360" s="34"/>
      <c r="E360" s="34"/>
      <c r="F360" s="286"/>
      <c r="G360" s="286"/>
      <c r="H360" s="511" t="s">
        <v>174</v>
      </c>
      <c r="I360" s="359"/>
      <c r="J360" s="401"/>
      <c r="K360" s="1"/>
      <c r="L360" s="1"/>
    </row>
    <row r="361" spans="1:12" ht="14.25">
      <c r="A361" s="35" t="s">
        <v>674</v>
      </c>
      <c r="B361" s="490" t="s">
        <v>148</v>
      </c>
      <c r="C361" s="491"/>
      <c r="D361" s="36">
        <v>500</v>
      </c>
      <c r="E361" s="339" t="s">
        <v>26</v>
      </c>
      <c r="F361" s="287">
        <v>80</v>
      </c>
      <c r="G361" s="287">
        <f t="shared" si="79"/>
        <v>40000</v>
      </c>
      <c r="H361" s="511"/>
      <c r="I361" s="360"/>
      <c r="J361" s="401"/>
      <c r="K361" s="1"/>
      <c r="L361" s="1"/>
    </row>
    <row r="362" spans="1:12" ht="14.25">
      <c r="A362" s="35" t="s">
        <v>674</v>
      </c>
      <c r="B362" s="490" t="s">
        <v>147</v>
      </c>
      <c r="C362" s="491"/>
      <c r="D362" s="36">
        <v>120</v>
      </c>
      <c r="E362" s="339" t="s">
        <v>26</v>
      </c>
      <c r="F362" s="287">
        <v>15</v>
      </c>
      <c r="G362" s="287">
        <f t="shared" si="79"/>
        <v>1800</v>
      </c>
      <c r="H362" s="511"/>
      <c r="I362" s="360"/>
      <c r="J362" s="401"/>
      <c r="K362" s="1"/>
      <c r="L362" s="1"/>
    </row>
    <row r="363" spans="1:12" ht="14.25">
      <c r="A363" s="35" t="s">
        <v>674</v>
      </c>
      <c r="B363" s="490" t="s">
        <v>151</v>
      </c>
      <c r="C363" s="491"/>
      <c r="D363" s="36">
        <v>520</v>
      </c>
      <c r="E363" s="339" t="s">
        <v>26</v>
      </c>
      <c r="F363" s="287">
        <v>30</v>
      </c>
      <c r="G363" s="287">
        <f t="shared" si="79"/>
        <v>15600</v>
      </c>
      <c r="H363" s="511"/>
      <c r="I363" s="360"/>
      <c r="J363" s="401"/>
      <c r="K363" s="1"/>
      <c r="L363" s="1"/>
    </row>
    <row r="364" spans="1:12" ht="14.25">
      <c r="A364" s="35" t="s">
        <v>674</v>
      </c>
      <c r="B364" s="490" t="s">
        <v>152</v>
      </c>
      <c r="C364" s="491"/>
      <c r="D364" s="36">
        <v>2</v>
      </c>
      <c r="E364" s="339" t="s">
        <v>12</v>
      </c>
      <c r="F364" s="287">
        <v>60</v>
      </c>
      <c r="G364" s="287">
        <f t="shared" si="79"/>
        <v>120</v>
      </c>
      <c r="H364" s="511"/>
      <c r="I364" s="360"/>
      <c r="J364" s="401"/>
      <c r="K364" s="1"/>
      <c r="L364" s="1"/>
    </row>
    <row r="365" spans="1:12" ht="14.25">
      <c r="A365" s="35" t="s">
        <v>674</v>
      </c>
      <c r="B365" s="104" t="s">
        <v>580</v>
      </c>
      <c r="C365" s="113"/>
      <c r="D365" s="36">
        <v>3</v>
      </c>
      <c r="E365" s="339" t="s">
        <v>12</v>
      </c>
      <c r="F365" s="287">
        <v>150</v>
      </c>
      <c r="G365" s="287">
        <f t="shared" si="79"/>
        <v>450</v>
      </c>
      <c r="H365" s="511"/>
      <c r="I365" s="360"/>
      <c r="J365" s="401"/>
      <c r="K365" s="1"/>
      <c r="L365" s="1"/>
    </row>
    <row r="366" spans="1:12" ht="28.5">
      <c r="A366" s="35" t="s">
        <v>674</v>
      </c>
      <c r="B366" s="107" t="s">
        <v>579</v>
      </c>
      <c r="C366" s="114"/>
      <c r="D366" s="37">
        <v>1</v>
      </c>
      <c r="E366" s="340" t="s">
        <v>12</v>
      </c>
      <c r="F366" s="303">
        <v>250</v>
      </c>
      <c r="G366" s="303">
        <f t="shared" si="79"/>
        <v>250</v>
      </c>
      <c r="H366" s="511"/>
      <c r="I366" s="362"/>
      <c r="J366" s="401"/>
      <c r="K366" s="1"/>
      <c r="L366" s="1"/>
    </row>
    <row r="367" spans="1:12" ht="14.25">
      <c r="A367" s="35" t="s">
        <v>674</v>
      </c>
      <c r="B367" s="97" t="s">
        <v>175</v>
      </c>
      <c r="C367" s="22"/>
      <c r="D367" s="34"/>
      <c r="E367" s="34"/>
      <c r="F367" s="286"/>
      <c r="G367" s="286"/>
      <c r="H367" s="511" t="s">
        <v>176</v>
      </c>
      <c r="I367" s="359"/>
      <c r="J367" s="401"/>
      <c r="K367" s="1"/>
      <c r="L367" s="1"/>
    </row>
    <row r="368" spans="1:12" ht="14.25">
      <c r="A368" s="35" t="s">
        <v>674</v>
      </c>
      <c r="B368" s="490" t="s">
        <v>148</v>
      </c>
      <c r="C368" s="491"/>
      <c r="D368" s="36">
        <v>520</v>
      </c>
      <c r="E368" s="339" t="s">
        <v>26</v>
      </c>
      <c r="F368" s="287">
        <v>80</v>
      </c>
      <c r="G368" s="287">
        <f t="shared" si="79"/>
        <v>41600</v>
      </c>
      <c r="H368" s="511"/>
      <c r="I368" s="360"/>
      <c r="J368" s="401"/>
      <c r="K368" s="1"/>
      <c r="L368" s="1"/>
    </row>
    <row r="369" spans="1:12" ht="14.25">
      <c r="A369" s="35" t="s">
        <v>674</v>
      </c>
      <c r="B369" s="490" t="s">
        <v>147</v>
      </c>
      <c r="C369" s="491"/>
      <c r="D369" s="36">
        <v>120</v>
      </c>
      <c r="E369" s="339" t="s">
        <v>26</v>
      </c>
      <c r="F369" s="287">
        <v>15</v>
      </c>
      <c r="G369" s="287">
        <f t="shared" si="79"/>
        <v>1800</v>
      </c>
      <c r="H369" s="511"/>
      <c r="I369" s="360"/>
      <c r="J369" s="401"/>
      <c r="K369" s="1"/>
      <c r="L369" s="1"/>
    </row>
    <row r="370" spans="1:12" ht="14.25">
      <c r="A370" s="35" t="s">
        <v>674</v>
      </c>
      <c r="B370" s="490" t="s">
        <v>151</v>
      </c>
      <c r="C370" s="491"/>
      <c r="D370" s="36">
        <v>500</v>
      </c>
      <c r="E370" s="339" t="s">
        <v>26</v>
      </c>
      <c r="F370" s="287">
        <v>30</v>
      </c>
      <c r="G370" s="287">
        <f t="shared" si="79"/>
        <v>15000</v>
      </c>
      <c r="H370" s="511"/>
      <c r="I370" s="360"/>
      <c r="J370" s="401"/>
      <c r="K370" s="1"/>
      <c r="L370" s="1"/>
    </row>
    <row r="371" spans="1:12" ht="14.25">
      <c r="A371" s="35" t="s">
        <v>674</v>
      </c>
      <c r="B371" s="490" t="s">
        <v>152</v>
      </c>
      <c r="C371" s="491"/>
      <c r="D371" s="36">
        <v>4</v>
      </c>
      <c r="E371" s="339" t="s">
        <v>12</v>
      </c>
      <c r="F371" s="287">
        <v>60</v>
      </c>
      <c r="G371" s="287">
        <f t="shared" si="79"/>
        <v>240</v>
      </c>
      <c r="H371" s="511"/>
      <c r="I371" s="360"/>
      <c r="J371" s="401"/>
      <c r="K371" s="1"/>
      <c r="L371" s="1"/>
    </row>
    <row r="372" spans="1:12" ht="14.25">
      <c r="A372" s="35" t="s">
        <v>674</v>
      </c>
      <c r="B372" s="104" t="s">
        <v>580</v>
      </c>
      <c r="C372" s="113"/>
      <c r="D372" s="36">
        <v>3</v>
      </c>
      <c r="E372" s="339" t="s">
        <v>12</v>
      </c>
      <c r="F372" s="287">
        <v>150</v>
      </c>
      <c r="G372" s="287">
        <f t="shared" si="79"/>
        <v>450</v>
      </c>
      <c r="H372" s="511"/>
      <c r="I372" s="360"/>
      <c r="J372" s="401"/>
      <c r="K372" s="1"/>
      <c r="L372" s="1"/>
    </row>
    <row r="373" spans="1:12" ht="28.5">
      <c r="A373" s="35" t="s">
        <v>674</v>
      </c>
      <c r="B373" s="107" t="s">
        <v>579</v>
      </c>
      <c r="C373" s="114"/>
      <c r="D373" s="37">
        <v>2</v>
      </c>
      <c r="E373" s="340" t="s">
        <v>12</v>
      </c>
      <c r="F373" s="303">
        <v>250</v>
      </c>
      <c r="G373" s="303">
        <f t="shared" si="79"/>
        <v>500</v>
      </c>
      <c r="H373" s="511"/>
      <c r="I373" s="362"/>
      <c r="J373" s="401"/>
      <c r="K373" s="1"/>
      <c r="L373" s="1"/>
    </row>
    <row r="374" spans="1:12" ht="14.25">
      <c r="A374" s="35" t="s">
        <v>674</v>
      </c>
      <c r="B374" s="97" t="s">
        <v>177</v>
      </c>
      <c r="C374" s="22"/>
      <c r="D374" s="34"/>
      <c r="E374" s="34"/>
      <c r="F374" s="286"/>
      <c r="G374" s="286"/>
      <c r="H374" s="511" t="s">
        <v>178</v>
      </c>
      <c r="I374" s="359"/>
      <c r="J374" s="401"/>
      <c r="K374" s="1"/>
      <c r="L374" s="1"/>
    </row>
    <row r="375" spans="1:12" ht="14.25">
      <c r="A375" s="35" t="s">
        <v>674</v>
      </c>
      <c r="B375" s="490" t="s">
        <v>148</v>
      </c>
      <c r="C375" s="491"/>
      <c r="D375" s="36">
        <v>420</v>
      </c>
      <c r="E375" s="339" t="s">
        <v>26</v>
      </c>
      <c r="F375" s="287">
        <v>80</v>
      </c>
      <c r="G375" s="287">
        <f t="shared" si="79"/>
        <v>33600</v>
      </c>
      <c r="H375" s="511"/>
      <c r="I375" s="360"/>
      <c r="J375" s="401"/>
      <c r="K375" s="1"/>
      <c r="L375" s="1"/>
    </row>
    <row r="376" spans="1:12" ht="14.25">
      <c r="A376" s="35" t="s">
        <v>674</v>
      </c>
      <c r="B376" s="490" t="s">
        <v>147</v>
      </c>
      <c r="C376" s="491"/>
      <c r="D376" s="36">
        <v>120</v>
      </c>
      <c r="E376" s="339" t="s">
        <v>26</v>
      </c>
      <c r="F376" s="287">
        <v>15</v>
      </c>
      <c r="G376" s="287">
        <f t="shared" si="79"/>
        <v>1800</v>
      </c>
      <c r="H376" s="511"/>
      <c r="I376" s="360"/>
      <c r="J376" s="401"/>
      <c r="K376" s="1"/>
      <c r="L376" s="1"/>
    </row>
    <row r="377" spans="1:12" ht="14.25">
      <c r="A377" s="35" t="s">
        <v>674</v>
      </c>
      <c r="B377" s="490" t="s">
        <v>151</v>
      </c>
      <c r="C377" s="491"/>
      <c r="D377" s="36">
        <v>240</v>
      </c>
      <c r="E377" s="339" t="s">
        <v>26</v>
      </c>
      <c r="F377" s="287">
        <v>30</v>
      </c>
      <c r="G377" s="287">
        <f t="shared" si="79"/>
        <v>7200</v>
      </c>
      <c r="H377" s="511"/>
      <c r="I377" s="360"/>
      <c r="J377" s="401"/>
      <c r="K377" s="1"/>
      <c r="L377" s="1"/>
    </row>
    <row r="378" spans="1:12" ht="14.25">
      <c r="A378" s="35" t="s">
        <v>674</v>
      </c>
      <c r="B378" s="490" t="s">
        <v>152</v>
      </c>
      <c r="C378" s="491"/>
      <c r="D378" s="36">
        <v>3</v>
      </c>
      <c r="E378" s="339" t="s">
        <v>12</v>
      </c>
      <c r="F378" s="287">
        <v>60</v>
      </c>
      <c r="G378" s="287">
        <f t="shared" si="79"/>
        <v>180</v>
      </c>
      <c r="H378" s="511"/>
      <c r="I378" s="360"/>
      <c r="J378" s="401"/>
      <c r="K378" s="1"/>
      <c r="L378" s="1"/>
    </row>
    <row r="379" spans="1:12" ht="14.25">
      <c r="A379" s="35" t="s">
        <v>674</v>
      </c>
      <c r="B379" s="104" t="s">
        <v>169</v>
      </c>
      <c r="C379" s="334"/>
      <c r="D379" s="36">
        <v>1</v>
      </c>
      <c r="E379" s="339" t="s">
        <v>12</v>
      </c>
      <c r="F379" s="287">
        <v>350</v>
      </c>
      <c r="G379" s="287">
        <f t="shared" si="79"/>
        <v>350</v>
      </c>
      <c r="H379" s="511"/>
      <c r="I379" s="360"/>
      <c r="J379" s="401"/>
      <c r="K379" s="1"/>
      <c r="L379" s="1"/>
    </row>
    <row r="380" spans="1:12" ht="14.25">
      <c r="A380" s="35" t="s">
        <v>674</v>
      </c>
      <c r="B380" s="104" t="s">
        <v>580</v>
      </c>
      <c r="C380" s="113"/>
      <c r="D380" s="36">
        <v>2</v>
      </c>
      <c r="E380" s="339" t="s">
        <v>12</v>
      </c>
      <c r="F380" s="287">
        <v>150</v>
      </c>
      <c r="G380" s="287">
        <f t="shared" si="79"/>
        <v>300</v>
      </c>
      <c r="H380" s="511"/>
      <c r="I380" s="360"/>
      <c r="J380" s="401"/>
      <c r="K380" s="1"/>
      <c r="L380" s="1"/>
    </row>
    <row r="381" spans="1:12" ht="14.25">
      <c r="A381" s="35" t="s">
        <v>674</v>
      </c>
      <c r="B381" s="107" t="s">
        <v>581</v>
      </c>
      <c r="C381" s="114"/>
      <c r="D381" s="37">
        <v>1</v>
      </c>
      <c r="E381" s="340" t="s">
        <v>12</v>
      </c>
      <c r="F381" s="303">
        <v>650</v>
      </c>
      <c r="G381" s="303">
        <f t="shared" si="79"/>
        <v>650</v>
      </c>
      <c r="H381" s="511"/>
      <c r="I381" s="362"/>
      <c r="J381" s="401"/>
      <c r="K381" s="1"/>
      <c r="L381" s="1"/>
    </row>
    <row r="382" spans="1:12" ht="14.25">
      <c r="A382" s="35" t="s">
        <v>674</v>
      </c>
      <c r="B382" s="97" t="s">
        <v>179</v>
      </c>
      <c r="C382" s="22"/>
      <c r="D382" s="34"/>
      <c r="E382" s="34"/>
      <c r="F382" s="286"/>
      <c r="G382" s="286"/>
      <c r="H382" s="511" t="s">
        <v>180</v>
      </c>
      <c r="I382" s="359"/>
      <c r="J382" s="401"/>
      <c r="K382" s="1"/>
      <c r="L382" s="1"/>
    </row>
    <row r="383" spans="1:12" ht="14.25">
      <c r="A383" s="35" t="s">
        <v>674</v>
      </c>
      <c r="B383" s="490" t="s">
        <v>148</v>
      </c>
      <c r="C383" s="491"/>
      <c r="D383" s="36">
        <v>340</v>
      </c>
      <c r="E383" s="339" t="s">
        <v>26</v>
      </c>
      <c r="F383" s="287">
        <v>80</v>
      </c>
      <c r="G383" s="287">
        <f t="shared" si="79"/>
        <v>27200</v>
      </c>
      <c r="H383" s="511"/>
      <c r="I383" s="360"/>
      <c r="J383" s="401"/>
      <c r="K383" s="1"/>
      <c r="L383" s="1"/>
    </row>
    <row r="384" spans="1:12" ht="14.25">
      <c r="A384" s="35" t="s">
        <v>674</v>
      </c>
      <c r="B384" s="490" t="s">
        <v>147</v>
      </c>
      <c r="C384" s="491"/>
      <c r="D384" s="36">
        <v>120</v>
      </c>
      <c r="E384" s="339" t="s">
        <v>26</v>
      </c>
      <c r="F384" s="287">
        <v>15</v>
      </c>
      <c r="G384" s="287">
        <f t="shared" si="79"/>
        <v>1800</v>
      </c>
      <c r="H384" s="511"/>
      <c r="I384" s="360"/>
      <c r="J384" s="401"/>
      <c r="K384" s="1"/>
      <c r="L384" s="1"/>
    </row>
    <row r="385" spans="1:12" ht="14.25">
      <c r="A385" s="35" t="s">
        <v>674</v>
      </c>
      <c r="B385" s="490" t="s">
        <v>166</v>
      </c>
      <c r="C385" s="491"/>
      <c r="D385" s="36">
        <v>90</v>
      </c>
      <c r="E385" s="339" t="s">
        <v>26</v>
      </c>
      <c r="F385" s="287">
        <v>12</v>
      </c>
      <c r="G385" s="287">
        <f t="shared" si="79"/>
        <v>1080</v>
      </c>
      <c r="H385" s="511"/>
      <c r="I385" s="360"/>
      <c r="J385" s="401"/>
      <c r="K385" s="1"/>
      <c r="L385" s="1"/>
    </row>
    <row r="386" spans="1:12" ht="14.25">
      <c r="A386" s="35" t="s">
        <v>674</v>
      </c>
      <c r="B386" s="490" t="s">
        <v>151</v>
      </c>
      <c r="C386" s="491"/>
      <c r="D386" s="36">
        <v>100</v>
      </c>
      <c r="E386" s="339" t="s">
        <v>26</v>
      </c>
      <c r="F386" s="287">
        <v>30</v>
      </c>
      <c r="G386" s="287">
        <f t="shared" si="79"/>
        <v>3000</v>
      </c>
      <c r="H386" s="511"/>
      <c r="I386" s="360"/>
      <c r="J386" s="401"/>
      <c r="K386" s="1"/>
      <c r="L386" s="1"/>
    </row>
    <row r="387" spans="1:12" ht="14.25">
      <c r="A387" s="35" t="s">
        <v>674</v>
      </c>
      <c r="B387" s="490" t="s">
        <v>181</v>
      </c>
      <c r="C387" s="491"/>
      <c r="D387" s="36">
        <v>100</v>
      </c>
      <c r="E387" s="339" t="s">
        <v>26</v>
      </c>
      <c r="F387" s="287">
        <v>30</v>
      </c>
      <c r="G387" s="287">
        <f t="shared" si="79"/>
        <v>3000</v>
      </c>
      <c r="H387" s="511"/>
      <c r="I387" s="360"/>
      <c r="J387" s="401"/>
      <c r="K387" s="1"/>
      <c r="L387" s="1"/>
    </row>
    <row r="388" spans="1:12" ht="14.25">
      <c r="A388" s="35" t="s">
        <v>674</v>
      </c>
      <c r="B388" s="104" t="s">
        <v>169</v>
      </c>
      <c r="C388" s="334"/>
      <c r="D388" s="36">
        <v>1</v>
      </c>
      <c r="E388" s="339" t="s">
        <v>12</v>
      </c>
      <c r="F388" s="287">
        <v>350</v>
      </c>
      <c r="G388" s="287">
        <f t="shared" si="79"/>
        <v>350</v>
      </c>
      <c r="H388" s="511"/>
      <c r="I388" s="360"/>
      <c r="J388" s="401"/>
      <c r="K388" s="1"/>
      <c r="L388" s="1"/>
    </row>
    <row r="389" spans="1:12" ht="28.5">
      <c r="A389" s="35" t="s">
        <v>674</v>
      </c>
      <c r="B389" s="107" t="s">
        <v>579</v>
      </c>
      <c r="C389" s="114"/>
      <c r="D389" s="37">
        <v>1</v>
      </c>
      <c r="E389" s="340" t="s">
        <v>12</v>
      </c>
      <c r="F389" s="303">
        <v>250</v>
      </c>
      <c r="G389" s="303">
        <f t="shared" si="79"/>
        <v>250</v>
      </c>
      <c r="H389" s="511"/>
      <c r="I389" s="362"/>
      <c r="J389" s="401"/>
      <c r="K389" s="1"/>
      <c r="L389" s="1"/>
    </row>
    <row r="390" spans="1:12" ht="14.25">
      <c r="A390" s="35" t="s">
        <v>674</v>
      </c>
      <c r="B390" s="97" t="s">
        <v>182</v>
      </c>
      <c r="C390" s="22"/>
      <c r="D390" s="34"/>
      <c r="E390" s="34"/>
      <c r="F390" s="286"/>
      <c r="G390" s="286"/>
      <c r="H390" s="511" t="s">
        <v>183</v>
      </c>
      <c r="I390" s="359"/>
      <c r="J390" s="401"/>
      <c r="K390" s="1"/>
      <c r="L390" s="1"/>
    </row>
    <row r="391" spans="1:12" ht="14.25">
      <c r="A391" s="35" t="s">
        <v>674</v>
      </c>
      <c r="B391" s="490" t="s">
        <v>148</v>
      </c>
      <c r="C391" s="491"/>
      <c r="D391" s="36">
        <v>630</v>
      </c>
      <c r="E391" s="339" t="s">
        <v>26</v>
      </c>
      <c r="F391" s="287">
        <v>80</v>
      </c>
      <c r="G391" s="287">
        <f t="shared" si="79"/>
        <v>50400</v>
      </c>
      <c r="H391" s="511"/>
      <c r="I391" s="360"/>
      <c r="J391" s="401"/>
      <c r="K391" s="1"/>
      <c r="L391" s="1"/>
    </row>
    <row r="392" spans="1:12" ht="14.25">
      <c r="A392" s="35" t="s">
        <v>674</v>
      </c>
      <c r="B392" s="490" t="s">
        <v>147</v>
      </c>
      <c r="C392" s="491"/>
      <c r="D392" s="36">
        <v>30</v>
      </c>
      <c r="E392" s="339" t="s">
        <v>26</v>
      </c>
      <c r="F392" s="287">
        <v>15</v>
      </c>
      <c r="G392" s="287">
        <f t="shared" si="79"/>
        <v>450</v>
      </c>
      <c r="H392" s="511"/>
      <c r="I392" s="360"/>
      <c r="J392" s="401"/>
      <c r="K392" s="1"/>
      <c r="L392" s="1"/>
    </row>
    <row r="393" spans="1:12" ht="14.25">
      <c r="A393" s="35" t="s">
        <v>674</v>
      </c>
      <c r="B393" s="490" t="s">
        <v>166</v>
      </c>
      <c r="C393" s="491"/>
      <c r="D393" s="36">
        <v>30</v>
      </c>
      <c r="E393" s="339" t="s">
        <v>26</v>
      </c>
      <c r="F393" s="287">
        <v>12</v>
      </c>
      <c r="G393" s="287">
        <f t="shared" si="79"/>
        <v>360</v>
      </c>
      <c r="H393" s="511"/>
      <c r="I393" s="360"/>
      <c r="J393" s="401"/>
      <c r="K393" s="1"/>
      <c r="L393" s="1"/>
    </row>
    <row r="394" spans="1:12" ht="14.25">
      <c r="A394" s="35" t="s">
        <v>674</v>
      </c>
      <c r="B394" s="490" t="s">
        <v>151</v>
      </c>
      <c r="C394" s="491"/>
      <c r="D394" s="36">
        <v>250</v>
      </c>
      <c r="E394" s="339" t="s">
        <v>26</v>
      </c>
      <c r="F394" s="287">
        <v>30</v>
      </c>
      <c r="G394" s="287">
        <f t="shared" si="79"/>
        <v>7500</v>
      </c>
      <c r="H394" s="511"/>
      <c r="I394" s="360"/>
      <c r="J394" s="401"/>
      <c r="K394" s="1"/>
      <c r="L394" s="1"/>
    </row>
    <row r="395" spans="1:12" ht="14.25">
      <c r="A395" s="35" t="s">
        <v>674</v>
      </c>
      <c r="B395" s="104" t="s">
        <v>580</v>
      </c>
      <c r="C395" s="113"/>
      <c r="D395" s="36">
        <v>2</v>
      </c>
      <c r="E395" s="339" t="s">
        <v>12</v>
      </c>
      <c r="F395" s="287">
        <v>150</v>
      </c>
      <c r="G395" s="287">
        <f t="shared" ref="G395:G396" si="80">ROUND(D395*F395,2)</f>
        <v>300</v>
      </c>
      <c r="H395" s="511"/>
      <c r="I395" s="360"/>
      <c r="J395" s="401"/>
      <c r="K395" s="1"/>
      <c r="L395" s="1"/>
    </row>
    <row r="396" spans="1:12" ht="28.5">
      <c r="A396" s="35" t="s">
        <v>674</v>
      </c>
      <c r="B396" s="107" t="s">
        <v>579</v>
      </c>
      <c r="C396" s="114"/>
      <c r="D396" s="37">
        <v>1</v>
      </c>
      <c r="E396" s="340" t="s">
        <v>12</v>
      </c>
      <c r="F396" s="303">
        <v>250</v>
      </c>
      <c r="G396" s="303">
        <f t="shared" si="80"/>
        <v>250</v>
      </c>
      <c r="H396" s="511"/>
      <c r="I396" s="362"/>
      <c r="J396" s="401"/>
      <c r="K396" s="1"/>
      <c r="L396" s="1"/>
    </row>
    <row r="397" spans="1:12" ht="14.25">
      <c r="A397" s="35" t="s">
        <v>674</v>
      </c>
      <c r="B397" s="97" t="s">
        <v>184</v>
      </c>
      <c r="C397" s="22"/>
      <c r="D397" s="34"/>
      <c r="E397" s="34"/>
      <c r="F397" s="286"/>
      <c r="G397" s="286"/>
      <c r="H397" s="511" t="s">
        <v>185</v>
      </c>
      <c r="I397" s="359"/>
      <c r="J397" s="401"/>
      <c r="K397" s="1"/>
      <c r="L397" s="1"/>
    </row>
    <row r="398" spans="1:12" ht="14.25">
      <c r="A398" s="35" t="s">
        <v>674</v>
      </c>
      <c r="B398" s="490" t="s">
        <v>148</v>
      </c>
      <c r="C398" s="491"/>
      <c r="D398" s="36">
        <v>470</v>
      </c>
      <c r="E398" s="339" t="s">
        <v>26</v>
      </c>
      <c r="F398" s="287">
        <v>80</v>
      </c>
      <c r="G398" s="287">
        <f t="shared" ref="G398:G402" si="81">ROUND(D398*F398,2)</f>
        <v>37600</v>
      </c>
      <c r="H398" s="511"/>
      <c r="I398" s="360"/>
      <c r="J398" s="401"/>
      <c r="K398" s="1"/>
      <c r="L398" s="1"/>
    </row>
    <row r="399" spans="1:12" ht="14.25">
      <c r="A399" s="35" t="s">
        <v>674</v>
      </c>
      <c r="B399" s="490" t="s">
        <v>147</v>
      </c>
      <c r="C399" s="491"/>
      <c r="D399" s="36">
        <v>40</v>
      </c>
      <c r="E399" s="339" t="s">
        <v>26</v>
      </c>
      <c r="F399" s="287">
        <v>15</v>
      </c>
      <c r="G399" s="287">
        <f t="shared" si="81"/>
        <v>600</v>
      </c>
      <c r="H399" s="511"/>
      <c r="I399" s="360"/>
      <c r="J399" s="401"/>
      <c r="K399" s="1"/>
      <c r="L399" s="1"/>
    </row>
    <row r="400" spans="1:12" ht="14.25">
      <c r="A400" s="35" t="s">
        <v>674</v>
      </c>
      <c r="B400" s="490" t="s">
        <v>151</v>
      </c>
      <c r="C400" s="491"/>
      <c r="D400" s="36">
        <v>250</v>
      </c>
      <c r="E400" s="339" t="s">
        <v>26</v>
      </c>
      <c r="F400" s="287">
        <v>30</v>
      </c>
      <c r="G400" s="287">
        <f t="shared" si="81"/>
        <v>7500</v>
      </c>
      <c r="H400" s="511"/>
      <c r="I400" s="360"/>
      <c r="J400" s="401"/>
      <c r="K400" s="1"/>
      <c r="L400" s="1"/>
    </row>
    <row r="401" spans="1:12" ht="14.25">
      <c r="A401" s="35" t="s">
        <v>674</v>
      </c>
      <c r="B401" s="104" t="s">
        <v>169</v>
      </c>
      <c r="C401" s="334"/>
      <c r="D401" s="36">
        <v>1</v>
      </c>
      <c r="E401" s="339" t="s">
        <v>12</v>
      </c>
      <c r="F401" s="287">
        <v>350</v>
      </c>
      <c r="G401" s="287">
        <f t="shared" si="81"/>
        <v>350</v>
      </c>
      <c r="H401" s="511"/>
      <c r="I401" s="360"/>
      <c r="J401" s="401"/>
      <c r="K401" s="1"/>
      <c r="L401" s="1"/>
    </row>
    <row r="402" spans="1:12" ht="28.5">
      <c r="A402" s="35" t="s">
        <v>674</v>
      </c>
      <c r="B402" s="107" t="s">
        <v>579</v>
      </c>
      <c r="C402" s="114"/>
      <c r="D402" s="37">
        <v>5</v>
      </c>
      <c r="E402" s="340" t="s">
        <v>12</v>
      </c>
      <c r="F402" s="303">
        <v>250</v>
      </c>
      <c r="G402" s="303">
        <f t="shared" si="81"/>
        <v>1250</v>
      </c>
      <c r="H402" s="511"/>
      <c r="I402" s="362"/>
      <c r="J402" s="401"/>
      <c r="K402" s="1"/>
      <c r="L402" s="1"/>
    </row>
    <row r="403" spans="1:12" ht="14.25">
      <c r="A403" s="35" t="s">
        <v>674</v>
      </c>
      <c r="B403" s="97" t="s">
        <v>186</v>
      </c>
      <c r="C403" s="22"/>
      <c r="D403" s="34"/>
      <c r="E403" s="34"/>
      <c r="F403" s="286"/>
      <c r="G403" s="286"/>
      <c r="H403" s="511" t="s">
        <v>187</v>
      </c>
      <c r="I403" s="359"/>
      <c r="J403" s="401"/>
      <c r="K403" s="1"/>
      <c r="L403" s="1"/>
    </row>
    <row r="404" spans="1:12" ht="14.25">
      <c r="A404" s="35" t="s">
        <v>674</v>
      </c>
      <c r="B404" s="490" t="s">
        <v>148</v>
      </c>
      <c r="C404" s="491"/>
      <c r="D404" s="36">
        <v>500</v>
      </c>
      <c r="E404" s="339" t="s">
        <v>26</v>
      </c>
      <c r="F404" s="287">
        <v>80</v>
      </c>
      <c r="G404" s="287">
        <f t="shared" ref="G404:G408" si="82">ROUND(D404*F404,2)</f>
        <v>40000</v>
      </c>
      <c r="H404" s="511"/>
      <c r="I404" s="360"/>
      <c r="J404" s="401"/>
      <c r="K404" s="1"/>
      <c r="L404" s="1"/>
    </row>
    <row r="405" spans="1:12" ht="14.25">
      <c r="A405" s="35" t="s">
        <v>674</v>
      </c>
      <c r="B405" s="490" t="s">
        <v>151</v>
      </c>
      <c r="C405" s="491"/>
      <c r="D405" s="36">
        <v>520</v>
      </c>
      <c r="E405" s="339" t="s">
        <v>26</v>
      </c>
      <c r="F405" s="287">
        <v>30</v>
      </c>
      <c r="G405" s="287">
        <f t="shared" si="82"/>
        <v>15600</v>
      </c>
      <c r="H405" s="511"/>
      <c r="I405" s="360"/>
      <c r="J405" s="401"/>
      <c r="K405" s="1"/>
      <c r="L405" s="1"/>
    </row>
    <row r="406" spans="1:12" ht="14.25">
      <c r="A406" s="35" t="s">
        <v>674</v>
      </c>
      <c r="B406" s="333" t="s">
        <v>152</v>
      </c>
      <c r="C406" s="334"/>
      <c r="D406" s="36">
        <v>1</v>
      </c>
      <c r="E406" s="339" t="s">
        <v>12</v>
      </c>
      <c r="F406" s="287">
        <v>60</v>
      </c>
      <c r="G406" s="287">
        <f t="shared" si="82"/>
        <v>60</v>
      </c>
      <c r="H406" s="511"/>
      <c r="I406" s="360"/>
      <c r="J406" s="401"/>
      <c r="K406" s="1"/>
      <c r="L406" s="1"/>
    </row>
    <row r="407" spans="1:12" ht="14.25">
      <c r="A407" s="35" t="s">
        <v>674</v>
      </c>
      <c r="B407" s="104" t="s">
        <v>188</v>
      </c>
      <c r="C407" s="113"/>
      <c r="D407" s="36">
        <v>1</v>
      </c>
      <c r="E407" s="339" t="s">
        <v>12</v>
      </c>
      <c r="F407" s="287">
        <v>45</v>
      </c>
      <c r="G407" s="287">
        <f t="shared" si="82"/>
        <v>45</v>
      </c>
      <c r="H407" s="511"/>
      <c r="I407" s="360"/>
      <c r="J407" s="401"/>
      <c r="K407" s="1"/>
      <c r="L407" s="1"/>
    </row>
    <row r="408" spans="1:12" ht="28.5">
      <c r="A408" s="35" t="s">
        <v>674</v>
      </c>
      <c r="B408" s="107" t="s">
        <v>579</v>
      </c>
      <c r="C408" s="114"/>
      <c r="D408" s="37">
        <v>6</v>
      </c>
      <c r="E408" s="340" t="s">
        <v>12</v>
      </c>
      <c r="F408" s="303">
        <v>250</v>
      </c>
      <c r="G408" s="303">
        <f t="shared" si="82"/>
        <v>1500</v>
      </c>
      <c r="H408" s="511"/>
      <c r="I408" s="362"/>
      <c r="J408" s="401"/>
      <c r="K408" s="1"/>
      <c r="L408" s="1"/>
    </row>
    <row r="409" spans="1:12" ht="14.25">
      <c r="A409" s="35" t="s">
        <v>674</v>
      </c>
      <c r="B409" s="97" t="s">
        <v>189</v>
      </c>
      <c r="C409" s="22"/>
      <c r="D409" s="34"/>
      <c r="E409" s="34"/>
      <c r="F409" s="286"/>
      <c r="G409" s="286"/>
      <c r="H409" s="511" t="s">
        <v>190</v>
      </c>
      <c r="I409" s="359"/>
      <c r="J409" s="401"/>
      <c r="K409" s="1"/>
      <c r="L409" s="1"/>
    </row>
    <row r="410" spans="1:12" ht="14.25">
      <c r="A410" s="35" t="s">
        <v>674</v>
      </c>
      <c r="B410" s="490" t="s">
        <v>148</v>
      </c>
      <c r="C410" s="491"/>
      <c r="D410" s="36">
        <v>440</v>
      </c>
      <c r="E410" s="339" t="s">
        <v>26</v>
      </c>
      <c r="F410" s="287">
        <v>80</v>
      </c>
      <c r="G410" s="287">
        <f t="shared" ref="G410:G416" si="83">ROUND(D410*F410,2)</f>
        <v>35200</v>
      </c>
      <c r="H410" s="511"/>
      <c r="I410" s="360"/>
      <c r="J410" s="401"/>
      <c r="K410" s="1"/>
      <c r="L410" s="1"/>
    </row>
    <row r="411" spans="1:12" ht="14.25">
      <c r="A411" s="35" t="s">
        <v>674</v>
      </c>
      <c r="B411" s="490" t="s">
        <v>147</v>
      </c>
      <c r="C411" s="491"/>
      <c r="D411" s="36">
        <v>100</v>
      </c>
      <c r="E411" s="339" t="s">
        <v>26</v>
      </c>
      <c r="F411" s="287">
        <v>15</v>
      </c>
      <c r="G411" s="287">
        <f t="shared" si="83"/>
        <v>1500</v>
      </c>
      <c r="H411" s="511"/>
      <c r="I411" s="360"/>
      <c r="J411" s="401"/>
      <c r="K411" s="1"/>
      <c r="L411" s="1"/>
    </row>
    <row r="412" spans="1:12" ht="14.25">
      <c r="A412" s="35" t="s">
        <v>674</v>
      </c>
      <c r="B412" s="490" t="s">
        <v>151</v>
      </c>
      <c r="C412" s="491"/>
      <c r="D412" s="36">
        <v>570</v>
      </c>
      <c r="E412" s="339" t="s">
        <v>26</v>
      </c>
      <c r="F412" s="287">
        <v>30</v>
      </c>
      <c r="G412" s="287">
        <f t="shared" si="83"/>
        <v>17100</v>
      </c>
      <c r="H412" s="511"/>
      <c r="I412" s="360"/>
      <c r="J412" s="401"/>
      <c r="K412" s="1"/>
      <c r="L412" s="1"/>
    </row>
    <row r="413" spans="1:12" ht="14.25">
      <c r="A413" s="35" t="s">
        <v>674</v>
      </c>
      <c r="B413" s="333" t="s">
        <v>152</v>
      </c>
      <c r="C413" s="334"/>
      <c r="D413" s="36">
        <v>1</v>
      </c>
      <c r="E413" s="339" t="s">
        <v>12</v>
      </c>
      <c r="F413" s="287">
        <v>60</v>
      </c>
      <c r="G413" s="287">
        <f t="shared" si="83"/>
        <v>60</v>
      </c>
      <c r="H413" s="511"/>
      <c r="I413" s="360"/>
      <c r="J413" s="401"/>
      <c r="K413" s="1"/>
      <c r="L413" s="1"/>
    </row>
    <row r="414" spans="1:12" ht="14.25">
      <c r="A414" s="35" t="s">
        <v>674</v>
      </c>
      <c r="B414" s="104" t="s">
        <v>191</v>
      </c>
      <c r="C414" s="113"/>
      <c r="D414" s="36">
        <v>1</v>
      </c>
      <c r="E414" s="339" t="s">
        <v>12</v>
      </c>
      <c r="F414" s="287">
        <v>350</v>
      </c>
      <c r="G414" s="287">
        <f t="shared" si="83"/>
        <v>350</v>
      </c>
      <c r="H414" s="511"/>
      <c r="I414" s="360"/>
      <c r="J414" s="401"/>
      <c r="K414" s="1"/>
      <c r="L414" s="1"/>
    </row>
    <row r="415" spans="1:12" ht="14.25">
      <c r="A415" s="35" t="s">
        <v>674</v>
      </c>
      <c r="B415" s="104" t="s">
        <v>580</v>
      </c>
      <c r="C415" s="113"/>
      <c r="D415" s="36">
        <v>5</v>
      </c>
      <c r="E415" s="339" t="s">
        <v>12</v>
      </c>
      <c r="F415" s="287">
        <v>150</v>
      </c>
      <c r="G415" s="287">
        <f t="shared" si="83"/>
        <v>750</v>
      </c>
      <c r="H415" s="511"/>
      <c r="I415" s="360"/>
      <c r="J415" s="401"/>
      <c r="K415" s="1"/>
      <c r="L415" s="1"/>
    </row>
    <row r="416" spans="1:12" ht="28.5">
      <c r="A416" s="35" t="s">
        <v>674</v>
      </c>
      <c r="B416" s="107" t="s">
        <v>579</v>
      </c>
      <c r="C416" s="114"/>
      <c r="D416" s="37">
        <v>1</v>
      </c>
      <c r="E416" s="340" t="s">
        <v>12</v>
      </c>
      <c r="F416" s="303">
        <v>250</v>
      </c>
      <c r="G416" s="303">
        <f t="shared" si="83"/>
        <v>250</v>
      </c>
      <c r="H416" s="511"/>
      <c r="I416" s="362"/>
      <c r="J416" s="401"/>
      <c r="K416" s="1"/>
      <c r="L416" s="1"/>
    </row>
    <row r="417" spans="1:12" ht="14.25">
      <c r="A417" s="35" t="s">
        <v>674</v>
      </c>
      <c r="B417" s="97" t="s">
        <v>192</v>
      </c>
      <c r="C417" s="22"/>
      <c r="D417" s="34"/>
      <c r="E417" s="34"/>
      <c r="F417" s="286"/>
      <c r="G417" s="286"/>
      <c r="H417" s="511" t="s">
        <v>193</v>
      </c>
      <c r="I417" s="359"/>
      <c r="J417" s="401"/>
      <c r="K417" s="1"/>
      <c r="L417" s="1"/>
    </row>
    <row r="418" spans="1:12" ht="14.25">
      <c r="A418" s="35" t="s">
        <v>674</v>
      </c>
      <c r="B418" s="490" t="s">
        <v>148</v>
      </c>
      <c r="C418" s="491"/>
      <c r="D418" s="36">
        <v>580</v>
      </c>
      <c r="E418" s="339" t="s">
        <v>26</v>
      </c>
      <c r="F418" s="287">
        <v>80</v>
      </c>
      <c r="G418" s="287">
        <f t="shared" ref="G418:G424" si="84">ROUND(D418*F418,2)</f>
        <v>46400</v>
      </c>
      <c r="H418" s="511"/>
      <c r="I418" s="360"/>
      <c r="J418" s="401"/>
      <c r="K418" s="1"/>
      <c r="L418" s="1"/>
    </row>
    <row r="419" spans="1:12" ht="14.25">
      <c r="A419" s="35" t="s">
        <v>674</v>
      </c>
      <c r="B419" s="490" t="s">
        <v>147</v>
      </c>
      <c r="C419" s="491"/>
      <c r="D419" s="36">
        <v>210</v>
      </c>
      <c r="E419" s="339" t="s">
        <v>26</v>
      </c>
      <c r="F419" s="287">
        <v>15</v>
      </c>
      <c r="G419" s="287">
        <f t="shared" si="84"/>
        <v>3150</v>
      </c>
      <c r="H419" s="511"/>
      <c r="I419" s="360"/>
      <c r="J419" s="401"/>
      <c r="K419" s="1"/>
      <c r="L419" s="1"/>
    </row>
    <row r="420" spans="1:12" ht="14.25">
      <c r="A420" s="35" t="s">
        <v>674</v>
      </c>
      <c r="B420" s="490" t="s">
        <v>151</v>
      </c>
      <c r="C420" s="491"/>
      <c r="D420" s="36">
        <v>550</v>
      </c>
      <c r="E420" s="339" t="s">
        <v>26</v>
      </c>
      <c r="F420" s="287">
        <v>30</v>
      </c>
      <c r="G420" s="287">
        <f t="shared" si="84"/>
        <v>16500</v>
      </c>
      <c r="H420" s="511"/>
      <c r="I420" s="360"/>
      <c r="J420" s="401"/>
      <c r="K420" s="1"/>
      <c r="L420" s="1"/>
    </row>
    <row r="421" spans="1:12" ht="14.25">
      <c r="A421" s="35" t="s">
        <v>674</v>
      </c>
      <c r="B421" s="333" t="s">
        <v>152</v>
      </c>
      <c r="C421" s="334"/>
      <c r="D421" s="36">
        <v>1</v>
      </c>
      <c r="E421" s="339" t="s">
        <v>12</v>
      </c>
      <c r="F421" s="287">
        <v>60</v>
      </c>
      <c r="G421" s="287">
        <f t="shared" si="84"/>
        <v>60</v>
      </c>
      <c r="H421" s="511"/>
      <c r="I421" s="360"/>
      <c r="J421" s="401"/>
      <c r="K421" s="1"/>
      <c r="L421" s="1"/>
    </row>
    <row r="422" spans="1:12" ht="14.25">
      <c r="A422" s="35" t="s">
        <v>674</v>
      </c>
      <c r="B422" s="104" t="s">
        <v>191</v>
      </c>
      <c r="C422" s="113"/>
      <c r="D422" s="36">
        <v>1</v>
      </c>
      <c r="E422" s="339" t="s">
        <v>12</v>
      </c>
      <c r="F422" s="287">
        <v>350</v>
      </c>
      <c r="G422" s="287">
        <f t="shared" si="84"/>
        <v>350</v>
      </c>
      <c r="H422" s="511"/>
      <c r="I422" s="360"/>
      <c r="J422" s="401"/>
      <c r="K422" s="1"/>
      <c r="L422" s="1"/>
    </row>
    <row r="423" spans="1:12" ht="14.25">
      <c r="A423" s="35" t="s">
        <v>674</v>
      </c>
      <c r="B423" s="104" t="s">
        <v>580</v>
      </c>
      <c r="C423" s="113"/>
      <c r="D423" s="36">
        <v>4</v>
      </c>
      <c r="E423" s="339" t="s">
        <v>12</v>
      </c>
      <c r="F423" s="287">
        <v>150</v>
      </c>
      <c r="G423" s="287">
        <f t="shared" si="84"/>
        <v>600</v>
      </c>
      <c r="H423" s="511"/>
      <c r="I423" s="360"/>
      <c r="J423" s="401"/>
      <c r="K423" s="1"/>
      <c r="L423" s="1"/>
    </row>
    <row r="424" spans="1:12" ht="14.25">
      <c r="A424" s="35" t="s">
        <v>674</v>
      </c>
      <c r="B424" s="107" t="s">
        <v>581</v>
      </c>
      <c r="C424" s="114"/>
      <c r="D424" s="37">
        <v>1</v>
      </c>
      <c r="E424" s="340" t="s">
        <v>12</v>
      </c>
      <c r="F424" s="303">
        <v>650</v>
      </c>
      <c r="G424" s="303">
        <f t="shared" si="84"/>
        <v>650</v>
      </c>
      <c r="H424" s="511"/>
      <c r="I424" s="362"/>
      <c r="J424" s="401"/>
      <c r="K424" s="1"/>
      <c r="L424" s="1"/>
    </row>
    <row r="425" spans="1:12" ht="14.25">
      <c r="A425" s="35" t="s">
        <v>674</v>
      </c>
      <c r="B425" s="97" t="s">
        <v>194</v>
      </c>
      <c r="C425" s="22"/>
      <c r="D425" s="34"/>
      <c r="E425" s="34"/>
      <c r="F425" s="286"/>
      <c r="G425" s="286"/>
      <c r="H425" s="511" t="s">
        <v>195</v>
      </c>
      <c r="I425" s="359"/>
      <c r="J425" s="401"/>
      <c r="K425" s="1"/>
      <c r="L425" s="1"/>
    </row>
    <row r="426" spans="1:12" ht="14.25">
      <c r="A426" s="35" t="s">
        <v>674</v>
      </c>
      <c r="B426" s="490" t="s">
        <v>148</v>
      </c>
      <c r="C426" s="491"/>
      <c r="D426" s="36">
        <v>520</v>
      </c>
      <c r="E426" s="339" t="s">
        <v>26</v>
      </c>
      <c r="F426" s="287">
        <v>80</v>
      </c>
      <c r="G426" s="287">
        <f t="shared" ref="G426:G431" si="85">ROUND(D426*F426,2)</f>
        <v>41600</v>
      </c>
      <c r="H426" s="511"/>
      <c r="I426" s="360"/>
      <c r="J426" s="401"/>
      <c r="K426" s="1"/>
      <c r="L426" s="1"/>
    </row>
    <row r="427" spans="1:12" ht="14.25">
      <c r="A427" s="35" t="s">
        <v>674</v>
      </c>
      <c r="B427" s="490" t="s">
        <v>147</v>
      </c>
      <c r="C427" s="491"/>
      <c r="D427" s="36">
        <v>240</v>
      </c>
      <c r="E427" s="339" t="s">
        <v>26</v>
      </c>
      <c r="F427" s="287">
        <v>15</v>
      </c>
      <c r="G427" s="287">
        <f t="shared" si="85"/>
        <v>3600</v>
      </c>
      <c r="H427" s="511"/>
      <c r="I427" s="360"/>
      <c r="J427" s="401"/>
      <c r="K427" s="1"/>
      <c r="L427" s="1"/>
    </row>
    <row r="428" spans="1:12" ht="14.25">
      <c r="A428" s="35" t="s">
        <v>674</v>
      </c>
      <c r="B428" s="490" t="s">
        <v>151</v>
      </c>
      <c r="C428" s="491"/>
      <c r="D428" s="36">
        <v>550</v>
      </c>
      <c r="E428" s="339" t="s">
        <v>26</v>
      </c>
      <c r="F428" s="287">
        <v>30</v>
      </c>
      <c r="G428" s="287">
        <f t="shared" si="85"/>
        <v>16500</v>
      </c>
      <c r="H428" s="511"/>
      <c r="I428" s="360"/>
      <c r="J428" s="401"/>
      <c r="K428" s="1"/>
      <c r="L428" s="1"/>
    </row>
    <row r="429" spans="1:12" ht="14.25">
      <c r="A429" s="35" t="s">
        <v>674</v>
      </c>
      <c r="B429" s="104" t="s">
        <v>191</v>
      </c>
      <c r="C429" s="113"/>
      <c r="D429" s="36">
        <v>2</v>
      </c>
      <c r="E429" s="339" t="s">
        <v>12</v>
      </c>
      <c r="F429" s="287">
        <v>350</v>
      </c>
      <c r="G429" s="287">
        <f t="shared" si="85"/>
        <v>700</v>
      </c>
      <c r="H429" s="511"/>
      <c r="I429" s="360"/>
      <c r="J429" s="401"/>
      <c r="K429" s="1"/>
      <c r="L429" s="1"/>
    </row>
    <row r="430" spans="1:12" ht="14.25">
      <c r="A430" s="35" t="s">
        <v>674</v>
      </c>
      <c r="B430" s="104" t="s">
        <v>580</v>
      </c>
      <c r="C430" s="113"/>
      <c r="D430" s="36">
        <v>4</v>
      </c>
      <c r="E430" s="339" t="s">
        <v>12</v>
      </c>
      <c r="F430" s="287">
        <v>150</v>
      </c>
      <c r="G430" s="287">
        <f t="shared" si="85"/>
        <v>600</v>
      </c>
      <c r="H430" s="511"/>
      <c r="I430" s="360"/>
      <c r="J430" s="401"/>
      <c r="K430" s="1"/>
      <c r="L430" s="1"/>
    </row>
    <row r="431" spans="1:12" ht="28.5">
      <c r="A431" s="35" t="s">
        <v>674</v>
      </c>
      <c r="B431" s="107" t="s">
        <v>579</v>
      </c>
      <c r="C431" s="114"/>
      <c r="D431" s="37">
        <v>1</v>
      </c>
      <c r="E431" s="340" t="s">
        <v>12</v>
      </c>
      <c r="F431" s="303">
        <v>250</v>
      </c>
      <c r="G431" s="303">
        <f t="shared" si="85"/>
        <v>250</v>
      </c>
      <c r="H431" s="511"/>
      <c r="I431" s="362"/>
      <c r="J431" s="401"/>
      <c r="K431" s="1"/>
      <c r="L431" s="1"/>
    </row>
    <row r="432" spans="1:12" ht="14.25">
      <c r="A432" s="35" t="s">
        <v>674</v>
      </c>
      <c r="B432" s="97" t="s">
        <v>196</v>
      </c>
      <c r="C432" s="22"/>
      <c r="D432" s="34"/>
      <c r="E432" s="34"/>
      <c r="F432" s="286"/>
      <c r="G432" s="286"/>
      <c r="H432" s="511" t="s">
        <v>197</v>
      </c>
      <c r="I432" s="359"/>
      <c r="J432" s="401"/>
      <c r="K432" s="1"/>
      <c r="L432" s="1"/>
    </row>
    <row r="433" spans="1:12" ht="14.25">
      <c r="A433" s="35" t="s">
        <v>674</v>
      </c>
      <c r="B433" s="490" t="s">
        <v>148</v>
      </c>
      <c r="C433" s="491"/>
      <c r="D433" s="36">
        <v>140</v>
      </c>
      <c r="E433" s="339" t="s">
        <v>26</v>
      </c>
      <c r="F433" s="287">
        <v>80</v>
      </c>
      <c r="G433" s="287">
        <f t="shared" ref="G433:G436" si="86">ROUND(D433*F433,2)</f>
        <v>11200</v>
      </c>
      <c r="H433" s="511"/>
      <c r="I433" s="360"/>
      <c r="J433" s="401"/>
      <c r="K433" s="1"/>
      <c r="L433" s="1"/>
    </row>
    <row r="434" spans="1:12" ht="14.25">
      <c r="A434" s="35" t="s">
        <v>674</v>
      </c>
      <c r="B434" s="490" t="s">
        <v>147</v>
      </c>
      <c r="C434" s="491"/>
      <c r="D434" s="36">
        <v>290</v>
      </c>
      <c r="E434" s="339" t="s">
        <v>26</v>
      </c>
      <c r="F434" s="287">
        <v>15</v>
      </c>
      <c r="G434" s="287">
        <f t="shared" si="86"/>
        <v>4350</v>
      </c>
      <c r="H434" s="511"/>
      <c r="I434" s="360"/>
      <c r="J434" s="401"/>
      <c r="K434" s="1"/>
      <c r="L434" s="1"/>
    </row>
    <row r="435" spans="1:12" ht="14.25">
      <c r="A435" s="35" t="s">
        <v>674</v>
      </c>
      <c r="B435" s="333" t="s">
        <v>152</v>
      </c>
      <c r="C435" s="334"/>
      <c r="D435" s="36">
        <v>7</v>
      </c>
      <c r="E435" s="339" t="s">
        <v>12</v>
      </c>
      <c r="F435" s="287">
        <v>60</v>
      </c>
      <c r="G435" s="287">
        <f t="shared" si="86"/>
        <v>420</v>
      </c>
      <c r="H435" s="511"/>
      <c r="I435" s="360"/>
      <c r="J435" s="401"/>
      <c r="K435" s="1"/>
      <c r="L435" s="1"/>
    </row>
    <row r="436" spans="1:12" ht="14.25">
      <c r="A436" s="35" t="s">
        <v>674</v>
      </c>
      <c r="B436" s="104" t="s">
        <v>580</v>
      </c>
      <c r="C436" s="113"/>
      <c r="D436" s="36">
        <v>4</v>
      </c>
      <c r="E436" s="339" t="s">
        <v>12</v>
      </c>
      <c r="F436" s="287">
        <v>150</v>
      </c>
      <c r="G436" s="287">
        <f t="shared" si="86"/>
        <v>600</v>
      </c>
      <c r="H436" s="511"/>
      <c r="I436" s="360"/>
      <c r="J436" s="401"/>
      <c r="K436" s="1"/>
      <c r="L436" s="1"/>
    </row>
    <row r="437" spans="1:12" ht="14.25">
      <c r="A437" s="35" t="s">
        <v>674</v>
      </c>
      <c r="B437" s="97" t="s">
        <v>198</v>
      </c>
      <c r="C437" s="22"/>
      <c r="D437" s="34"/>
      <c r="E437" s="34"/>
      <c r="F437" s="286"/>
      <c r="G437" s="286"/>
      <c r="H437" s="511" t="s">
        <v>199</v>
      </c>
      <c r="I437" s="359"/>
      <c r="J437" s="401"/>
      <c r="K437" s="1"/>
      <c r="L437" s="1"/>
    </row>
    <row r="438" spans="1:12" ht="14.25">
      <c r="A438" s="35" t="s">
        <v>674</v>
      </c>
      <c r="B438" s="490" t="s">
        <v>148</v>
      </c>
      <c r="C438" s="491"/>
      <c r="D438" s="36">
        <v>45</v>
      </c>
      <c r="E438" s="339" t="s">
        <v>26</v>
      </c>
      <c r="F438" s="287">
        <v>80</v>
      </c>
      <c r="G438" s="287">
        <f t="shared" ref="G438:G444" si="87">ROUND(D438*F438,2)</f>
        <v>3600</v>
      </c>
      <c r="H438" s="511"/>
      <c r="I438" s="360"/>
      <c r="J438" s="401"/>
      <c r="K438" s="1"/>
      <c r="L438" s="1"/>
    </row>
    <row r="439" spans="1:12" ht="14.25">
      <c r="A439" s="35" t="s">
        <v>674</v>
      </c>
      <c r="B439" s="490" t="s">
        <v>151</v>
      </c>
      <c r="C439" s="491"/>
      <c r="D439" s="36">
        <v>50</v>
      </c>
      <c r="E439" s="339" t="s">
        <v>26</v>
      </c>
      <c r="F439" s="287">
        <v>30</v>
      </c>
      <c r="G439" s="287">
        <f t="shared" si="87"/>
        <v>1500</v>
      </c>
      <c r="H439" s="511"/>
      <c r="I439" s="360"/>
      <c r="J439" s="401"/>
      <c r="K439" s="1"/>
      <c r="L439" s="1"/>
    </row>
    <row r="440" spans="1:12" ht="14.25">
      <c r="A440" s="35" t="s">
        <v>674</v>
      </c>
      <c r="B440" s="490" t="s">
        <v>147</v>
      </c>
      <c r="C440" s="491"/>
      <c r="D440" s="36">
        <v>50</v>
      </c>
      <c r="E440" s="339" t="s">
        <v>26</v>
      </c>
      <c r="F440" s="287">
        <v>15</v>
      </c>
      <c r="G440" s="287">
        <f t="shared" si="87"/>
        <v>750</v>
      </c>
      <c r="H440" s="511"/>
      <c r="I440" s="360"/>
      <c r="J440" s="401"/>
      <c r="K440" s="1"/>
      <c r="L440" s="1"/>
    </row>
    <row r="441" spans="1:12" ht="14.25">
      <c r="A441" s="35" t="s">
        <v>674</v>
      </c>
      <c r="B441" s="333" t="s">
        <v>166</v>
      </c>
      <c r="C441" s="334"/>
      <c r="D441" s="36">
        <v>40</v>
      </c>
      <c r="E441" s="339" t="s">
        <v>26</v>
      </c>
      <c r="F441" s="287">
        <v>12</v>
      </c>
      <c r="G441" s="287">
        <f t="shared" si="87"/>
        <v>480</v>
      </c>
      <c r="H441" s="511"/>
      <c r="I441" s="360"/>
      <c r="J441" s="401"/>
      <c r="K441" s="1"/>
      <c r="L441" s="1"/>
    </row>
    <row r="442" spans="1:12" ht="14.25">
      <c r="A442" s="35" t="s">
        <v>674</v>
      </c>
      <c r="B442" s="333" t="s">
        <v>152</v>
      </c>
      <c r="C442" s="334"/>
      <c r="D442" s="36">
        <v>2</v>
      </c>
      <c r="E442" s="339" t="s">
        <v>12</v>
      </c>
      <c r="F442" s="287">
        <v>60</v>
      </c>
      <c r="G442" s="287">
        <f t="shared" si="87"/>
        <v>120</v>
      </c>
      <c r="H442" s="511"/>
      <c r="I442" s="360"/>
      <c r="J442" s="401"/>
      <c r="K442" s="1"/>
      <c r="L442" s="1"/>
    </row>
    <row r="443" spans="1:12" ht="14.25">
      <c r="A443" s="35" t="s">
        <v>674</v>
      </c>
      <c r="B443" s="104" t="s">
        <v>580</v>
      </c>
      <c r="C443" s="113"/>
      <c r="D443" s="36">
        <v>1</v>
      </c>
      <c r="E443" s="339" t="s">
        <v>12</v>
      </c>
      <c r="F443" s="287">
        <v>150</v>
      </c>
      <c r="G443" s="287">
        <f t="shared" si="87"/>
        <v>150</v>
      </c>
      <c r="H443" s="511"/>
      <c r="I443" s="360"/>
      <c r="J443" s="401"/>
      <c r="K443" s="1"/>
      <c r="L443" s="1"/>
    </row>
    <row r="444" spans="1:12" ht="28.5">
      <c r="A444" s="35" t="s">
        <v>674</v>
      </c>
      <c r="B444" s="107" t="s">
        <v>579</v>
      </c>
      <c r="C444" s="114"/>
      <c r="D444" s="37">
        <v>1</v>
      </c>
      <c r="E444" s="340" t="s">
        <v>12</v>
      </c>
      <c r="F444" s="303">
        <v>250</v>
      </c>
      <c r="G444" s="303">
        <f t="shared" si="87"/>
        <v>250</v>
      </c>
      <c r="H444" s="511"/>
      <c r="I444" s="362"/>
      <c r="J444" s="401"/>
      <c r="K444" s="1"/>
      <c r="L444" s="1"/>
    </row>
    <row r="445" spans="1:12" ht="14.25">
      <c r="A445" s="35" t="s">
        <v>674</v>
      </c>
      <c r="B445" s="97" t="s">
        <v>200</v>
      </c>
      <c r="C445" s="22"/>
      <c r="D445" s="34"/>
      <c r="E445" s="34"/>
      <c r="F445" s="286"/>
      <c r="G445" s="286"/>
      <c r="H445" s="511" t="s">
        <v>201</v>
      </c>
      <c r="I445" s="359"/>
      <c r="J445" s="401"/>
      <c r="K445" s="1"/>
      <c r="L445" s="1"/>
    </row>
    <row r="446" spans="1:12" ht="14.25">
      <c r="A446" s="35" t="s">
        <v>674</v>
      </c>
      <c r="B446" s="490" t="s">
        <v>148</v>
      </c>
      <c r="C446" s="491"/>
      <c r="D446" s="36">
        <v>350</v>
      </c>
      <c r="E446" s="339" t="s">
        <v>26</v>
      </c>
      <c r="F446" s="287">
        <v>80</v>
      </c>
      <c r="G446" s="287">
        <f t="shared" ref="G446:G451" si="88">ROUND(D446*F446,2)</f>
        <v>28000</v>
      </c>
      <c r="H446" s="511"/>
      <c r="I446" s="360"/>
      <c r="J446" s="401"/>
      <c r="K446" s="1"/>
      <c r="L446" s="1"/>
    </row>
    <row r="447" spans="1:12" ht="14.25">
      <c r="A447" s="35" t="s">
        <v>674</v>
      </c>
      <c r="B447" s="490" t="s">
        <v>147</v>
      </c>
      <c r="C447" s="491"/>
      <c r="D447" s="36">
        <v>450</v>
      </c>
      <c r="E447" s="339" t="s">
        <v>26</v>
      </c>
      <c r="F447" s="287">
        <v>15</v>
      </c>
      <c r="G447" s="287">
        <f t="shared" si="88"/>
        <v>6750</v>
      </c>
      <c r="H447" s="511"/>
      <c r="I447" s="360"/>
      <c r="J447" s="401"/>
      <c r="K447" s="1"/>
      <c r="L447" s="1"/>
    </row>
    <row r="448" spans="1:12" ht="14.25">
      <c r="A448" s="35" t="s">
        <v>674</v>
      </c>
      <c r="B448" s="333" t="s">
        <v>157</v>
      </c>
      <c r="C448" s="334"/>
      <c r="D448" s="36">
        <v>1</v>
      </c>
      <c r="E448" s="339" t="s">
        <v>12</v>
      </c>
      <c r="F448" s="287">
        <v>150</v>
      </c>
      <c r="G448" s="287">
        <f t="shared" si="88"/>
        <v>150</v>
      </c>
      <c r="H448" s="511"/>
      <c r="I448" s="360"/>
      <c r="J448" s="401"/>
      <c r="K448" s="1"/>
      <c r="L448" s="1"/>
    </row>
    <row r="449" spans="1:12" ht="14.25">
      <c r="A449" s="35" t="s">
        <v>674</v>
      </c>
      <c r="B449" s="333" t="s">
        <v>152</v>
      </c>
      <c r="C449" s="334"/>
      <c r="D449" s="36">
        <v>2</v>
      </c>
      <c r="E449" s="339" t="s">
        <v>12</v>
      </c>
      <c r="F449" s="287">
        <v>60</v>
      </c>
      <c r="G449" s="287">
        <f t="shared" si="88"/>
        <v>120</v>
      </c>
      <c r="H449" s="511"/>
      <c r="I449" s="360"/>
      <c r="J449" s="401"/>
      <c r="K449" s="1"/>
      <c r="L449" s="1"/>
    </row>
    <row r="450" spans="1:12" ht="14.25">
      <c r="A450" s="35" t="s">
        <v>674</v>
      </c>
      <c r="B450" s="104" t="s">
        <v>580</v>
      </c>
      <c r="C450" s="113"/>
      <c r="D450" s="36">
        <v>1</v>
      </c>
      <c r="E450" s="339" t="s">
        <v>12</v>
      </c>
      <c r="F450" s="287">
        <v>150</v>
      </c>
      <c r="G450" s="287">
        <f t="shared" si="88"/>
        <v>150</v>
      </c>
      <c r="H450" s="511"/>
      <c r="I450" s="360"/>
      <c r="J450" s="401"/>
      <c r="K450" s="1"/>
      <c r="L450" s="1"/>
    </row>
    <row r="451" spans="1:12" ht="28.5">
      <c r="A451" s="35" t="s">
        <v>674</v>
      </c>
      <c r="B451" s="107" t="s">
        <v>579</v>
      </c>
      <c r="C451" s="114"/>
      <c r="D451" s="37">
        <v>3</v>
      </c>
      <c r="E451" s="340" t="s">
        <v>12</v>
      </c>
      <c r="F451" s="303">
        <v>250</v>
      </c>
      <c r="G451" s="303">
        <f t="shared" si="88"/>
        <v>750</v>
      </c>
      <c r="H451" s="511"/>
      <c r="I451" s="362"/>
      <c r="J451" s="401"/>
      <c r="K451" s="1"/>
      <c r="L451" s="1"/>
    </row>
    <row r="452" spans="1:12" ht="14.25">
      <c r="A452" s="35" t="s">
        <v>674</v>
      </c>
      <c r="B452" s="97" t="s">
        <v>202</v>
      </c>
      <c r="C452" s="22"/>
      <c r="D452" s="34"/>
      <c r="E452" s="34"/>
      <c r="F452" s="286"/>
      <c r="G452" s="286"/>
      <c r="H452" s="511" t="s">
        <v>203</v>
      </c>
      <c r="I452" s="359"/>
      <c r="J452" s="401"/>
      <c r="K452" s="1"/>
      <c r="L452" s="1"/>
    </row>
    <row r="453" spans="1:12" ht="14.25">
      <c r="A453" s="35" t="s">
        <v>674</v>
      </c>
      <c r="B453" s="490" t="s">
        <v>148</v>
      </c>
      <c r="C453" s="491"/>
      <c r="D453" s="36">
        <v>90</v>
      </c>
      <c r="E453" s="339" t="s">
        <v>26</v>
      </c>
      <c r="F453" s="287">
        <v>80</v>
      </c>
      <c r="G453" s="287">
        <f t="shared" ref="G453:G457" si="89">ROUND(D453*F453,2)</f>
        <v>7200</v>
      </c>
      <c r="H453" s="511"/>
      <c r="I453" s="360"/>
      <c r="J453" s="401"/>
      <c r="K453" s="1"/>
      <c r="L453" s="1"/>
    </row>
    <row r="454" spans="1:12" ht="14.25">
      <c r="A454" s="35" t="s">
        <v>674</v>
      </c>
      <c r="B454" s="333" t="s">
        <v>166</v>
      </c>
      <c r="C454" s="334"/>
      <c r="D454" s="36">
        <v>350</v>
      </c>
      <c r="E454" s="339" t="s">
        <v>26</v>
      </c>
      <c r="F454" s="287">
        <v>12</v>
      </c>
      <c r="G454" s="287">
        <f t="shared" si="89"/>
        <v>4200</v>
      </c>
      <c r="H454" s="511"/>
      <c r="I454" s="360"/>
      <c r="J454" s="401"/>
      <c r="K454" s="1"/>
      <c r="L454" s="1"/>
    </row>
    <row r="455" spans="1:12" ht="14.25">
      <c r="A455" s="35" t="s">
        <v>674</v>
      </c>
      <c r="B455" s="333" t="s">
        <v>204</v>
      </c>
      <c r="C455" s="334"/>
      <c r="D455" s="36">
        <v>200</v>
      </c>
      <c r="E455" s="339" t="s">
        <v>26</v>
      </c>
      <c r="F455" s="287">
        <v>3</v>
      </c>
      <c r="G455" s="287">
        <f t="shared" si="89"/>
        <v>600</v>
      </c>
      <c r="H455" s="511"/>
      <c r="I455" s="360"/>
      <c r="J455" s="401"/>
      <c r="K455" s="1"/>
      <c r="L455" s="1"/>
    </row>
    <row r="456" spans="1:12" ht="14.25">
      <c r="A456" s="35" t="s">
        <v>674</v>
      </c>
      <c r="B456" s="333" t="s">
        <v>152</v>
      </c>
      <c r="C456" s="334"/>
      <c r="D456" s="36">
        <v>1</v>
      </c>
      <c r="E456" s="339" t="s">
        <v>12</v>
      </c>
      <c r="F456" s="287">
        <v>60</v>
      </c>
      <c r="G456" s="287">
        <f t="shared" si="89"/>
        <v>60</v>
      </c>
      <c r="H456" s="511"/>
      <c r="I456" s="360"/>
      <c r="J456" s="401"/>
      <c r="K456" s="1"/>
      <c r="L456" s="1"/>
    </row>
    <row r="457" spans="1:12" ht="14.25">
      <c r="A457" s="35" t="s">
        <v>674</v>
      </c>
      <c r="B457" s="104" t="s">
        <v>580</v>
      </c>
      <c r="C457" s="114"/>
      <c r="D457" s="37">
        <v>1</v>
      </c>
      <c r="E457" s="340" t="s">
        <v>12</v>
      </c>
      <c r="F457" s="303">
        <v>150</v>
      </c>
      <c r="G457" s="303">
        <f t="shared" si="89"/>
        <v>150</v>
      </c>
      <c r="H457" s="511"/>
      <c r="I457" s="362"/>
      <c r="J457" s="401"/>
      <c r="K457" s="1"/>
      <c r="L457" s="1"/>
    </row>
    <row r="458" spans="1:12" ht="14.25">
      <c r="A458" s="35" t="s">
        <v>674</v>
      </c>
      <c r="B458" s="97" t="s">
        <v>205</v>
      </c>
      <c r="C458" s="22"/>
      <c r="D458" s="34"/>
      <c r="E458" s="34"/>
      <c r="F458" s="286"/>
      <c r="G458" s="286"/>
      <c r="H458" s="511" t="s">
        <v>206</v>
      </c>
      <c r="I458" s="359"/>
      <c r="J458" s="401"/>
      <c r="K458" s="1"/>
      <c r="L458" s="1"/>
    </row>
    <row r="459" spans="1:12" ht="14.25">
      <c r="A459" s="35" t="s">
        <v>674</v>
      </c>
      <c r="B459" s="490" t="s">
        <v>148</v>
      </c>
      <c r="C459" s="491"/>
      <c r="D459" s="36">
        <v>190</v>
      </c>
      <c r="E459" s="339" t="s">
        <v>26</v>
      </c>
      <c r="F459" s="287">
        <v>80</v>
      </c>
      <c r="G459" s="287">
        <f t="shared" ref="G459:G465" si="90">ROUND(D459*F459,2)</f>
        <v>15200</v>
      </c>
      <c r="H459" s="511"/>
      <c r="I459" s="360"/>
      <c r="J459" s="401"/>
      <c r="K459" s="1"/>
      <c r="L459" s="1"/>
    </row>
    <row r="460" spans="1:12" ht="14.25">
      <c r="A460" s="35" t="s">
        <v>674</v>
      </c>
      <c r="B460" s="490" t="s">
        <v>147</v>
      </c>
      <c r="C460" s="491"/>
      <c r="D460" s="36">
        <v>1035</v>
      </c>
      <c r="E460" s="339" t="s">
        <v>26</v>
      </c>
      <c r="F460" s="287">
        <v>15</v>
      </c>
      <c r="G460" s="287">
        <f t="shared" si="90"/>
        <v>15525</v>
      </c>
      <c r="H460" s="511"/>
      <c r="I460" s="360"/>
      <c r="J460" s="401"/>
      <c r="K460" s="1"/>
      <c r="L460" s="1"/>
    </row>
    <row r="461" spans="1:12" ht="14.25">
      <c r="A461" s="35" t="s">
        <v>674</v>
      </c>
      <c r="B461" s="333" t="s">
        <v>204</v>
      </c>
      <c r="C461" s="334"/>
      <c r="D461" s="36">
        <v>100</v>
      </c>
      <c r="E461" s="339" t="s">
        <v>26</v>
      </c>
      <c r="F461" s="287">
        <v>3</v>
      </c>
      <c r="G461" s="287">
        <f t="shared" si="90"/>
        <v>300</v>
      </c>
      <c r="H461" s="511"/>
      <c r="I461" s="360"/>
      <c r="J461" s="401"/>
      <c r="K461" s="1"/>
      <c r="L461" s="1"/>
    </row>
    <row r="462" spans="1:12" ht="14.25">
      <c r="A462" s="35" t="s">
        <v>674</v>
      </c>
      <c r="B462" s="333" t="s">
        <v>152</v>
      </c>
      <c r="C462" s="334"/>
      <c r="D462" s="36">
        <v>4</v>
      </c>
      <c r="E462" s="339" t="s">
        <v>12</v>
      </c>
      <c r="F462" s="287">
        <v>60</v>
      </c>
      <c r="G462" s="287">
        <f t="shared" si="90"/>
        <v>240</v>
      </c>
      <c r="H462" s="511"/>
      <c r="I462" s="360"/>
      <c r="J462" s="401"/>
      <c r="K462" s="1"/>
      <c r="L462" s="1"/>
    </row>
    <row r="463" spans="1:12" ht="14.25">
      <c r="A463" s="35" t="s">
        <v>674</v>
      </c>
      <c r="B463" s="336" t="s">
        <v>207</v>
      </c>
      <c r="C463" s="337"/>
      <c r="D463" s="36">
        <v>1</v>
      </c>
      <c r="E463" s="339" t="s">
        <v>12</v>
      </c>
      <c r="F463" s="287">
        <v>350</v>
      </c>
      <c r="G463" s="287">
        <f t="shared" si="90"/>
        <v>350</v>
      </c>
      <c r="H463" s="511"/>
      <c r="I463" s="360"/>
      <c r="J463" s="401"/>
      <c r="K463" s="1"/>
      <c r="L463" s="1"/>
    </row>
    <row r="464" spans="1:12" ht="28.5">
      <c r="A464" s="35" t="s">
        <v>674</v>
      </c>
      <c r="B464" s="336" t="s">
        <v>582</v>
      </c>
      <c r="C464" s="337"/>
      <c r="D464" s="36">
        <v>2</v>
      </c>
      <c r="E464" s="339" t="s">
        <v>12</v>
      </c>
      <c r="F464" s="287">
        <v>650</v>
      </c>
      <c r="G464" s="287">
        <f t="shared" si="90"/>
        <v>1300</v>
      </c>
      <c r="H464" s="511"/>
      <c r="I464" s="360"/>
      <c r="J464" s="401"/>
      <c r="K464" s="1"/>
      <c r="L464" s="1"/>
    </row>
    <row r="465" spans="1:12" ht="14.25">
      <c r="A465" s="35" t="s">
        <v>674</v>
      </c>
      <c r="B465" s="104" t="s">
        <v>580</v>
      </c>
      <c r="C465" s="114"/>
      <c r="D465" s="37">
        <v>3</v>
      </c>
      <c r="E465" s="340" t="s">
        <v>12</v>
      </c>
      <c r="F465" s="303">
        <v>150</v>
      </c>
      <c r="G465" s="303">
        <f t="shared" si="90"/>
        <v>450</v>
      </c>
      <c r="H465" s="511"/>
      <c r="I465" s="362"/>
      <c r="J465" s="401"/>
      <c r="K465" s="1"/>
      <c r="L465" s="1"/>
    </row>
    <row r="466" spans="1:12" ht="14.25">
      <c r="A466" s="35" t="s">
        <v>674</v>
      </c>
      <c r="B466" s="97" t="s">
        <v>208</v>
      </c>
      <c r="C466" s="22"/>
      <c r="D466" s="34"/>
      <c r="E466" s="34"/>
      <c r="F466" s="286"/>
      <c r="G466" s="286"/>
      <c r="H466" s="511" t="s">
        <v>209</v>
      </c>
      <c r="I466" s="359"/>
      <c r="J466" s="401"/>
      <c r="K466" s="1"/>
      <c r="L466" s="1"/>
    </row>
    <row r="467" spans="1:12" ht="14.25">
      <c r="A467" s="35" t="s">
        <v>674</v>
      </c>
      <c r="B467" s="490" t="s">
        <v>148</v>
      </c>
      <c r="C467" s="491"/>
      <c r="D467" s="36">
        <v>100</v>
      </c>
      <c r="E467" s="339" t="s">
        <v>26</v>
      </c>
      <c r="F467" s="287">
        <v>80</v>
      </c>
      <c r="G467" s="287">
        <f t="shared" ref="G467:G471" si="91">ROUND(D467*F467,2)</f>
        <v>8000</v>
      </c>
      <c r="H467" s="511"/>
      <c r="I467" s="360"/>
      <c r="J467" s="401"/>
      <c r="K467" s="1"/>
      <c r="L467" s="1"/>
    </row>
    <row r="468" spans="1:12" ht="14.25">
      <c r="A468" s="35" t="s">
        <v>674</v>
      </c>
      <c r="B468" s="333" t="s">
        <v>166</v>
      </c>
      <c r="C468" s="334"/>
      <c r="D468" s="36">
        <v>70</v>
      </c>
      <c r="E468" s="339" t="s">
        <v>26</v>
      </c>
      <c r="F468" s="287">
        <v>12</v>
      </c>
      <c r="G468" s="287">
        <f t="shared" si="91"/>
        <v>840</v>
      </c>
      <c r="H468" s="511"/>
      <c r="I468" s="360"/>
      <c r="J468" s="401"/>
      <c r="K468" s="1"/>
      <c r="L468" s="1"/>
    </row>
    <row r="469" spans="1:12" ht="14.25">
      <c r="A469" s="35" t="s">
        <v>674</v>
      </c>
      <c r="B469" s="490" t="s">
        <v>151</v>
      </c>
      <c r="C469" s="491"/>
      <c r="D469" s="36">
        <v>60</v>
      </c>
      <c r="E469" s="339" t="s">
        <v>26</v>
      </c>
      <c r="F469" s="287">
        <v>30</v>
      </c>
      <c r="G469" s="287">
        <f t="shared" si="91"/>
        <v>1800</v>
      </c>
      <c r="H469" s="511"/>
      <c r="I469" s="360"/>
      <c r="J469" s="401"/>
      <c r="K469" s="1"/>
      <c r="L469" s="1"/>
    </row>
    <row r="470" spans="1:12" ht="14.25">
      <c r="A470" s="35" t="s">
        <v>674</v>
      </c>
      <c r="B470" s="333" t="s">
        <v>150</v>
      </c>
      <c r="C470" s="334"/>
      <c r="D470" s="36">
        <v>80</v>
      </c>
      <c r="E470" s="339" t="s">
        <v>26</v>
      </c>
      <c r="F470" s="287">
        <v>15</v>
      </c>
      <c r="G470" s="287">
        <f t="shared" si="91"/>
        <v>1200</v>
      </c>
      <c r="H470" s="511"/>
      <c r="I470" s="360"/>
      <c r="J470" s="401"/>
      <c r="K470" s="1"/>
      <c r="L470" s="1"/>
    </row>
    <row r="471" spans="1:12" ht="14.25">
      <c r="A471" s="35" t="s">
        <v>674</v>
      </c>
      <c r="B471" s="104" t="s">
        <v>580</v>
      </c>
      <c r="C471" s="114"/>
      <c r="D471" s="37">
        <v>3</v>
      </c>
      <c r="E471" s="340" t="s">
        <v>12</v>
      </c>
      <c r="F471" s="303">
        <v>150</v>
      </c>
      <c r="G471" s="303">
        <f t="shared" si="91"/>
        <v>450</v>
      </c>
      <c r="H471" s="511"/>
      <c r="I471" s="362"/>
      <c r="J471" s="401"/>
      <c r="K471" s="1"/>
      <c r="L471" s="1"/>
    </row>
    <row r="472" spans="1:12" ht="14.25">
      <c r="A472" s="35" t="s">
        <v>674</v>
      </c>
      <c r="B472" s="97" t="s">
        <v>210</v>
      </c>
      <c r="C472" s="22"/>
      <c r="D472" s="34"/>
      <c r="E472" s="34"/>
      <c r="F472" s="286"/>
      <c r="G472" s="286"/>
      <c r="H472" s="511" t="s">
        <v>211</v>
      </c>
      <c r="I472" s="359"/>
      <c r="J472" s="401"/>
      <c r="K472" s="1"/>
      <c r="L472" s="1"/>
    </row>
    <row r="473" spans="1:12" ht="14.25">
      <c r="A473" s="35" t="s">
        <v>674</v>
      </c>
      <c r="B473" s="490" t="s">
        <v>148</v>
      </c>
      <c r="C473" s="491"/>
      <c r="D473" s="36">
        <v>115</v>
      </c>
      <c r="E473" s="339" t="s">
        <v>26</v>
      </c>
      <c r="F473" s="287">
        <v>80</v>
      </c>
      <c r="G473" s="287">
        <f t="shared" ref="G473:G477" si="92">ROUND(D473*F473,2)</f>
        <v>9200</v>
      </c>
      <c r="H473" s="511"/>
      <c r="I473" s="360"/>
      <c r="J473" s="401"/>
      <c r="K473" s="1"/>
      <c r="L473" s="1"/>
    </row>
    <row r="474" spans="1:12" ht="14.25">
      <c r="A474" s="35" t="s">
        <v>674</v>
      </c>
      <c r="B474" s="333" t="s">
        <v>147</v>
      </c>
      <c r="C474" s="334"/>
      <c r="D474" s="36">
        <v>190</v>
      </c>
      <c r="E474" s="339" t="s">
        <v>26</v>
      </c>
      <c r="F474" s="287">
        <v>15</v>
      </c>
      <c r="G474" s="287">
        <f t="shared" si="92"/>
        <v>2850</v>
      </c>
      <c r="H474" s="511"/>
      <c r="I474" s="360"/>
      <c r="J474" s="401"/>
      <c r="K474" s="1"/>
      <c r="L474" s="1"/>
    </row>
    <row r="475" spans="1:12" ht="14.25">
      <c r="A475" s="35" t="s">
        <v>674</v>
      </c>
      <c r="B475" s="490" t="s">
        <v>151</v>
      </c>
      <c r="C475" s="491"/>
      <c r="D475" s="36">
        <v>200</v>
      </c>
      <c r="E475" s="339" t="s">
        <v>26</v>
      </c>
      <c r="F475" s="287">
        <v>30</v>
      </c>
      <c r="G475" s="287">
        <f t="shared" si="92"/>
        <v>6000</v>
      </c>
      <c r="H475" s="511"/>
      <c r="I475" s="360"/>
      <c r="J475" s="401"/>
      <c r="K475" s="1"/>
      <c r="L475" s="1"/>
    </row>
    <row r="476" spans="1:12" ht="28.5">
      <c r="A476" s="35" t="s">
        <v>674</v>
      </c>
      <c r="B476" s="336" t="s">
        <v>582</v>
      </c>
      <c r="C476" s="334"/>
      <c r="D476" s="36">
        <v>1</v>
      </c>
      <c r="E476" s="339" t="s">
        <v>12</v>
      </c>
      <c r="F476" s="287">
        <v>650</v>
      </c>
      <c r="G476" s="287">
        <f t="shared" si="92"/>
        <v>650</v>
      </c>
      <c r="H476" s="511"/>
      <c r="I476" s="360"/>
      <c r="J476" s="401"/>
      <c r="K476" s="1"/>
      <c r="L476" s="1"/>
    </row>
    <row r="477" spans="1:12" ht="14.25">
      <c r="A477" s="35" t="s">
        <v>674</v>
      </c>
      <c r="B477" s="104" t="s">
        <v>580</v>
      </c>
      <c r="C477" s="114"/>
      <c r="D477" s="37">
        <v>1</v>
      </c>
      <c r="E477" s="340" t="s">
        <v>12</v>
      </c>
      <c r="F477" s="303">
        <v>150</v>
      </c>
      <c r="G477" s="303">
        <f t="shared" si="92"/>
        <v>150</v>
      </c>
      <c r="H477" s="511"/>
      <c r="I477" s="362"/>
      <c r="J477" s="401"/>
      <c r="K477" s="1"/>
      <c r="L477" s="1"/>
    </row>
    <row r="478" spans="1:12" ht="14.25">
      <c r="A478" s="35" t="s">
        <v>674</v>
      </c>
      <c r="B478" s="97" t="s">
        <v>212</v>
      </c>
      <c r="C478" s="22"/>
      <c r="D478" s="34"/>
      <c r="E478" s="34"/>
      <c r="F478" s="286"/>
      <c r="G478" s="286"/>
      <c r="H478" s="511" t="s">
        <v>213</v>
      </c>
      <c r="I478" s="359"/>
      <c r="J478" s="401"/>
      <c r="K478" s="1"/>
      <c r="L478" s="1"/>
    </row>
    <row r="479" spans="1:12" ht="14.25">
      <c r="A479" s="35" t="s">
        <v>674</v>
      </c>
      <c r="B479" s="333" t="s">
        <v>147</v>
      </c>
      <c r="C479" s="334"/>
      <c r="D479" s="36">
        <v>280</v>
      </c>
      <c r="E479" s="339" t="s">
        <v>26</v>
      </c>
      <c r="F479" s="287">
        <v>15</v>
      </c>
      <c r="G479" s="287">
        <f t="shared" ref="G479:G482" si="93">ROUND(D479*F479,2)</f>
        <v>4200</v>
      </c>
      <c r="H479" s="511"/>
      <c r="I479" s="360"/>
      <c r="J479" s="401"/>
      <c r="K479" s="1"/>
      <c r="L479" s="1"/>
    </row>
    <row r="480" spans="1:12" ht="14.25">
      <c r="A480" s="35" t="s">
        <v>674</v>
      </c>
      <c r="B480" s="490" t="s">
        <v>151</v>
      </c>
      <c r="C480" s="491"/>
      <c r="D480" s="36">
        <v>220</v>
      </c>
      <c r="E480" s="339" t="s">
        <v>26</v>
      </c>
      <c r="F480" s="287">
        <v>30</v>
      </c>
      <c r="G480" s="287">
        <f t="shared" si="93"/>
        <v>6600</v>
      </c>
      <c r="H480" s="511"/>
      <c r="I480" s="360"/>
      <c r="J480" s="401"/>
      <c r="K480" s="1"/>
      <c r="L480" s="1"/>
    </row>
    <row r="481" spans="1:12" ht="14.25">
      <c r="A481" s="35" t="s">
        <v>674</v>
      </c>
      <c r="B481" s="333" t="s">
        <v>214</v>
      </c>
      <c r="C481" s="334"/>
      <c r="D481" s="36">
        <v>2</v>
      </c>
      <c r="E481" s="339" t="s">
        <v>12</v>
      </c>
      <c r="F481" s="287">
        <v>250</v>
      </c>
      <c r="G481" s="287">
        <f t="shared" si="93"/>
        <v>500</v>
      </c>
      <c r="H481" s="511"/>
      <c r="I481" s="360"/>
      <c r="J481" s="401"/>
      <c r="K481" s="1"/>
      <c r="L481" s="1"/>
    </row>
    <row r="482" spans="1:12" ht="14.25">
      <c r="A482" s="35" t="s">
        <v>674</v>
      </c>
      <c r="B482" s="104" t="s">
        <v>580</v>
      </c>
      <c r="C482" s="114"/>
      <c r="D482" s="37">
        <v>1</v>
      </c>
      <c r="E482" s="340" t="s">
        <v>12</v>
      </c>
      <c r="F482" s="303">
        <v>150</v>
      </c>
      <c r="G482" s="303">
        <f t="shared" si="93"/>
        <v>150</v>
      </c>
      <c r="H482" s="511"/>
      <c r="I482" s="362"/>
      <c r="J482" s="401"/>
      <c r="K482" s="1"/>
      <c r="L482" s="1"/>
    </row>
    <row r="483" spans="1:12" ht="14.25">
      <c r="A483" s="35" t="s">
        <v>674</v>
      </c>
      <c r="B483" s="97" t="s">
        <v>215</v>
      </c>
      <c r="C483" s="22"/>
      <c r="D483" s="34"/>
      <c r="E483" s="34"/>
      <c r="F483" s="286"/>
      <c r="G483" s="286"/>
      <c r="H483" s="511" t="s">
        <v>216</v>
      </c>
      <c r="I483" s="359"/>
      <c r="J483" s="401"/>
      <c r="K483" s="1"/>
      <c r="L483" s="1"/>
    </row>
    <row r="484" spans="1:12" ht="14.25">
      <c r="A484" s="35" t="s">
        <v>674</v>
      </c>
      <c r="B484" s="490" t="s">
        <v>148</v>
      </c>
      <c r="C484" s="491"/>
      <c r="D484" s="36">
        <v>255</v>
      </c>
      <c r="E484" s="339" t="s">
        <v>26</v>
      </c>
      <c r="F484" s="287">
        <v>80</v>
      </c>
      <c r="G484" s="287">
        <f t="shared" ref="G484:G487" si="94">ROUND(D484*F484,2)</f>
        <v>20400</v>
      </c>
      <c r="H484" s="511"/>
      <c r="I484" s="360"/>
      <c r="J484" s="401"/>
      <c r="K484" s="1"/>
      <c r="L484" s="1"/>
    </row>
    <row r="485" spans="1:12" ht="14.25">
      <c r="A485" s="35" t="s">
        <v>674</v>
      </c>
      <c r="B485" s="333" t="s">
        <v>147</v>
      </c>
      <c r="C485" s="334"/>
      <c r="D485" s="36">
        <v>160</v>
      </c>
      <c r="E485" s="339" t="s">
        <v>26</v>
      </c>
      <c r="F485" s="287">
        <v>15</v>
      </c>
      <c r="G485" s="287">
        <f t="shared" si="94"/>
        <v>2400</v>
      </c>
      <c r="H485" s="511"/>
      <c r="I485" s="360"/>
      <c r="J485" s="401"/>
      <c r="K485" s="1"/>
      <c r="L485" s="1"/>
    </row>
    <row r="486" spans="1:12" ht="14.25">
      <c r="A486" s="35" t="s">
        <v>674</v>
      </c>
      <c r="B486" s="490" t="s">
        <v>151</v>
      </c>
      <c r="C486" s="491"/>
      <c r="D486" s="36">
        <v>220</v>
      </c>
      <c r="E486" s="339" t="s">
        <v>26</v>
      </c>
      <c r="F486" s="287">
        <v>30</v>
      </c>
      <c r="G486" s="287">
        <f t="shared" si="94"/>
        <v>6600</v>
      </c>
      <c r="H486" s="511"/>
      <c r="I486" s="360"/>
      <c r="J486" s="401"/>
      <c r="K486" s="1"/>
      <c r="L486" s="1"/>
    </row>
    <row r="487" spans="1:12" ht="28.5">
      <c r="A487" s="35" t="s">
        <v>674</v>
      </c>
      <c r="B487" s="336" t="s">
        <v>582</v>
      </c>
      <c r="C487" s="334"/>
      <c r="D487" s="36">
        <v>2</v>
      </c>
      <c r="E487" s="339" t="s">
        <v>12</v>
      </c>
      <c r="F487" s="287">
        <v>650</v>
      </c>
      <c r="G487" s="287">
        <f t="shared" si="94"/>
        <v>1300</v>
      </c>
      <c r="H487" s="511"/>
      <c r="I487" s="360"/>
      <c r="J487" s="401"/>
      <c r="K487" s="1"/>
      <c r="L487" s="1"/>
    </row>
    <row r="488" spans="1:12" ht="14.25">
      <c r="A488" s="35" t="s">
        <v>674</v>
      </c>
      <c r="B488" s="97" t="s">
        <v>217</v>
      </c>
      <c r="C488" s="22"/>
      <c r="D488" s="34"/>
      <c r="E488" s="34"/>
      <c r="F488" s="286"/>
      <c r="G488" s="286"/>
      <c r="H488" s="511" t="s">
        <v>218</v>
      </c>
      <c r="I488" s="359"/>
      <c r="J488" s="401"/>
      <c r="K488" s="1"/>
      <c r="L488" s="1"/>
    </row>
    <row r="489" spans="1:12" ht="14.25">
      <c r="A489" s="35" t="s">
        <v>674</v>
      </c>
      <c r="B489" s="490" t="s">
        <v>148</v>
      </c>
      <c r="C489" s="491"/>
      <c r="D489" s="36">
        <v>25</v>
      </c>
      <c r="E489" s="339" t="s">
        <v>26</v>
      </c>
      <c r="F489" s="287">
        <v>80</v>
      </c>
      <c r="G489" s="287">
        <f t="shared" ref="G489:G494" si="95">ROUND(D489*F489,2)</f>
        <v>2000</v>
      </c>
      <c r="H489" s="511"/>
      <c r="I489" s="360"/>
      <c r="J489" s="401"/>
      <c r="K489" s="1"/>
      <c r="L489" s="1"/>
    </row>
    <row r="490" spans="1:12" ht="14.25">
      <c r="A490" s="35" t="s">
        <v>674</v>
      </c>
      <c r="B490" s="333" t="s">
        <v>147</v>
      </c>
      <c r="C490" s="334"/>
      <c r="D490" s="36">
        <v>350</v>
      </c>
      <c r="E490" s="339" t="s">
        <v>26</v>
      </c>
      <c r="F490" s="287">
        <v>15</v>
      </c>
      <c r="G490" s="287">
        <f t="shared" si="95"/>
        <v>5250</v>
      </c>
      <c r="H490" s="511"/>
      <c r="I490" s="360"/>
      <c r="J490" s="401"/>
      <c r="K490" s="1"/>
      <c r="L490" s="1"/>
    </row>
    <row r="491" spans="1:12" ht="14.25">
      <c r="A491" s="35" t="s">
        <v>674</v>
      </c>
      <c r="B491" s="333" t="s">
        <v>166</v>
      </c>
      <c r="C491" s="334"/>
      <c r="D491" s="36">
        <v>330</v>
      </c>
      <c r="E491" s="339" t="s">
        <v>26</v>
      </c>
      <c r="F491" s="287">
        <v>12</v>
      </c>
      <c r="G491" s="287">
        <f t="shared" si="95"/>
        <v>3960</v>
      </c>
      <c r="H491" s="511"/>
      <c r="I491" s="360"/>
      <c r="J491" s="401"/>
      <c r="K491" s="1"/>
      <c r="L491" s="1"/>
    </row>
    <row r="492" spans="1:12" ht="14.25">
      <c r="A492" s="35" t="s">
        <v>674</v>
      </c>
      <c r="B492" s="333" t="s">
        <v>152</v>
      </c>
      <c r="C492" s="334"/>
      <c r="D492" s="36">
        <v>3</v>
      </c>
      <c r="E492" s="339" t="s">
        <v>12</v>
      </c>
      <c r="F492" s="287">
        <v>60</v>
      </c>
      <c r="G492" s="287">
        <f t="shared" si="95"/>
        <v>180</v>
      </c>
      <c r="H492" s="511"/>
      <c r="I492" s="360"/>
      <c r="J492" s="401"/>
      <c r="K492" s="1"/>
      <c r="L492" s="1"/>
    </row>
    <row r="493" spans="1:12" ht="14.25">
      <c r="A493" s="35" t="s">
        <v>674</v>
      </c>
      <c r="B493" s="336" t="s">
        <v>207</v>
      </c>
      <c r="C493" s="337"/>
      <c r="D493" s="36">
        <v>1</v>
      </c>
      <c r="E493" s="339" t="s">
        <v>12</v>
      </c>
      <c r="F493" s="287">
        <v>350</v>
      </c>
      <c r="G493" s="287">
        <f t="shared" si="95"/>
        <v>350</v>
      </c>
      <c r="H493" s="511"/>
      <c r="I493" s="360"/>
      <c r="J493" s="401"/>
      <c r="K493" s="1"/>
      <c r="L493" s="1"/>
    </row>
    <row r="494" spans="1:12" ht="28.5">
      <c r="A494" s="35" t="s">
        <v>674</v>
      </c>
      <c r="B494" s="336" t="s">
        <v>582</v>
      </c>
      <c r="C494" s="329"/>
      <c r="D494" s="37">
        <v>1</v>
      </c>
      <c r="E494" s="340" t="s">
        <v>12</v>
      </c>
      <c r="F494" s="303">
        <v>650</v>
      </c>
      <c r="G494" s="303">
        <f t="shared" si="95"/>
        <v>650</v>
      </c>
      <c r="H494" s="511"/>
      <c r="I494" s="362"/>
      <c r="J494" s="401"/>
      <c r="K494" s="1"/>
      <c r="L494" s="1"/>
    </row>
    <row r="495" spans="1:12" ht="14.25">
      <c r="A495" s="35" t="s">
        <v>674</v>
      </c>
      <c r="B495" s="97" t="s">
        <v>219</v>
      </c>
      <c r="C495" s="22"/>
      <c r="D495" s="34"/>
      <c r="E495" s="34"/>
      <c r="F495" s="286"/>
      <c r="G495" s="286"/>
      <c r="H495" s="511" t="s">
        <v>220</v>
      </c>
      <c r="I495" s="359"/>
      <c r="J495" s="401"/>
      <c r="K495" s="1"/>
      <c r="L495" s="1"/>
    </row>
    <row r="496" spans="1:12" ht="14.25">
      <c r="A496" s="35" t="s">
        <v>674</v>
      </c>
      <c r="B496" s="490" t="s">
        <v>148</v>
      </c>
      <c r="C496" s="491"/>
      <c r="D496" s="36">
        <v>395</v>
      </c>
      <c r="E496" s="339" t="s">
        <v>26</v>
      </c>
      <c r="F496" s="287">
        <v>80</v>
      </c>
      <c r="G496" s="287">
        <f t="shared" ref="G496:G559" si="96">ROUND(D496*F496,2)</f>
        <v>31600</v>
      </c>
      <c r="H496" s="511"/>
      <c r="I496" s="360"/>
      <c r="J496" s="401"/>
      <c r="K496" s="1"/>
      <c r="L496" s="1"/>
    </row>
    <row r="497" spans="1:12" ht="14.25">
      <c r="A497" s="35" t="s">
        <v>674</v>
      </c>
      <c r="B497" s="333" t="s">
        <v>147</v>
      </c>
      <c r="C497" s="334"/>
      <c r="D497" s="36">
        <v>330</v>
      </c>
      <c r="E497" s="339" t="s">
        <v>26</v>
      </c>
      <c r="F497" s="287">
        <v>15</v>
      </c>
      <c r="G497" s="287">
        <f t="shared" si="96"/>
        <v>4950</v>
      </c>
      <c r="H497" s="511"/>
      <c r="I497" s="360"/>
      <c r="J497" s="401"/>
      <c r="K497" s="1"/>
      <c r="L497" s="1"/>
    </row>
    <row r="498" spans="1:12" ht="14.25">
      <c r="A498" s="35" t="s">
        <v>674</v>
      </c>
      <c r="B498" s="333" t="s">
        <v>152</v>
      </c>
      <c r="C498" s="334"/>
      <c r="D498" s="36">
        <v>7</v>
      </c>
      <c r="E498" s="339" t="s">
        <v>12</v>
      </c>
      <c r="F498" s="287">
        <v>60</v>
      </c>
      <c r="G498" s="287">
        <f t="shared" si="96"/>
        <v>420</v>
      </c>
      <c r="H498" s="511"/>
      <c r="I498" s="360"/>
      <c r="J498" s="401"/>
      <c r="K498" s="1"/>
      <c r="L498" s="1"/>
    </row>
    <row r="499" spans="1:12" ht="14.25">
      <c r="A499" s="35" t="s">
        <v>674</v>
      </c>
      <c r="B499" s="328" t="s">
        <v>157</v>
      </c>
      <c r="C499" s="329"/>
      <c r="D499" s="37">
        <v>1</v>
      </c>
      <c r="E499" s="340" t="s">
        <v>12</v>
      </c>
      <c r="F499" s="303">
        <v>150</v>
      </c>
      <c r="G499" s="303">
        <f t="shared" si="96"/>
        <v>150</v>
      </c>
      <c r="H499" s="511"/>
      <c r="I499" s="362"/>
      <c r="J499" s="401"/>
      <c r="K499" s="1"/>
      <c r="L499" s="1"/>
    </row>
    <row r="500" spans="1:12" ht="14.25">
      <c r="A500" s="35" t="s">
        <v>674</v>
      </c>
      <c r="B500" s="97" t="s">
        <v>221</v>
      </c>
      <c r="C500" s="22"/>
      <c r="D500" s="34"/>
      <c r="E500" s="34"/>
      <c r="F500" s="286"/>
      <c r="G500" s="286"/>
      <c r="H500" s="511" t="s">
        <v>222</v>
      </c>
      <c r="I500" s="359"/>
      <c r="J500" s="401"/>
      <c r="K500" s="1"/>
      <c r="L500" s="1"/>
    </row>
    <row r="501" spans="1:12" ht="14.25">
      <c r="A501" s="35" t="s">
        <v>674</v>
      </c>
      <c r="B501" s="490" t="s">
        <v>148</v>
      </c>
      <c r="C501" s="491"/>
      <c r="D501" s="36">
        <v>80</v>
      </c>
      <c r="E501" s="339" t="s">
        <v>26</v>
      </c>
      <c r="F501" s="287">
        <v>80</v>
      </c>
      <c r="G501" s="287">
        <f t="shared" si="96"/>
        <v>6400</v>
      </c>
      <c r="H501" s="511"/>
      <c r="I501" s="360"/>
      <c r="J501" s="401"/>
      <c r="K501" s="1"/>
      <c r="L501" s="1"/>
    </row>
    <row r="502" spans="1:12" ht="14.25">
      <c r="A502" s="35" t="s">
        <v>674</v>
      </c>
      <c r="B502" s="333" t="s">
        <v>147</v>
      </c>
      <c r="C502" s="334"/>
      <c r="D502" s="36">
        <v>40</v>
      </c>
      <c r="E502" s="339" t="s">
        <v>26</v>
      </c>
      <c r="F502" s="287">
        <v>15</v>
      </c>
      <c r="G502" s="287">
        <f t="shared" si="96"/>
        <v>600</v>
      </c>
      <c r="H502" s="511"/>
      <c r="I502" s="360"/>
      <c r="J502" s="401"/>
      <c r="K502" s="1"/>
      <c r="L502" s="1"/>
    </row>
    <row r="503" spans="1:12" ht="14.25">
      <c r="A503" s="35" t="s">
        <v>674</v>
      </c>
      <c r="B503" s="333" t="s">
        <v>166</v>
      </c>
      <c r="C503" s="334"/>
      <c r="D503" s="36">
        <v>80</v>
      </c>
      <c r="E503" s="339" t="s">
        <v>26</v>
      </c>
      <c r="F503" s="287">
        <v>12</v>
      </c>
      <c r="G503" s="287">
        <f t="shared" si="96"/>
        <v>960</v>
      </c>
      <c r="H503" s="511"/>
      <c r="I503" s="360"/>
      <c r="J503" s="401"/>
      <c r="K503" s="1"/>
      <c r="L503" s="1"/>
    </row>
    <row r="504" spans="1:12" ht="14.25">
      <c r="A504" s="35" t="s">
        <v>674</v>
      </c>
      <c r="B504" s="490" t="s">
        <v>151</v>
      </c>
      <c r="C504" s="491"/>
      <c r="D504" s="36">
        <v>65</v>
      </c>
      <c r="E504" s="339" t="s">
        <v>26</v>
      </c>
      <c r="F504" s="287">
        <v>30</v>
      </c>
      <c r="G504" s="287">
        <f t="shared" si="96"/>
        <v>1950</v>
      </c>
      <c r="H504" s="511"/>
      <c r="I504" s="360"/>
      <c r="J504" s="401"/>
      <c r="K504" s="1"/>
      <c r="L504" s="1"/>
    </row>
    <row r="505" spans="1:12" ht="28.5">
      <c r="A505" s="35" t="s">
        <v>674</v>
      </c>
      <c r="B505" s="328" t="s">
        <v>583</v>
      </c>
      <c r="C505" s="329"/>
      <c r="D505" s="37">
        <v>1</v>
      </c>
      <c r="E505" s="340" t="s">
        <v>12</v>
      </c>
      <c r="F505" s="303">
        <v>250</v>
      </c>
      <c r="G505" s="303">
        <f t="shared" si="96"/>
        <v>250</v>
      </c>
      <c r="H505" s="511"/>
      <c r="I505" s="362"/>
      <c r="J505" s="401"/>
      <c r="K505" s="1"/>
      <c r="L505" s="1"/>
    </row>
    <row r="506" spans="1:12" ht="14.25">
      <c r="A506" s="35" t="s">
        <v>674</v>
      </c>
      <c r="B506" s="97" t="s">
        <v>223</v>
      </c>
      <c r="C506" s="22"/>
      <c r="D506" s="34"/>
      <c r="E506" s="34"/>
      <c r="F506" s="286"/>
      <c r="G506" s="286"/>
      <c r="H506" s="511" t="s">
        <v>224</v>
      </c>
      <c r="I506" s="359"/>
      <c r="J506" s="401"/>
      <c r="K506" s="1"/>
      <c r="L506" s="1"/>
    </row>
    <row r="507" spans="1:12" ht="14.25">
      <c r="A507" s="35" t="s">
        <v>674</v>
      </c>
      <c r="B507" s="490" t="s">
        <v>148</v>
      </c>
      <c r="C507" s="491"/>
      <c r="D507" s="36">
        <v>10</v>
      </c>
      <c r="E507" s="339" t="s">
        <v>26</v>
      </c>
      <c r="F507" s="287">
        <v>80</v>
      </c>
      <c r="G507" s="287">
        <f t="shared" si="96"/>
        <v>800</v>
      </c>
      <c r="H507" s="511"/>
      <c r="I507" s="360"/>
      <c r="J507" s="401"/>
      <c r="K507" s="1"/>
      <c r="L507" s="1"/>
    </row>
    <row r="508" spans="1:12" ht="14.25">
      <c r="A508" s="35" t="s">
        <v>674</v>
      </c>
      <c r="B508" s="333" t="s">
        <v>147</v>
      </c>
      <c r="C508" s="334"/>
      <c r="D508" s="36">
        <v>90</v>
      </c>
      <c r="E508" s="339" t="s">
        <v>26</v>
      </c>
      <c r="F508" s="287">
        <v>15</v>
      </c>
      <c r="G508" s="287">
        <f t="shared" si="96"/>
        <v>1350</v>
      </c>
      <c r="H508" s="511"/>
      <c r="I508" s="360"/>
      <c r="J508" s="401"/>
      <c r="K508" s="1"/>
      <c r="L508" s="1"/>
    </row>
    <row r="509" spans="1:12" ht="14.25">
      <c r="A509" s="35" t="s">
        <v>674</v>
      </c>
      <c r="B509" s="490" t="s">
        <v>151</v>
      </c>
      <c r="C509" s="491"/>
      <c r="D509" s="36">
        <v>200</v>
      </c>
      <c r="E509" s="339" t="s">
        <v>26</v>
      </c>
      <c r="F509" s="287">
        <v>30</v>
      </c>
      <c r="G509" s="287">
        <f t="shared" si="96"/>
        <v>6000</v>
      </c>
      <c r="H509" s="511"/>
      <c r="I509" s="360"/>
      <c r="J509" s="401"/>
      <c r="K509" s="1"/>
      <c r="L509" s="1"/>
    </row>
    <row r="510" spans="1:12" ht="14.25">
      <c r="A510" s="35" t="s">
        <v>674</v>
      </c>
      <c r="B510" s="328" t="s">
        <v>152</v>
      </c>
      <c r="C510" s="329"/>
      <c r="D510" s="37">
        <v>19</v>
      </c>
      <c r="E510" s="340" t="s">
        <v>12</v>
      </c>
      <c r="F510" s="303">
        <v>60</v>
      </c>
      <c r="G510" s="303">
        <f t="shared" si="96"/>
        <v>1140</v>
      </c>
      <c r="H510" s="511"/>
      <c r="I510" s="362"/>
      <c r="J510" s="401"/>
      <c r="K510" s="1"/>
      <c r="L510" s="1"/>
    </row>
    <row r="511" spans="1:12" ht="14.25">
      <c r="A511" s="35" t="s">
        <v>674</v>
      </c>
      <c r="B511" s="97" t="s">
        <v>225</v>
      </c>
      <c r="C511" s="22"/>
      <c r="D511" s="34"/>
      <c r="E511" s="34"/>
      <c r="F511" s="286"/>
      <c r="G511" s="286"/>
      <c r="H511" s="511" t="s">
        <v>226</v>
      </c>
      <c r="I511" s="359"/>
      <c r="J511" s="401"/>
      <c r="K511" s="1"/>
      <c r="L511" s="1"/>
    </row>
    <row r="512" spans="1:12" ht="14.25">
      <c r="A512" s="35" t="s">
        <v>674</v>
      </c>
      <c r="B512" s="490" t="s">
        <v>148</v>
      </c>
      <c r="C512" s="491"/>
      <c r="D512" s="36">
        <v>300</v>
      </c>
      <c r="E512" s="339" t="s">
        <v>26</v>
      </c>
      <c r="F512" s="287">
        <v>80</v>
      </c>
      <c r="G512" s="287">
        <f t="shared" si="96"/>
        <v>24000</v>
      </c>
      <c r="H512" s="511"/>
      <c r="I512" s="360"/>
      <c r="J512" s="401"/>
      <c r="K512" s="1"/>
      <c r="L512" s="1"/>
    </row>
    <row r="513" spans="1:12" ht="14.25">
      <c r="A513" s="35" t="s">
        <v>674</v>
      </c>
      <c r="B513" s="490" t="s">
        <v>151</v>
      </c>
      <c r="C513" s="491"/>
      <c r="D513" s="36">
        <v>300</v>
      </c>
      <c r="E513" s="339" t="s">
        <v>26</v>
      </c>
      <c r="F513" s="287">
        <v>30</v>
      </c>
      <c r="G513" s="287">
        <f t="shared" si="96"/>
        <v>9000</v>
      </c>
      <c r="H513" s="511"/>
      <c r="I513" s="360"/>
      <c r="J513" s="401"/>
      <c r="K513" s="1"/>
      <c r="L513" s="1"/>
    </row>
    <row r="514" spans="1:12" ht="14.25">
      <c r="A514" s="35" t="s">
        <v>674</v>
      </c>
      <c r="B514" s="333" t="s">
        <v>152</v>
      </c>
      <c r="C514" s="334"/>
      <c r="D514" s="36">
        <v>1</v>
      </c>
      <c r="E514" s="339" t="s">
        <v>12</v>
      </c>
      <c r="F514" s="287">
        <v>60</v>
      </c>
      <c r="G514" s="287">
        <f t="shared" si="96"/>
        <v>60</v>
      </c>
      <c r="H514" s="511"/>
      <c r="I514" s="360"/>
      <c r="J514" s="401"/>
      <c r="K514" s="1"/>
      <c r="L514" s="1"/>
    </row>
    <row r="515" spans="1:12" ht="14.25">
      <c r="A515" s="35" t="s">
        <v>674</v>
      </c>
      <c r="B515" s="333" t="s">
        <v>576</v>
      </c>
      <c r="C515" s="334"/>
      <c r="D515" s="36">
        <v>1</v>
      </c>
      <c r="E515" s="339" t="s">
        <v>12</v>
      </c>
      <c r="F515" s="287">
        <v>150</v>
      </c>
      <c r="G515" s="287">
        <f t="shared" si="96"/>
        <v>150</v>
      </c>
      <c r="H515" s="511"/>
      <c r="I515" s="360"/>
      <c r="J515" s="401"/>
      <c r="K515" s="1"/>
      <c r="L515" s="1"/>
    </row>
    <row r="516" spans="1:12" ht="14.25">
      <c r="A516" s="35" t="s">
        <v>674</v>
      </c>
      <c r="B516" s="333" t="s">
        <v>581</v>
      </c>
      <c r="C516" s="334"/>
      <c r="D516" s="36">
        <v>2</v>
      </c>
      <c r="E516" s="339" t="s">
        <v>12</v>
      </c>
      <c r="F516" s="287">
        <v>650</v>
      </c>
      <c r="G516" s="287">
        <f t="shared" si="96"/>
        <v>1300</v>
      </c>
      <c r="H516" s="511"/>
      <c r="I516" s="360"/>
      <c r="J516" s="401"/>
      <c r="K516" s="1"/>
      <c r="L516" s="1"/>
    </row>
    <row r="517" spans="1:12" ht="28.5">
      <c r="A517" s="35" t="s">
        <v>674</v>
      </c>
      <c r="B517" s="328" t="s">
        <v>584</v>
      </c>
      <c r="C517" s="329"/>
      <c r="D517" s="37">
        <v>1</v>
      </c>
      <c r="E517" s="340" t="s">
        <v>12</v>
      </c>
      <c r="F517" s="303">
        <v>250</v>
      </c>
      <c r="G517" s="303">
        <f t="shared" si="96"/>
        <v>250</v>
      </c>
      <c r="H517" s="511"/>
      <c r="I517" s="362"/>
      <c r="J517" s="401"/>
      <c r="K517" s="1"/>
      <c r="L517" s="1"/>
    </row>
    <row r="518" spans="1:12" ht="14.25">
      <c r="A518" s="35" t="s">
        <v>674</v>
      </c>
      <c r="B518" s="97" t="s">
        <v>227</v>
      </c>
      <c r="C518" s="22"/>
      <c r="D518" s="34"/>
      <c r="E518" s="34"/>
      <c r="F518" s="286"/>
      <c r="G518" s="286"/>
      <c r="H518" s="511" t="s">
        <v>228</v>
      </c>
      <c r="I518" s="359"/>
      <c r="J518" s="401"/>
      <c r="K518" s="1"/>
      <c r="L518" s="1"/>
    </row>
    <row r="519" spans="1:12" ht="14.25">
      <c r="A519" s="35" t="s">
        <v>674</v>
      </c>
      <c r="B519" s="490" t="s">
        <v>148</v>
      </c>
      <c r="C519" s="491"/>
      <c r="D519" s="36">
        <v>325</v>
      </c>
      <c r="E519" s="339" t="s">
        <v>26</v>
      </c>
      <c r="F519" s="287">
        <v>80</v>
      </c>
      <c r="G519" s="287">
        <f t="shared" si="96"/>
        <v>26000</v>
      </c>
      <c r="H519" s="511"/>
      <c r="I519" s="360"/>
      <c r="J519" s="401"/>
      <c r="K519" s="1"/>
      <c r="L519" s="1"/>
    </row>
    <row r="520" spans="1:12" ht="14.25">
      <c r="A520" s="35" t="s">
        <v>674</v>
      </c>
      <c r="B520" s="333" t="s">
        <v>147</v>
      </c>
      <c r="C520" s="334"/>
      <c r="D520" s="36">
        <v>70</v>
      </c>
      <c r="E520" s="339" t="s">
        <v>26</v>
      </c>
      <c r="F520" s="287">
        <v>15</v>
      </c>
      <c r="G520" s="287">
        <f t="shared" si="96"/>
        <v>1050</v>
      </c>
      <c r="H520" s="511"/>
      <c r="I520" s="360"/>
      <c r="J520" s="401"/>
      <c r="K520" s="1"/>
      <c r="L520" s="1"/>
    </row>
    <row r="521" spans="1:12" ht="14.25">
      <c r="A521" s="35" t="s">
        <v>674</v>
      </c>
      <c r="B521" s="333" t="s">
        <v>166</v>
      </c>
      <c r="C521" s="334"/>
      <c r="D521" s="36">
        <v>55</v>
      </c>
      <c r="E521" s="339" t="s">
        <v>26</v>
      </c>
      <c r="F521" s="287">
        <v>12</v>
      </c>
      <c r="G521" s="287">
        <f t="shared" si="96"/>
        <v>660</v>
      </c>
      <c r="H521" s="511"/>
      <c r="I521" s="360"/>
      <c r="J521" s="401"/>
      <c r="K521" s="1"/>
      <c r="L521" s="1"/>
    </row>
    <row r="522" spans="1:12" ht="14.25">
      <c r="A522" s="35" t="s">
        <v>674</v>
      </c>
      <c r="B522" s="490" t="s">
        <v>151</v>
      </c>
      <c r="C522" s="491"/>
      <c r="D522" s="36">
        <v>200</v>
      </c>
      <c r="E522" s="339" t="s">
        <v>26</v>
      </c>
      <c r="F522" s="287">
        <v>30</v>
      </c>
      <c r="G522" s="287">
        <f t="shared" si="96"/>
        <v>6000</v>
      </c>
      <c r="H522" s="511"/>
      <c r="I522" s="360"/>
      <c r="J522" s="401"/>
      <c r="K522" s="1"/>
      <c r="L522" s="1"/>
    </row>
    <row r="523" spans="1:12" ht="14.25">
      <c r="A523" s="35" t="s">
        <v>674</v>
      </c>
      <c r="B523" s="333" t="s">
        <v>152</v>
      </c>
      <c r="C523" s="334"/>
      <c r="D523" s="36">
        <v>8</v>
      </c>
      <c r="E523" s="339" t="s">
        <v>12</v>
      </c>
      <c r="F523" s="287">
        <v>60</v>
      </c>
      <c r="G523" s="287">
        <f t="shared" si="96"/>
        <v>480</v>
      </c>
      <c r="H523" s="511"/>
      <c r="I523" s="360"/>
      <c r="J523" s="401"/>
      <c r="K523" s="1"/>
      <c r="L523" s="1"/>
    </row>
    <row r="524" spans="1:12" ht="14.25">
      <c r="A524" s="35" t="s">
        <v>674</v>
      </c>
      <c r="B524" s="333" t="s">
        <v>576</v>
      </c>
      <c r="C524" s="334"/>
      <c r="D524" s="36">
        <v>1</v>
      </c>
      <c r="E524" s="339" t="s">
        <v>12</v>
      </c>
      <c r="F524" s="287">
        <v>150</v>
      </c>
      <c r="G524" s="287">
        <f t="shared" si="96"/>
        <v>150</v>
      </c>
      <c r="H524" s="511"/>
      <c r="I524" s="360"/>
      <c r="J524" s="401"/>
      <c r="K524" s="1"/>
      <c r="L524" s="1"/>
    </row>
    <row r="525" spans="1:12" ht="14.25">
      <c r="A525" s="35" t="s">
        <v>674</v>
      </c>
      <c r="B525" s="333" t="s">
        <v>581</v>
      </c>
      <c r="C525" s="334"/>
      <c r="D525" s="36">
        <v>2</v>
      </c>
      <c r="E525" s="339" t="s">
        <v>12</v>
      </c>
      <c r="F525" s="287">
        <v>650</v>
      </c>
      <c r="G525" s="287">
        <f t="shared" si="96"/>
        <v>1300</v>
      </c>
      <c r="H525" s="511"/>
      <c r="I525" s="360"/>
      <c r="J525" s="401"/>
      <c r="K525" s="1"/>
      <c r="L525" s="1"/>
    </row>
    <row r="526" spans="1:12" ht="14.25">
      <c r="A526" s="35" t="s">
        <v>674</v>
      </c>
      <c r="B526" s="97" t="s">
        <v>229</v>
      </c>
      <c r="C526" s="22"/>
      <c r="D526" s="34"/>
      <c r="E526" s="34"/>
      <c r="F526" s="286"/>
      <c r="G526" s="286"/>
      <c r="H526" s="511" t="s">
        <v>230</v>
      </c>
      <c r="I526" s="359"/>
      <c r="J526" s="401"/>
      <c r="K526" s="1"/>
      <c r="L526" s="1"/>
    </row>
    <row r="527" spans="1:12" ht="14.25">
      <c r="A527" s="35" t="s">
        <v>674</v>
      </c>
      <c r="B527" s="490" t="s">
        <v>148</v>
      </c>
      <c r="C527" s="491"/>
      <c r="D527" s="36">
        <v>70</v>
      </c>
      <c r="E527" s="339" t="s">
        <v>26</v>
      </c>
      <c r="F527" s="287">
        <v>80</v>
      </c>
      <c r="G527" s="287">
        <f t="shared" si="96"/>
        <v>5600</v>
      </c>
      <c r="H527" s="511"/>
      <c r="I527" s="360"/>
      <c r="J527" s="401"/>
      <c r="K527" s="1"/>
      <c r="L527" s="1"/>
    </row>
    <row r="528" spans="1:12" ht="14.25">
      <c r="A528" s="35" t="s">
        <v>674</v>
      </c>
      <c r="B528" s="333" t="s">
        <v>147</v>
      </c>
      <c r="C528" s="334"/>
      <c r="D528" s="36">
        <v>80</v>
      </c>
      <c r="E528" s="339" t="s">
        <v>26</v>
      </c>
      <c r="F528" s="287">
        <v>15</v>
      </c>
      <c r="G528" s="287">
        <f t="shared" si="96"/>
        <v>1200</v>
      </c>
      <c r="H528" s="511"/>
      <c r="I528" s="360"/>
      <c r="J528" s="401"/>
      <c r="K528" s="1"/>
      <c r="L528" s="1"/>
    </row>
    <row r="529" spans="1:12" ht="14.25">
      <c r="A529" s="35" t="s">
        <v>674</v>
      </c>
      <c r="B529" s="333" t="s">
        <v>166</v>
      </c>
      <c r="C529" s="334"/>
      <c r="D529" s="36">
        <v>390</v>
      </c>
      <c r="E529" s="339" t="s">
        <v>26</v>
      </c>
      <c r="F529" s="287">
        <v>12</v>
      </c>
      <c r="G529" s="287">
        <f t="shared" si="96"/>
        <v>4680</v>
      </c>
      <c r="H529" s="511"/>
      <c r="I529" s="360"/>
      <c r="J529" s="401"/>
      <c r="K529" s="1"/>
      <c r="L529" s="1"/>
    </row>
    <row r="530" spans="1:12" ht="14.25">
      <c r="A530" s="35" t="s">
        <v>674</v>
      </c>
      <c r="B530" s="333" t="s">
        <v>231</v>
      </c>
      <c r="C530" s="334"/>
      <c r="D530" s="36">
        <v>1</v>
      </c>
      <c r="E530" s="339" t="s">
        <v>12</v>
      </c>
      <c r="F530" s="287">
        <v>350</v>
      </c>
      <c r="G530" s="287">
        <f t="shared" si="96"/>
        <v>350</v>
      </c>
      <c r="H530" s="511"/>
      <c r="I530" s="360"/>
      <c r="J530" s="401"/>
      <c r="K530" s="1"/>
      <c r="L530" s="1"/>
    </row>
    <row r="531" spans="1:12" ht="14.25">
      <c r="A531" s="35" t="s">
        <v>674</v>
      </c>
      <c r="B531" s="333" t="s">
        <v>576</v>
      </c>
      <c r="C531" s="334"/>
      <c r="D531" s="36">
        <v>2</v>
      </c>
      <c r="E531" s="339" t="s">
        <v>12</v>
      </c>
      <c r="F531" s="287">
        <v>150</v>
      </c>
      <c r="G531" s="287">
        <f t="shared" si="96"/>
        <v>300</v>
      </c>
      <c r="H531" s="511"/>
      <c r="I531" s="360"/>
      <c r="J531" s="401"/>
      <c r="K531" s="1"/>
      <c r="L531" s="1"/>
    </row>
    <row r="532" spans="1:12" ht="14.25">
      <c r="A532" s="35" t="s">
        <v>674</v>
      </c>
      <c r="B532" s="333" t="s">
        <v>581</v>
      </c>
      <c r="C532" s="334"/>
      <c r="D532" s="36">
        <v>1</v>
      </c>
      <c r="E532" s="339" t="s">
        <v>12</v>
      </c>
      <c r="F532" s="287">
        <v>650</v>
      </c>
      <c r="G532" s="287">
        <f t="shared" si="96"/>
        <v>650</v>
      </c>
      <c r="H532" s="511"/>
      <c r="I532" s="360"/>
      <c r="J532" s="401"/>
      <c r="K532" s="1"/>
      <c r="L532" s="1"/>
    </row>
    <row r="533" spans="1:12" ht="14.25">
      <c r="A533" s="35" t="s">
        <v>674</v>
      </c>
      <c r="B533" s="97" t="s">
        <v>232</v>
      </c>
      <c r="C533" s="22"/>
      <c r="D533" s="34"/>
      <c r="E533" s="34"/>
      <c r="F533" s="286"/>
      <c r="G533" s="286"/>
      <c r="H533" s="511" t="s">
        <v>233</v>
      </c>
      <c r="I533" s="359"/>
      <c r="J533" s="401"/>
      <c r="K533" s="1"/>
      <c r="L533" s="1"/>
    </row>
    <row r="534" spans="1:12" ht="14.25">
      <c r="A534" s="35" t="s">
        <v>674</v>
      </c>
      <c r="B534" s="490" t="s">
        <v>148</v>
      </c>
      <c r="C534" s="491"/>
      <c r="D534" s="36">
        <v>20</v>
      </c>
      <c r="E534" s="339" t="s">
        <v>26</v>
      </c>
      <c r="F534" s="287">
        <v>80</v>
      </c>
      <c r="G534" s="287">
        <f t="shared" si="96"/>
        <v>1600</v>
      </c>
      <c r="H534" s="511"/>
      <c r="I534" s="360"/>
      <c r="J534" s="401"/>
      <c r="K534" s="1"/>
      <c r="L534" s="1"/>
    </row>
    <row r="535" spans="1:12" ht="14.25">
      <c r="A535" s="35" t="s">
        <v>674</v>
      </c>
      <c r="B535" s="333" t="s">
        <v>147</v>
      </c>
      <c r="C535" s="334"/>
      <c r="D535" s="36">
        <v>90</v>
      </c>
      <c r="E535" s="339" t="s">
        <v>26</v>
      </c>
      <c r="F535" s="287">
        <v>15</v>
      </c>
      <c r="G535" s="287">
        <f t="shared" si="96"/>
        <v>1350</v>
      </c>
      <c r="H535" s="511"/>
      <c r="I535" s="360"/>
      <c r="J535" s="401"/>
      <c r="K535" s="1"/>
      <c r="L535" s="1"/>
    </row>
    <row r="536" spans="1:12" ht="14.25">
      <c r="A536" s="35" t="s">
        <v>674</v>
      </c>
      <c r="B536" s="333" t="s">
        <v>166</v>
      </c>
      <c r="C536" s="334"/>
      <c r="D536" s="36">
        <v>430</v>
      </c>
      <c r="E536" s="339" t="s">
        <v>26</v>
      </c>
      <c r="F536" s="287">
        <v>12</v>
      </c>
      <c r="G536" s="287">
        <f t="shared" si="96"/>
        <v>5160</v>
      </c>
      <c r="H536" s="511"/>
      <c r="I536" s="360"/>
      <c r="J536" s="401"/>
      <c r="K536" s="1"/>
      <c r="L536" s="1"/>
    </row>
    <row r="537" spans="1:12" ht="14.25">
      <c r="A537" s="35" t="s">
        <v>674</v>
      </c>
      <c r="B537" s="333" t="s">
        <v>234</v>
      </c>
      <c r="C537" s="334"/>
      <c r="D537" s="36">
        <v>1</v>
      </c>
      <c r="E537" s="339" t="s">
        <v>12</v>
      </c>
      <c r="F537" s="287">
        <v>150</v>
      </c>
      <c r="G537" s="287">
        <f t="shared" si="96"/>
        <v>150</v>
      </c>
      <c r="H537" s="511"/>
      <c r="I537" s="360"/>
      <c r="J537" s="401"/>
      <c r="K537" s="1"/>
      <c r="L537" s="1"/>
    </row>
    <row r="538" spans="1:12" ht="14.25">
      <c r="A538" s="35" t="s">
        <v>674</v>
      </c>
      <c r="B538" s="333" t="s">
        <v>152</v>
      </c>
      <c r="C538" s="334"/>
      <c r="D538" s="36">
        <v>1</v>
      </c>
      <c r="E538" s="339" t="s">
        <v>12</v>
      </c>
      <c r="F538" s="287">
        <v>60</v>
      </c>
      <c r="G538" s="287">
        <f t="shared" si="96"/>
        <v>60</v>
      </c>
      <c r="H538" s="511"/>
      <c r="I538" s="360"/>
      <c r="J538" s="401"/>
      <c r="K538" s="1"/>
      <c r="L538" s="1"/>
    </row>
    <row r="539" spans="1:12" ht="28.5">
      <c r="A539" s="35" t="s">
        <v>674</v>
      </c>
      <c r="B539" s="328" t="s">
        <v>584</v>
      </c>
      <c r="C539" s="329"/>
      <c r="D539" s="37">
        <v>1</v>
      </c>
      <c r="E539" s="340" t="s">
        <v>12</v>
      </c>
      <c r="F539" s="303">
        <v>250</v>
      </c>
      <c r="G539" s="303">
        <f t="shared" si="96"/>
        <v>250</v>
      </c>
      <c r="H539" s="511"/>
      <c r="I539" s="362"/>
      <c r="J539" s="401"/>
      <c r="K539" s="1"/>
      <c r="L539" s="1"/>
    </row>
    <row r="540" spans="1:12" ht="14.25">
      <c r="A540" s="35" t="s">
        <v>674</v>
      </c>
      <c r="B540" s="97" t="s">
        <v>235</v>
      </c>
      <c r="C540" s="22"/>
      <c r="D540" s="34"/>
      <c r="E540" s="34"/>
      <c r="F540" s="286"/>
      <c r="G540" s="286"/>
      <c r="H540" s="511" t="s">
        <v>236</v>
      </c>
      <c r="I540" s="359"/>
      <c r="J540" s="401"/>
      <c r="K540" s="1"/>
      <c r="L540" s="1"/>
    </row>
    <row r="541" spans="1:12" ht="14.25">
      <c r="A541" s="35" t="s">
        <v>674</v>
      </c>
      <c r="B541" s="490" t="s">
        <v>148</v>
      </c>
      <c r="C541" s="491"/>
      <c r="D541" s="36">
        <v>45</v>
      </c>
      <c r="E541" s="339" t="s">
        <v>26</v>
      </c>
      <c r="F541" s="287">
        <v>80</v>
      </c>
      <c r="G541" s="287">
        <f t="shared" si="96"/>
        <v>3600</v>
      </c>
      <c r="H541" s="511"/>
      <c r="I541" s="360"/>
      <c r="J541" s="401"/>
      <c r="K541" s="1"/>
      <c r="L541" s="1"/>
    </row>
    <row r="542" spans="1:12" ht="14.25">
      <c r="A542" s="35" t="s">
        <v>674</v>
      </c>
      <c r="B542" s="333" t="s">
        <v>147</v>
      </c>
      <c r="C542" s="334"/>
      <c r="D542" s="36">
        <v>45</v>
      </c>
      <c r="E542" s="339" t="s">
        <v>26</v>
      </c>
      <c r="F542" s="287">
        <v>15</v>
      </c>
      <c r="G542" s="287">
        <f t="shared" si="96"/>
        <v>675</v>
      </c>
      <c r="H542" s="511"/>
      <c r="I542" s="360"/>
      <c r="J542" s="401"/>
      <c r="K542" s="1"/>
      <c r="L542" s="1"/>
    </row>
    <row r="543" spans="1:12" ht="14.25">
      <c r="A543" s="35" t="s">
        <v>674</v>
      </c>
      <c r="B543" s="333" t="s">
        <v>166</v>
      </c>
      <c r="C543" s="334"/>
      <c r="D543" s="36">
        <v>30</v>
      </c>
      <c r="E543" s="339" t="s">
        <v>26</v>
      </c>
      <c r="F543" s="287">
        <v>12</v>
      </c>
      <c r="G543" s="287">
        <f t="shared" si="96"/>
        <v>360</v>
      </c>
      <c r="H543" s="511"/>
      <c r="I543" s="360"/>
      <c r="J543" s="401"/>
      <c r="K543" s="1"/>
      <c r="L543" s="1"/>
    </row>
    <row r="544" spans="1:12" ht="14.25">
      <c r="A544" s="35" t="s">
        <v>674</v>
      </c>
      <c r="B544" s="333" t="s">
        <v>151</v>
      </c>
      <c r="C544" s="334"/>
      <c r="D544" s="36">
        <v>240</v>
      </c>
      <c r="E544" s="339" t="s">
        <v>26</v>
      </c>
      <c r="F544" s="287">
        <v>30</v>
      </c>
      <c r="G544" s="287">
        <f t="shared" si="96"/>
        <v>7200</v>
      </c>
      <c r="H544" s="511"/>
      <c r="I544" s="360"/>
      <c r="J544" s="401"/>
      <c r="K544" s="1"/>
      <c r="L544" s="1"/>
    </row>
    <row r="545" spans="1:12" ht="14.25">
      <c r="A545" s="35" t="s">
        <v>674</v>
      </c>
      <c r="B545" s="333" t="s">
        <v>231</v>
      </c>
      <c r="C545" s="334"/>
      <c r="D545" s="36">
        <v>1</v>
      </c>
      <c r="E545" s="339" t="s">
        <v>12</v>
      </c>
      <c r="F545" s="287">
        <v>350</v>
      </c>
      <c r="G545" s="287">
        <f t="shared" si="96"/>
        <v>350</v>
      </c>
      <c r="H545" s="511"/>
      <c r="I545" s="360"/>
      <c r="J545" s="401"/>
      <c r="K545" s="1"/>
      <c r="L545" s="1"/>
    </row>
    <row r="546" spans="1:12" ht="14.25">
      <c r="A546" s="35" t="s">
        <v>674</v>
      </c>
      <c r="B546" s="333" t="s">
        <v>152</v>
      </c>
      <c r="C546" s="334"/>
      <c r="D546" s="36">
        <v>7</v>
      </c>
      <c r="E546" s="339" t="s">
        <v>12</v>
      </c>
      <c r="F546" s="287">
        <v>60</v>
      </c>
      <c r="G546" s="287">
        <f t="shared" si="96"/>
        <v>420</v>
      </c>
      <c r="H546" s="511"/>
      <c r="I546" s="360"/>
      <c r="J546" s="401"/>
      <c r="K546" s="1"/>
      <c r="L546" s="1"/>
    </row>
    <row r="547" spans="1:12" ht="14.25">
      <c r="A547" s="35" t="s">
        <v>674</v>
      </c>
      <c r="B547" s="333" t="s">
        <v>576</v>
      </c>
      <c r="C547" s="337"/>
      <c r="D547" s="36">
        <v>8</v>
      </c>
      <c r="E547" s="339" t="s">
        <v>12</v>
      </c>
      <c r="F547" s="287">
        <v>150</v>
      </c>
      <c r="G547" s="287">
        <f t="shared" si="96"/>
        <v>1200</v>
      </c>
      <c r="H547" s="511"/>
      <c r="I547" s="360"/>
      <c r="J547" s="401"/>
      <c r="K547" s="1"/>
      <c r="L547" s="1"/>
    </row>
    <row r="548" spans="1:12" ht="14.25">
      <c r="A548" s="35" t="s">
        <v>674</v>
      </c>
      <c r="B548" s="333" t="s">
        <v>581</v>
      </c>
      <c r="C548" s="329"/>
      <c r="D548" s="37">
        <v>2</v>
      </c>
      <c r="E548" s="340" t="s">
        <v>12</v>
      </c>
      <c r="F548" s="303">
        <v>650</v>
      </c>
      <c r="G548" s="303">
        <f t="shared" si="96"/>
        <v>1300</v>
      </c>
      <c r="H548" s="511"/>
      <c r="I548" s="362"/>
      <c r="J548" s="401"/>
      <c r="K548" s="1"/>
      <c r="L548" s="1"/>
    </row>
    <row r="549" spans="1:12" ht="14.25">
      <c r="A549" s="35" t="s">
        <v>674</v>
      </c>
      <c r="B549" s="97" t="s">
        <v>237</v>
      </c>
      <c r="C549" s="22"/>
      <c r="D549" s="34"/>
      <c r="E549" s="34"/>
      <c r="F549" s="286"/>
      <c r="G549" s="286"/>
      <c r="H549" s="511" t="s">
        <v>238</v>
      </c>
      <c r="I549" s="359"/>
      <c r="J549" s="401"/>
      <c r="K549" s="1"/>
      <c r="L549" s="1"/>
    </row>
    <row r="550" spans="1:12" ht="14.25">
      <c r="A550" s="35" t="s">
        <v>674</v>
      </c>
      <c r="B550" s="490" t="s">
        <v>148</v>
      </c>
      <c r="C550" s="491"/>
      <c r="D550" s="36">
        <v>325</v>
      </c>
      <c r="E550" s="339" t="s">
        <v>26</v>
      </c>
      <c r="F550" s="287">
        <v>80</v>
      </c>
      <c r="G550" s="287">
        <f t="shared" si="96"/>
        <v>26000</v>
      </c>
      <c r="H550" s="511"/>
      <c r="I550" s="360"/>
      <c r="J550" s="401"/>
      <c r="K550" s="1"/>
      <c r="L550" s="1"/>
    </row>
    <row r="551" spans="1:12" ht="14.25">
      <c r="A551" s="35" t="s">
        <v>674</v>
      </c>
      <c r="B551" s="333" t="s">
        <v>147</v>
      </c>
      <c r="C551" s="334"/>
      <c r="D551" s="36">
        <v>120</v>
      </c>
      <c r="E551" s="339" t="s">
        <v>26</v>
      </c>
      <c r="F551" s="287">
        <v>15</v>
      </c>
      <c r="G551" s="287">
        <f t="shared" si="96"/>
        <v>1800</v>
      </c>
      <c r="H551" s="511"/>
      <c r="I551" s="360"/>
      <c r="J551" s="401"/>
      <c r="K551" s="1"/>
      <c r="L551" s="1"/>
    </row>
    <row r="552" spans="1:12" ht="14.25">
      <c r="A552" s="35" t="s">
        <v>674</v>
      </c>
      <c r="B552" s="333" t="s">
        <v>166</v>
      </c>
      <c r="C552" s="334"/>
      <c r="D552" s="36">
        <v>30</v>
      </c>
      <c r="E552" s="339" t="s">
        <v>26</v>
      </c>
      <c r="F552" s="287">
        <v>12</v>
      </c>
      <c r="G552" s="287">
        <f t="shared" si="96"/>
        <v>360</v>
      </c>
      <c r="H552" s="511"/>
      <c r="I552" s="360"/>
      <c r="J552" s="401"/>
      <c r="K552" s="1"/>
      <c r="L552" s="1"/>
    </row>
    <row r="553" spans="1:12" ht="14.25">
      <c r="A553" s="35" t="s">
        <v>674</v>
      </c>
      <c r="B553" s="333" t="s">
        <v>151</v>
      </c>
      <c r="C553" s="334"/>
      <c r="D553" s="36">
        <v>220</v>
      </c>
      <c r="E553" s="339" t="s">
        <v>26</v>
      </c>
      <c r="F553" s="287">
        <v>30</v>
      </c>
      <c r="G553" s="287">
        <f t="shared" si="96"/>
        <v>6600</v>
      </c>
      <c r="H553" s="511"/>
      <c r="I553" s="360"/>
      <c r="J553" s="401"/>
      <c r="K553" s="1"/>
      <c r="L553" s="1"/>
    </row>
    <row r="554" spans="1:12" ht="14.25">
      <c r="A554" s="35" t="s">
        <v>674</v>
      </c>
      <c r="B554" s="333" t="s">
        <v>231</v>
      </c>
      <c r="C554" s="334"/>
      <c r="D554" s="36">
        <v>1</v>
      </c>
      <c r="E554" s="339" t="s">
        <v>12</v>
      </c>
      <c r="F554" s="287">
        <v>350</v>
      </c>
      <c r="G554" s="287">
        <f t="shared" si="96"/>
        <v>350</v>
      </c>
      <c r="H554" s="511"/>
      <c r="I554" s="360"/>
      <c r="J554" s="401"/>
      <c r="K554" s="1"/>
      <c r="L554" s="1"/>
    </row>
    <row r="555" spans="1:12" ht="14.25">
      <c r="A555" s="35" t="s">
        <v>674</v>
      </c>
      <c r="B555" s="333" t="s">
        <v>152</v>
      </c>
      <c r="C555" s="334"/>
      <c r="D555" s="36">
        <v>2</v>
      </c>
      <c r="E555" s="339" t="s">
        <v>12</v>
      </c>
      <c r="F555" s="287">
        <v>60</v>
      </c>
      <c r="G555" s="287">
        <f t="shared" si="96"/>
        <v>120</v>
      </c>
      <c r="H555" s="511"/>
      <c r="I555" s="360"/>
      <c r="J555" s="401"/>
      <c r="K555" s="1"/>
      <c r="L555" s="1"/>
    </row>
    <row r="556" spans="1:12" ht="14.25">
      <c r="A556" s="35" t="s">
        <v>674</v>
      </c>
      <c r="B556" s="333" t="s">
        <v>576</v>
      </c>
      <c r="C556" s="337"/>
      <c r="D556" s="36">
        <v>6</v>
      </c>
      <c r="E556" s="339" t="s">
        <v>12</v>
      </c>
      <c r="F556" s="287">
        <v>150</v>
      </c>
      <c r="G556" s="287">
        <f t="shared" si="96"/>
        <v>900</v>
      </c>
      <c r="H556" s="511"/>
      <c r="I556" s="360"/>
      <c r="J556" s="401"/>
      <c r="K556" s="1"/>
      <c r="L556" s="1"/>
    </row>
    <row r="557" spans="1:12" ht="14.25">
      <c r="A557" s="35" t="s">
        <v>674</v>
      </c>
      <c r="B557" s="333" t="s">
        <v>581</v>
      </c>
      <c r="C557" s="329"/>
      <c r="D557" s="37">
        <v>3</v>
      </c>
      <c r="E557" s="340" t="s">
        <v>12</v>
      </c>
      <c r="F557" s="303">
        <v>650</v>
      </c>
      <c r="G557" s="303">
        <f t="shared" si="96"/>
        <v>1950</v>
      </c>
      <c r="H557" s="511"/>
      <c r="I557" s="362"/>
      <c r="J557" s="401"/>
      <c r="K557" s="1"/>
      <c r="L557" s="1"/>
    </row>
    <row r="558" spans="1:12" ht="14.25">
      <c r="A558" s="35" t="s">
        <v>674</v>
      </c>
      <c r="B558" s="97" t="s">
        <v>239</v>
      </c>
      <c r="C558" s="22"/>
      <c r="D558" s="34"/>
      <c r="E558" s="34"/>
      <c r="F558" s="286"/>
      <c r="G558" s="286"/>
      <c r="H558" s="511" t="s">
        <v>240</v>
      </c>
      <c r="I558" s="359"/>
      <c r="J558" s="401"/>
      <c r="K558" s="1"/>
      <c r="L558" s="1"/>
    </row>
    <row r="559" spans="1:12" ht="14.25">
      <c r="A559" s="35" t="s">
        <v>674</v>
      </c>
      <c r="B559" s="490" t="s">
        <v>148</v>
      </c>
      <c r="C559" s="491"/>
      <c r="D559" s="36">
        <v>935</v>
      </c>
      <c r="E559" s="339" t="s">
        <v>26</v>
      </c>
      <c r="F559" s="287">
        <v>80</v>
      </c>
      <c r="G559" s="287">
        <f t="shared" si="96"/>
        <v>74800</v>
      </c>
      <c r="H559" s="511"/>
      <c r="I559" s="360"/>
      <c r="J559" s="401"/>
      <c r="K559" s="1"/>
      <c r="L559" s="1"/>
    </row>
    <row r="560" spans="1:12" ht="14.25">
      <c r="A560" s="35" t="s">
        <v>674</v>
      </c>
      <c r="B560" s="333" t="s">
        <v>147</v>
      </c>
      <c r="C560" s="334"/>
      <c r="D560" s="36">
        <v>185</v>
      </c>
      <c r="E560" s="339" t="s">
        <v>26</v>
      </c>
      <c r="F560" s="287">
        <v>15</v>
      </c>
      <c r="G560" s="287">
        <f t="shared" ref="G560:G565" si="97">ROUND(D560*F560,2)</f>
        <v>2775</v>
      </c>
      <c r="H560" s="511"/>
      <c r="I560" s="360"/>
      <c r="J560" s="401"/>
      <c r="K560" s="1"/>
      <c r="L560" s="1"/>
    </row>
    <row r="561" spans="1:12" ht="14.25">
      <c r="A561" s="35" t="s">
        <v>674</v>
      </c>
      <c r="B561" s="333" t="s">
        <v>166</v>
      </c>
      <c r="C561" s="334"/>
      <c r="D561" s="36">
        <v>120</v>
      </c>
      <c r="E561" s="339" t="s">
        <v>26</v>
      </c>
      <c r="F561" s="287">
        <v>12</v>
      </c>
      <c r="G561" s="287">
        <f t="shared" si="97"/>
        <v>1440</v>
      </c>
      <c r="H561" s="511"/>
      <c r="I561" s="360"/>
      <c r="J561" s="401"/>
      <c r="K561" s="1"/>
      <c r="L561" s="1"/>
    </row>
    <row r="562" spans="1:12" ht="14.25">
      <c r="A562" s="35" t="s">
        <v>674</v>
      </c>
      <c r="B562" s="333" t="s">
        <v>151</v>
      </c>
      <c r="C562" s="334"/>
      <c r="D562" s="36">
        <v>5</v>
      </c>
      <c r="E562" s="339" t="s">
        <v>26</v>
      </c>
      <c r="F562" s="287">
        <v>30</v>
      </c>
      <c r="G562" s="287">
        <f t="shared" si="97"/>
        <v>150</v>
      </c>
      <c r="H562" s="511"/>
      <c r="I562" s="360"/>
      <c r="J562" s="401"/>
      <c r="K562" s="1"/>
      <c r="L562" s="1"/>
    </row>
    <row r="563" spans="1:12" ht="14.25">
      <c r="A563" s="35" t="s">
        <v>674</v>
      </c>
      <c r="B563" s="333" t="s">
        <v>231</v>
      </c>
      <c r="C563" s="334"/>
      <c r="D563" s="36">
        <v>1</v>
      </c>
      <c r="E563" s="339" t="s">
        <v>12</v>
      </c>
      <c r="F563" s="287">
        <v>350</v>
      </c>
      <c r="G563" s="287">
        <f t="shared" si="97"/>
        <v>350</v>
      </c>
      <c r="H563" s="511"/>
      <c r="I563" s="360"/>
      <c r="J563" s="401"/>
      <c r="K563" s="1"/>
      <c r="L563" s="1"/>
    </row>
    <row r="564" spans="1:12" ht="14.25">
      <c r="A564" s="35" t="s">
        <v>674</v>
      </c>
      <c r="B564" s="333" t="s">
        <v>152</v>
      </c>
      <c r="C564" s="334"/>
      <c r="D564" s="36">
        <v>3</v>
      </c>
      <c r="E564" s="339" t="s">
        <v>12</v>
      </c>
      <c r="F564" s="287">
        <v>60</v>
      </c>
      <c r="G564" s="287">
        <f t="shared" si="97"/>
        <v>180</v>
      </c>
      <c r="H564" s="511"/>
      <c r="I564" s="360"/>
      <c r="J564" s="401"/>
      <c r="K564" s="1"/>
      <c r="L564" s="1"/>
    </row>
    <row r="565" spans="1:12" ht="14.25">
      <c r="A565" s="35" t="s">
        <v>674</v>
      </c>
      <c r="B565" s="333" t="s">
        <v>576</v>
      </c>
      <c r="C565" s="337"/>
      <c r="D565" s="36">
        <v>3</v>
      </c>
      <c r="E565" s="339" t="s">
        <v>12</v>
      </c>
      <c r="F565" s="287">
        <v>150</v>
      </c>
      <c r="G565" s="287">
        <f t="shared" si="97"/>
        <v>450</v>
      </c>
      <c r="H565" s="511"/>
      <c r="I565" s="360"/>
      <c r="J565" s="401"/>
      <c r="K565" s="1"/>
      <c r="L565" s="1"/>
    </row>
    <row r="566" spans="1:12" ht="14.25">
      <c r="A566" s="35" t="s">
        <v>674</v>
      </c>
      <c r="B566" s="97" t="s">
        <v>241</v>
      </c>
      <c r="C566" s="22"/>
      <c r="D566" s="34"/>
      <c r="E566" s="34"/>
      <c r="F566" s="286"/>
      <c r="G566" s="286"/>
      <c r="H566" s="511" t="s">
        <v>242</v>
      </c>
      <c r="I566" s="359"/>
      <c r="J566" s="401"/>
      <c r="K566" s="1"/>
      <c r="L566" s="1"/>
    </row>
    <row r="567" spans="1:12" ht="14.25">
      <c r="A567" s="35" t="s">
        <v>674</v>
      </c>
      <c r="B567" s="490" t="s">
        <v>148</v>
      </c>
      <c r="C567" s="491"/>
      <c r="D567" s="36">
        <v>610</v>
      </c>
      <c r="E567" s="339" t="s">
        <v>26</v>
      </c>
      <c r="F567" s="287">
        <v>80</v>
      </c>
      <c r="G567" s="287">
        <f t="shared" ref="G567:G573" si="98">ROUND(D567*F567,2)</f>
        <v>48800</v>
      </c>
      <c r="H567" s="511"/>
      <c r="I567" s="360"/>
      <c r="J567" s="401"/>
      <c r="K567" s="1"/>
      <c r="L567" s="1"/>
    </row>
    <row r="568" spans="1:12" ht="14.25">
      <c r="A568" s="35" t="s">
        <v>674</v>
      </c>
      <c r="B568" s="333" t="s">
        <v>147</v>
      </c>
      <c r="C568" s="334"/>
      <c r="D568" s="36">
        <v>315</v>
      </c>
      <c r="E568" s="339" t="s">
        <v>26</v>
      </c>
      <c r="F568" s="287">
        <v>15</v>
      </c>
      <c r="G568" s="287">
        <f t="shared" si="98"/>
        <v>4725</v>
      </c>
      <c r="H568" s="511"/>
      <c r="I568" s="360"/>
      <c r="J568" s="401"/>
      <c r="K568" s="1"/>
      <c r="L568" s="1"/>
    </row>
    <row r="569" spans="1:12" ht="14.25">
      <c r="A569" s="35" t="s">
        <v>674</v>
      </c>
      <c r="B569" s="333" t="s">
        <v>166</v>
      </c>
      <c r="C569" s="334"/>
      <c r="D569" s="36">
        <v>50</v>
      </c>
      <c r="E569" s="339" t="s">
        <v>26</v>
      </c>
      <c r="F569" s="287">
        <v>12</v>
      </c>
      <c r="G569" s="287">
        <f t="shared" si="98"/>
        <v>600</v>
      </c>
      <c r="H569" s="511"/>
      <c r="I569" s="360"/>
      <c r="J569" s="401"/>
      <c r="K569" s="1"/>
      <c r="L569" s="1"/>
    </row>
    <row r="570" spans="1:12" ht="14.25">
      <c r="A570" s="35" t="s">
        <v>674</v>
      </c>
      <c r="B570" s="333" t="s">
        <v>243</v>
      </c>
      <c r="C570" s="334"/>
      <c r="D570" s="36">
        <v>1</v>
      </c>
      <c r="E570" s="339" t="s">
        <v>12</v>
      </c>
      <c r="F570" s="287">
        <v>350</v>
      </c>
      <c r="G570" s="287">
        <f t="shared" si="98"/>
        <v>350</v>
      </c>
      <c r="H570" s="511"/>
      <c r="I570" s="360"/>
      <c r="J570" s="401"/>
      <c r="K570" s="1"/>
      <c r="L570" s="1"/>
    </row>
    <row r="571" spans="1:12" ht="14.25">
      <c r="A571" s="35" t="s">
        <v>674</v>
      </c>
      <c r="B571" s="333" t="s">
        <v>152</v>
      </c>
      <c r="C571" s="334"/>
      <c r="D571" s="36">
        <v>7</v>
      </c>
      <c r="E571" s="339" t="s">
        <v>12</v>
      </c>
      <c r="F571" s="287">
        <v>60</v>
      </c>
      <c r="G571" s="287">
        <f t="shared" si="98"/>
        <v>420</v>
      </c>
      <c r="H571" s="511"/>
      <c r="I571" s="360"/>
      <c r="J571" s="401"/>
      <c r="K571" s="1"/>
      <c r="L571" s="1"/>
    </row>
    <row r="572" spans="1:12" ht="14.25">
      <c r="A572" s="35" t="s">
        <v>674</v>
      </c>
      <c r="B572" s="333" t="s">
        <v>576</v>
      </c>
      <c r="C572" s="337"/>
      <c r="D572" s="36">
        <v>3</v>
      </c>
      <c r="E572" s="339" t="s">
        <v>12</v>
      </c>
      <c r="F572" s="287">
        <v>150</v>
      </c>
      <c r="G572" s="287">
        <f t="shared" si="98"/>
        <v>450</v>
      </c>
      <c r="H572" s="511"/>
      <c r="I572" s="360"/>
      <c r="J572" s="401"/>
      <c r="K572" s="1"/>
      <c r="L572" s="1"/>
    </row>
    <row r="573" spans="1:12" ht="14.25">
      <c r="A573" s="35" t="s">
        <v>674</v>
      </c>
      <c r="B573" s="333" t="s">
        <v>581</v>
      </c>
      <c r="C573" s="329"/>
      <c r="D573" s="37">
        <v>3</v>
      </c>
      <c r="E573" s="340" t="s">
        <v>12</v>
      </c>
      <c r="F573" s="303">
        <v>650</v>
      </c>
      <c r="G573" s="303">
        <f t="shared" si="98"/>
        <v>1950</v>
      </c>
      <c r="H573" s="511"/>
      <c r="I573" s="362"/>
      <c r="J573" s="401"/>
      <c r="K573" s="1"/>
      <c r="L573" s="1"/>
    </row>
    <row r="574" spans="1:12" ht="14.25">
      <c r="A574" s="35" t="s">
        <v>674</v>
      </c>
      <c r="B574" s="97" t="s">
        <v>244</v>
      </c>
      <c r="C574" s="22"/>
      <c r="D574" s="34"/>
      <c r="E574" s="34"/>
      <c r="F574" s="286"/>
      <c r="G574" s="286"/>
      <c r="H574" s="511" t="s">
        <v>245</v>
      </c>
      <c r="I574" s="359"/>
      <c r="J574" s="401"/>
      <c r="K574" s="1"/>
      <c r="L574" s="1"/>
    </row>
    <row r="575" spans="1:12" ht="14.25">
      <c r="A575" s="35" t="s">
        <v>674</v>
      </c>
      <c r="B575" s="490" t="s">
        <v>148</v>
      </c>
      <c r="C575" s="491"/>
      <c r="D575" s="36">
        <v>100</v>
      </c>
      <c r="E575" s="339" t="s">
        <v>26</v>
      </c>
      <c r="F575" s="287">
        <v>80</v>
      </c>
      <c r="G575" s="287">
        <f t="shared" ref="G575:G580" si="99">ROUND(D575*F575,2)</f>
        <v>8000</v>
      </c>
      <c r="H575" s="511"/>
      <c r="I575" s="360"/>
      <c r="J575" s="401"/>
      <c r="K575" s="1"/>
      <c r="L575" s="1"/>
    </row>
    <row r="576" spans="1:12" ht="14.25">
      <c r="A576" s="35" t="s">
        <v>674</v>
      </c>
      <c r="B576" s="333" t="s">
        <v>166</v>
      </c>
      <c r="C576" s="334"/>
      <c r="D576" s="36">
        <v>165</v>
      </c>
      <c r="E576" s="339" t="s">
        <v>26</v>
      </c>
      <c r="F576" s="287">
        <v>12</v>
      </c>
      <c r="G576" s="287">
        <f t="shared" si="99"/>
        <v>1980</v>
      </c>
      <c r="H576" s="511"/>
      <c r="I576" s="360"/>
      <c r="J576" s="401"/>
      <c r="K576" s="1"/>
      <c r="L576" s="1"/>
    </row>
    <row r="577" spans="1:12" ht="14.25">
      <c r="A577" s="35" t="s">
        <v>674</v>
      </c>
      <c r="B577" s="333" t="s">
        <v>151</v>
      </c>
      <c r="C577" s="334"/>
      <c r="D577" s="36">
        <v>10</v>
      </c>
      <c r="E577" s="339" t="s">
        <v>26</v>
      </c>
      <c r="F577" s="287">
        <v>30</v>
      </c>
      <c r="G577" s="287">
        <f t="shared" si="99"/>
        <v>300</v>
      </c>
      <c r="H577" s="511"/>
      <c r="I577" s="360"/>
      <c r="J577" s="401"/>
      <c r="K577" s="1"/>
      <c r="L577" s="1"/>
    </row>
    <row r="578" spans="1:12" ht="14.25">
      <c r="A578" s="35" t="s">
        <v>674</v>
      </c>
      <c r="B578" s="333" t="s">
        <v>152</v>
      </c>
      <c r="C578" s="334"/>
      <c r="D578" s="36">
        <v>2</v>
      </c>
      <c r="E578" s="339" t="s">
        <v>12</v>
      </c>
      <c r="F578" s="287">
        <v>60</v>
      </c>
      <c r="G578" s="287">
        <f t="shared" si="99"/>
        <v>120</v>
      </c>
      <c r="H578" s="511"/>
      <c r="I578" s="360"/>
      <c r="J578" s="401"/>
      <c r="K578" s="1"/>
      <c r="L578" s="1"/>
    </row>
    <row r="579" spans="1:12" ht="14.25">
      <c r="A579" s="35" t="s">
        <v>674</v>
      </c>
      <c r="B579" s="333" t="s">
        <v>576</v>
      </c>
      <c r="C579" s="337"/>
      <c r="D579" s="36">
        <v>1</v>
      </c>
      <c r="E579" s="339" t="s">
        <v>12</v>
      </c>
      <c r="F579" s="287">
        <v>150</v>
      </c>
      <c r="G579" s="287">
        <f t="shared" si="99"/>
        <v>150</v>
      </c>
      <c r="H579" s="511"/>
      <c r="I579" s="360"/>
      <c r="J579" s="401"/>
      <c r="K579" s="1"/>
      <c r="L579" s="1"/>
    </row>
    <row r="580" spans="1:12" ht="14.25">
      <c r="A580" s="35" t="s">
        <v>674</v>
      </c>
      <c r="B580" s="333" t="s">
        <v>581</v>
      </c>
      <c r="C580" s="329"/>
      <c r="D580" s="37">
        <v>2</v>
      </c>
      <c r="E580" s="340" t="s">
        <v>12</v>
      </c>
      <c r="F580" s="303">
        <v>650</v>
      </c>
      <c r="G580" s="303">
        <f t="shared" si="99"/>
        <v>1300</v>
      </c>
      <c r="H580" s="511"/>
      <c r="I580" s="362"/>
      <c r="J580" s="401"/>
      <c r="K580" s="1"/>
      <c r="L580" s="1"/>
    </row>
    <row r="581" spans="1:12" ht="14.25">
      <c r="A581" s="35" t="s">
        <v>674</v>
      </c>
      <c r="B581" s="97" t="s">
        <v>246</v>
      </c>
      <c r="C581" s="22"/>
      <c r="D581" s="34"/>
      <c r="E581" s="34"/>
      <c r="F581" s="286"/>
      <c r="G581" s="286"/>
      <c r="H581" s="511" t="s">
        <v>247</v>
      </c>
      <c r="I581" s="359"/>
      <c r="J581" s="401"/>
      <c r="K581" s="1"/>
      <c r="L581" s="1"/>
    </row>
    <row r="582" spans="1:12" ht="14.25">
      <c r="A582" s="35" t="s">
        <v>674</v>
      </c>
      <c r="B582" s="490" t="s">
        <v>148</v>
      </c>
      <c r="C582" s="491"/>
      <c r="D582" s="36">
        <v>5</v>
      </c>
      <c r="E582" s="339" t="s">
        <v>26</v>
      </c>
      <c r="F582" s="287">
        <v>80</v>
      </c>
      <c r="G582" s="287">
        <f t="shared" ref="G582:G589" si="100">ROUND(D582*F582,2)</f>
        <v>400</v>
      </c>
      <c r="H582" s="511"/>
      <c r="I582" s="360"/>
      <c r="J582" s="401"/>
      <c r="K582" s="1"/>
      <c r="L582" s="1"/>
    </row>
    <row r="583" spans="1:12" ht="14.25">
      <c r="A583" s="35" t="s">
        <v>674</v>
      </c>
      <c r="B583" s="333" t="s">
        <v>147</v>
      </c>
      <c r="C583" s="334"/>
      <c r="D583" s="36">
        <v>45</v>
      </c>
      <c r="E583" s="339" t="s">
        <v>26</v>
      </c>
      <c r="F583" s="287">
        <v>15</v>
      </c>
      <c r="G583" s="287">
        <f t="shared" si="100"/>
        <v>675</v>
      </c>
      <c r="H583" s="511"/>
      <c r="I583" s="360"/>
      <c r="J583" s="401"/>
      <c r="K583" s="1"/>
      <c r="L583" s="1"/>
    </row>
    <row r="584" spans="1:12" ht="14.25">
      <c r="A584" s="35" t="s">
        <v>674</v>
      </c>
      <c r="B584" s="333" t="s">
        <v>166</v>
      </c>
      <c r="C584" s="334"/>
      <c r="D584" s="36">
        <v>65</v>
      </c>
      <c r="E584" s="339" t="s">
        <v>26</v>
      </c>
      <c r="F584" s="287">
        <v>12</v>
      </c>
      <c r="G584" s="287">
        <f t="shared" si="100"/>
        <v>780</v>
      </c>
      <c r="H584" s="511"/>
      <c r="I584" s="360"/>
      <c r="J584" s="401"/>
      <c r="K584" s="1"/>
      <c r="L584" s="1"/>
    </row>
    <row r="585" spans="1:12" ht="14.25">
      <c r="A585" s="35" t="s">
        <v>674</v>
      </c>
      <c r="B585" s="333" t="s">
        <v>151</v>
      </c>
      <c r="C585" s="334"/>
      <c r="D585" s="36">
        <v>5</v>
      </c>
      <c r="E585" s="339" t="s">
        <v>26</v>
      </c>
      <c r="F585" s="287">
        <v>30</v>
      </c>
      <c r="G585" s="287">
        <f t="shared" si="100"/>
        <v>150</v>
      </c>
      <c r="H585" s="511"/>
      <c r="I585" s="360"/>
      <c r="J585" s="401"/>
      <c r="K585" s="1"/>
      <c r="L585" s="1"/>
    </row>
    <row r="586" spans="1:12" ht="14.25">
      <c r="A586" s="35" t="s">
        <v>674</v>
      </c>
      <c r="B586" s="333" t="s">
        <v>150</v>
      </c>
      <c r="C586" s="334"/>
      <c r="D586" s="36">
        <v>40</v>
      </c>
      <c r="E586" s="339" t="s">
        <v>26</v>
      </c>
      <c r="F586" s="287">
        <v>15</v>
      </c>
      <c r="G586" s="287">
        <f t="shared" si="100"/>
        <v>600</v>
      </c>
      <c r="H586" s="511"/>
      <c r="I586" s="360"/>
      <c r="J586" s="401"/>
      <c r="K586" s="1"/>
      <c r="L586" s="1"/>
    </row>
    <row r="587" spans="1:12" ht="14.25">
      <c r="A587" s="35" t="s">
        <v>674</v>
      </c>
      <c r="B587" s="333" t="s">
        <v>152</v>
      </c>
      <c r="C587" s="334"/>
      <c r="D587" s="36">
        <v>1</v>
      </c>
      <c r="E587" s="339" t="s">
        <v>12</v>
      </c>
      <c r="F587" s="287">
        <v>60</v>
      </c>
      <c r="G587" s="287">
        <f t="shared" si="100"/>
        <v>60</v>
      </c>
      <c r="H587" s="511"/>
      <c r="I587" s="360"/>
      <c r="J587" s="401"/>
      <c r="K587" s="1"/>
      <c r="L587" s="1"/>
    </row>
    <row r="588" spans="1:12" ht="14.25">
      <c r="A588" s="35" t="s">
        <v>674</v>
      </c>
      <c r="B588" s="333" t="s">
        <v>576</v>
      </c>
      <c r="C588" s="337"/>
      <c r="D588" s="36">
        <v>1</v>
      </c>
      <c r="E588" s="339" t="s">
        <v>12</v>
      </c>
      <c r="F588" s="287">
        <v>150</v>
      </c>
      <c r="G588" s="287">
        <f t="shared" si="100"/>
        <v>150</v>
      </c>
      <c r="H588" s="511"/>
      <c r="I588" s="360"/>
      <c r="J588" s="401"/>
      <c r="K588" s="1"/>
      <c r="L588" s="1"/>
    </row>
    <row r="589" spans="1:12" ht="14.25">
      <c r="A589" s="35" t="s">
        <v>674</v>
      </c>
      <c r="B589" s="333" t="s">
        <v>581</v>
      </c>
      <c r="C589" s="329"/>
      <c r="D589" s="37">
        <v>3</v>
      </c>
      <c r="E589" s="340" t="s">
        <v>12</v>
      </c>
      <c r="F589" s="303">
        <v>650</v>
      </c>
      <c r="G589" s="303">
        <f t="shared" si="100"/>
        <v>1950</v>
      </c>
      <c r="H589" s="511"/>
      <c r="I589" s="362"/>
      <c r="J589" s="401"/>
      <c r="K589" s="1"/>
      <c r="L589" s="1"/>
    </row>
    <row r="590" spans="1:12" ht="14.25">
      <c r="A590" s="35" t="s">
        <v>674</v>
      </c>
      <c r="B590" s="97" t="s">
        <v>248</v>
      </c>
      <c r="C590" s="22"/>
      <c r="D590" s="34"/>
      <c r="E590" s="34"/>
      <c r="F590" s="286"/>
      <c r="G590" s="286"/>
      <c r="H590" s="511" t="s">
        <v>249</v>
      </c>
      <c r="I590" s="359"/>
      <c r="J590" s="401"/>
      <c r="K590" s="1"/>
      <c r="L590" s="1"/>
    </row>
    <row r="591" spans="1:12" ht="14.25">
      <c r="A591" s="35" t="s">
        <v>674</v>
      </c>
      <c r="B591" s="490" t="s">
        <v>148</v>
      </c>
      <c r="C591" s="491"/>
      <c r="D591" s="36">
        <v>100</v>
      </c>
      <c r="E591" s="339" t="s">
        <v>26</v>
      </c>
      <c r="F591" s="287">
        <v>80</v>
      </c>
      <c r="G591" s="287">
        <f t="shared" ref="G591:G598" si="101">ROUND(D591*F591,2)</f>
        <v>8000</v>
      </c>
      <c r="H591" s="511"/>
      <c r="I591" s="360"/>
      <c r="J591" s="401"/>
      <c r="K591" s="1"/>
      <c r="L591" s="1"/>
    </row>
    <row r="592" spans="1:12" ht="14.25">
      <c r="A592" s="35" t="s">
        <v>674</v>
      </c>
      <c r="B592" s="333" t="s">
        <v>147</v>
      </c>
      <c r="C592" s="334"/>
      <c r="D592" s="36">
        <v>120</v>
      </c>
      <c r="E592" s="339" t="s">
        <v>26</v>
      </c>
      <c r="F592" s="287">
        <v>15</v>
      </c>
      <c r="G592" s="287">
        <f t="shared" si="101"/>
        <v>1800</v>
      </c>
      <c r="H592" s="511"/>
      <c r="I592" s="360"/>
      <c r="J592" s="401"/>
      <c r="K592" s="1"/>
      <c r="L592" s="1"/>
    </row>
    <row r="593" spans="1:12" ht="14.25">
      <c r="A593" s="35" t="s">
        <v>674</v>
      </c>
      <c r="B593" s="333" t="s">
        <v>166</v>
      </c>
      <c r="C593" s="334"/>
      <c r="D593" s="36">
        <v>60</v>
      </c>
      <c r="E593" s="339" t="s">
        <v>26</v>
      </c>
      <c r="F593" s="287">
        <v>12</v>
      </c>
      <c r="G593" s="287">
        <f t="shared" si="101"/>
        <v>720</v>
      </c>
      <c r="H593" s="511"/>
      <c r="I593" s="360"/>
      <c r="J593" s="401"/>
      <c r="K593" s="1"/>
      <c r="L593" s="1"/>
    </row>
    <row r="594" spans="1:12" ht="14.25">
      <c r="A594" s="35" t="s">
        <v>674</v>
      </c>
      <c r="B594" s="333" t="s">
        <v>151</v>
      </c>
      <c r="C594" s="334"/>
      <c r="D594" s="36">
        <v>230</v>
      </c>
      <c r="E594" s="339" t="s">
        <v>26</v>
      </c>
      <c r="F594" s="287">
        <v>30</v>
      </c>
      <c r="G594" s="287">
        <f t="shared" si="101"/>
        <v>6900</v>
      </c>
      <c r="H594" s="511"/>
      <c r="I594" s="360"/>
      <c r="J594" s="401"/>
      <c r="K594" s="1"/>
      <c r="L594" s="1"/>
    </row>
    <row r="595" spans="1:12" ht="14.25">
      <c r="A595" s="35" t="s">
        <v>674</v>
      </c>
      <c r="B595" s="333" t="s">
        <v>250</v>
      </c>
      <c r="C595" s="334"/>
      <c r="D595" s="36">
        <v>1</v>
      </c>
      <c r="E595" s="339" t="s">
        <v>12</v>
      </c>
      <c r="F595" s="287">
        <v>380</v>
      </c>
      <c r="G595" s="287">
        <f t="shared" si="101"/>
        <v>380</v>
      </c>
      <c r="H595" s="511"/>
      <c r="I595" s="360"/>
      <c r="J595" s="401"/>
      <c r="K595" s="1"/>
      <c r="L595" s="1"/>
    </row>
    <row r="596" spans="1:12" ht="14.25">
      <c r="A596" s="35" t="s">
        <v>674</v>
      </c>
      <c r="B596" s="333" t="s">
        <v>152</v>
      </c>
      <c r="C596" s="334"/>
      <c r="D596" s="36">
        <v>2</v>
      </c>
      <c r="E596" s="339" t="s">
        <v>12</v>
      </c>
      <c r="F596" s="287">
        <v>60</v>
      </c>
      <c r="G596" s="287">
        <f t="shared" si="101"/>
        <v>120</v>
      </c>
      <c r="H596" s="511"/>
      <c r="I596" s="360"/>
      <c r="J596" s="401"/>
      <c r="K596" s="1"/>
      <c r="L596" s="1"/>
    </row>
    <row r="597" spans="1:12" ht="14.25">
      <c r="A597" s="35" t="s">
        <v>674</v>
      </c>
      <c r="B597" s="333" t="s">
        <v>576</v>
      </c>
      <c r="C597" s="337"/>
      <c r="D597" s="36">
        <v>3</v>
      </c>
      <c r="E597" s="339" t="s">
        <v>12</v>
      </c>
      <c r="F597" s="287">
        <v>150</v>
      </c>
      <c r="G597" s="287">
        <f t="shared" si="101"/>
        <v>450</v>
      </c>
      <c r="H597" s="511"/>
      <c r="I597" s="360"/>
      <c r="J597" s="401"/>
      <c r="K597" s="1"/>
      <c r="L597" s="1"/>
    </row>
    <row r="598" spans="1:12" ht="14.25">
      <c r="A598" s="35" t="s">
        <v>674</v>
      </c>
      <c r="B598" s="333" t="s">
        <v>581</v>
      </c>
      <c r="C598" s="329"/>
      <c r="D598" s="37">
        <v>4</v>
      </c>
      <c r="E598" s="340" t="s">
        <v>12</v>
      </c>
      <c r="F598" s="303">
        <v>650</v>
      </c>
      <c r="G598" s="303">
        <f t="shared" si="101"/>
        <v>2600</v>
      </c>
      <c r="H598" s="511"/>
      <c r="I598" s="362"/>
      <c r="J598" s="401"/>
      <c r="K598" s="1"/>
      <c r="L598" s="1"/>
    </row>
    <row r="599" spans="1:12" ht="14.25">
      <c r="A599" s="35" t="s">
        <v>674</v>
      </c>
      <c r="B599" s="97" t="s">
        <v>251</v>
      </c>
      <c r="C599" s="22"/>
      <c r="D599" s="34"/>
      <c r="E599" s="34"/>
      <c r="F599" s="286"/>
      <c r="G599" s="286"/>
      <c r="H599" s="511" t="s">
        <v>252</v>
      </c>
      <c r="I599" s="359"/>
      <c r="J599" s="401"/>
      <c r="K599" s="1"/>
      <c r="L599" s="1"/>
    </row>
    <row r="600" spans="1:12" ht="14.25">
      <c r="A600" s="35" t="s">
        <v>674</v>
      </c>
      <c r="B600" s="490" t="s">
        <v>148</v>
      </c>
      <c r="C600" s="491"/>
      <c r="D600" s="36">
        <v>325</v>
      </c>
      <c r="E600" s="339" t="s">
        <v>26</v>
      </c>
      <c r="F600" s="287">
        <v>80</v>
      </c>
      <c r="G600" s="287">
        <f t="shared" ref="G600:G605" si="102">ROUND(D600*F600,2)</f>
        <v>26000</v>
      </c>
      <c r="H600" s="511"/>
      <c r="I600" s="360"/>
      <c r="J600" s="401"/>
      <c r="K600" s="1"/>
      <c r="L600" s="1"/>
    </row>
    <row r="601" spans="1:12" ht="14.25">
      <c r="A601" s="35" t="s">
        <v>674</v>
      </c>
      <c r="B601" s="333" t="s">
        <v>147</v>
      </c>
      <c r="C601" s="334"/>
      <c r="D601" s="36">
        <v>270</v>
      </c>
      <c r="E601" s="339" t="s">
        <v>26</v>
      </c>
      <c r="F601" s="287">
        <v>15</v>
      </c>
      <c r="G601" s="287">
        <f t="shared" si="102"/>
        <v>4050</v>
      </c>
      <c r="H601" s="511"/>
      <c r="I601" s="360"/>
      <c r="J601" s="401"/>
      <c r="K601" s="1"/>
      <c r="L601" s="1"/>
    </row>
    <row r="602" spans="1:12" ht="14.25">
      <c r="A602" s="35" t="s">
        <v>674</v>
      </c>
      <c r="B602" s="333" t="s">
        <v>151</v>
      </c>
      <c r="C602" s="334"/>
      <c r="D602" s="36">
        <v>10</v>
      </c>
      <c r="E602" s="339" t="s">
        <v>26</v>
      </c>
      <c r="F602" s="287">
        <v>30</v>
      </c>
      <c r="G602" s="287">
        <f t="shared" si="102"/>
        <v>300</v>
      </c>
      <c r="H602" s="511"/>
      <c r="I602" s="360"/>
      <c r="J602" s="401"/>
      <c r="K602" s="1"/>
      <c r="L602" s="1"/>
    </row>
    <row r="603" spans="1:12" ht="14.25">
      <c r="A603" s="35" t="s">
        <v>674</v>
      </c>
      <c r="B603" s="333" t="s">
        <v>150</v>
      </c>
      <c r="C603" s="334"/>
      <c r="D603" s="36">
        <v>30</v>
      </c>
      <c r="E603" s="339" t="s">
        <v>26</v>
      </c>
      <c r="F603" s="287">
        <v>15</v>
      </c>
      <c r="G603" s="287">
        <f t="shared" si="102"/>
        <v>450</v>
      </c>
      <c r="H603" s="511"/>
      <c r="I603" s="360"/>
      <c r="J603" s="401"/>
      <c r="K603" s="1"/>
      <c r="L603" s="1"/>
    </row>
    <row r="604" spans="1:12" ht="14.25">
      <c r="A604" s="35" t="s">
        <v>674</v>
      </c>
      <c r="B604" s="333" t="s">
        <v>152</v>
      </c>
      <c r="C604" s="334"/>
      <c r="D604" s="36">
        <v>6</v>
      </c>
      <c r="E604" s="339" t="s">
        <v>12</v>
      </c>
      <c r="F604" s="287">
        <v>60</v>
      </c>
      <c r="G604" s="287">
        <f t="shared" si="102"/>
        <v>360</v>
      </c>
      <c r="H604" s="511"/>
      <c r="I604" s="360"/>
      <c r="J604" s="401"/>
      <c r="K604" s="1"/>
      <c r="L604" s="1"/>
    </row>
    <row r="605" spans="1:12" ht="14.25">
      <c r="A605" s="35" t="s">
        <v>674</v>
      </c>
      <c r="B605" s="333" t="s">
        <v>576</v>
      </c>
      <c r="C605" s="337"/>
      <c r="D605" s="36">
        <v>4</v>
      </c>
      <c r="E605" s="339" t="s">
        <v>12</v>
      </c>
      <c r="F605" s="287">
        <v>150</v>
      </c>
      <c r="G605" s="287">
        <f t="shared" si="102"/>
        <v>600</v>
      </c>
      <c r="H605" s="511"/>
      <c r="I605" s="360"/>
      <c r="J605" s="401"/>
      <c r="K605" s="1"/>
      <c r="L605" s="1"/>
    </row>
    <row r="606" spans="1:12" ht="14.25">
      <c r="A606" s="35" t="s">
        <v>674</v>
      </c>
      <c r="B606" s="97" t="s">
        <v>253</v>
      </c>
      <c r="C606" s="22"/>
      <c r="D606" s="34"/>
      <c r="E606" s="34"/>
      <c r="F606" s="286"/>
      <c r="G606" s="286"/>
      <c r="H606" s="472" t="s">
        <v>254</v>
      </c>
      <c r="I606" s="359"/>
      <c r="J606" s="401"/>
      <c r="K606" s="1"/>
      <c r="L606" s="1"/>
    </row>
    <row r="607" spans="1:12" ht="14.25">
      <c r="A607" s="35" t="s">
        <v>674</v>
      </c>
      <c r="B607" s="490" t="s">
        <v>148</v>
      </c>
      <c r="C607" s="491"/>
      <c r="D607" s="36">
        <v>5</v>
      </c>
      <c r="E607" s="339" t="s">
        <v>26</v>
      </c>
      <c r="F607" s="287">
        <v>80</v>
      </c>
      <c r="G607" s="287">
        <f t="shared" ref="G607:G615" si="103">ROUND(D607*F607,2)</f>
        <v>400</v>
      </c>
      <c r="H607" s="477"/>
      <c r="I607" s="360"/>
      <c r="J607" s="401"/>
      <c r="K607" s="1"/>
      <c r="L607" s="1"/>
    </row>
    <row r="608" spans="1:12" ht="14.25">
      <c r="A608" s="35" t="s">
        <v>674</v>
      </c>
      <c r="B608" s="333" t="s">
        <v>147</v>
      </c>
      <c r="C608" s="334"/>
      <c r="D608" s="36">
        <v>110</v>
      </c>
      <c r="E608" s="339" t="s">
        <v>26</v>
      </c>
      <c r="F608" s="287">
        <v>15</v>
      </c>
      <c r="G608" s="287">
        <f t="shared" si="103"/>
        <v>1650</v>
      </c>
      <c r="H608" s="477"/>
      <c r="I608" s="360"/>
      <c r="J608" s="401"/>
      <c r="K608" s="1"/>
      <c r="L608" s="1"/>
    </row>
    <row r="609" spans="1:12" ht="14.25">
      <c r="A609" s="35" t="s">
        <v>674</v>
      </c>
      <c r="B609" s="333" t="s">
        <v>166</v>
      </c>
      <c r="C609" s="334"/>
      <c r="D609" s="36">
        <v>130</v>
      </c>
      <c r="E609" s="339" t="s">
        <v>26</v>
      </c>
      <c r="F609" s="287">
        <v>12</v>
      </c>
      <c r="G609" s="287">
        <f t="shared" si="103"/>
        <v>1560</v>
      </c>
      <c r="H609" s="477"/>
      <c r="I609" s="360"/>
      <c r="J609" s="401"/>
      <c r="K609" s="1"/>
      <c r="L609" s="1"/>
    </row>
    <row r="610" spans="1:12" ht="14.25">
      <c r="A610" s="35" t="s">
        <v>674</v>
      </c>
      <c r="B610" s="333" t="s">
        <v>151</v>
      </c>
      <c r="C610" s="334"/>
      <c r="D610" s="36">
        <v>10</v>
      </c>
      <c r="E610" s="339" t="s">
        <v>26</v>
      </c>
      <c r="F610" s="287">
        <v>30</v>
      </c>
      <c r="G610" s="287">
        <f t="shared" si="103"/>
        <v>300</v>
      </c>
      <c r="H610" s="477"/>
      <c r="I610" s="360"/>
      <c r="J610" s="401"/>
      <c r="K610" s="1"/>
      <c r="L610" s="1"/>
    </row>
    <row r="611" spans="1:12" ht="14.25">
      <c r="A611" s="35" t="s">
        <v>674</v>
      </c>
      <c r="B611" s="333" t="s">
        <v>150</v>
      </c>
      <c r="C611" s="334"/>
      <c r="D611" s="36">
        <v>20</v>
      </c>
      <c r="E611" s="339" t="s">
        <v>26</v>
      </c>
      <c r="F611" s="287">
        <v>15</v>
      </c>
      <c r="G611" s="287">
        <f t="shared" si="103"/>
        <v>300</v>
      </c>
      <c r="H611" s="477"/>
      <c r="I611" s="360"/>
      <c r="J611" s="401"/>
      <c r="K611" s="1"/>
      <c r="L611" s="1"/>
    </row>
    <row r="612" spans="1:12" ht="14.25">
      <c r="A612" s="35" t="s">
        <v>674</v>
      </c>
      <c r="B612" s="333" t="s">
        <v>169</v>
      </c>
      <c r="C612" s="334"/>
      <c r="D612" s="36">
        <v>1</v>
      </c>
      <c r="E612" s="339" t="s">
        <v>12</v>
      </c>
      <c r="F612" s="287">
        <v>350</v>
      </c>
      <c r="G612" s="287">
        <f t="shared" si="103"/>
        <v>350</v>
      </c>
      <c r="H612" s="477"/>
      <c r="I612" s="360"/>
      <c r="J612" s="401"/>
      <c r="K612" s="1"/>
      <c r="L612" s="1"/>
    </row>
    <row r="613" spans="1:12" ht="14.25">
      <c r="A613" s="35" t="s">
        <v>674</v>
      </c>
      <c r="B613" s="333" t="s">
        <v>172</v>
      </c>
      <c r="C613" s="334"/>
      <c r="D613" s="36">
        <v>1</v>
      </c>
      <c r="E613" s="339" t="s">
        <v>12</v>
      </c>
      <c r="F613" s="287">
        <v>45</v>
      </c>
      <c r="G613" s="287">
        <f t="shared" si="103"/>
        <v>45</v>
      </c>
      <c r="H613" s="477"/>
      <c r="I613" s="360"/>
      <c r="J613" s="401"/>
      <c r="K613" s="1"/>
      <c r="L613" s="1"/>
    </row>
    <row r="614" spans="1:12" ht="28.5">
      <c r="A614" s="35" t="s">
        <v>674</v>
      </c>
      <c r="B614" s="333" t="s">
        <v>585</v>
      </c>
      <c r="C614" s="334"/>
      <c r="D614" s="36">
        <v>3</v>
      </c>
      <c r="E614" s="339" t="s">
        <v>12</v>
      </c>
      <c r="F614" s="287">
        <v>60</v>
      </c>
      <c r="G614" s="287">
        <f t="shared" si="103"/>
        <v>180</v>
      </c>
      <c r="H614" s="477"/>
      <c r="I614" s="360"/>
      <c r="J614" s="401"/>
      <c r="K614" s="1"/>
      <c r="L614" s="1"/>
    </row>
    <row r="615" spans="1:12" ht="14.25">
      <c r="A615" s="35" t="s">
        <v>674</v>
      </c>
      <c r="B615" s="336" t="s">
        <v>576</v>
      </c>
      <c r="C615" s="337"/>
      <c r="D615" s="36">
        <v>3</v>
      </c>
      <c r="E615" s="339" t="s">
        <v>12</v>
      </c>
      <c r="F615" s="287">
        <v>150</v>
      </c>
      <c r="G615" s="287">
        <f t="shared" si="103"/>
        <v>450</v>
      </c>
      <c r="H615" s="477"/>
      <c r="I615" s="360"/>
      <c r="J615" s="401"/>
      <c r="K615" s="1"/>
      <c r="L615" s="1"/>
    </row>
    <row r="616" spans="1:12" ht="14.25">
      <c r="A616" s="35" t="s">
        <v>674</v>
      </c>
      <c r="B616" s="97" t="s">
        <v>255</v>
      </c>
      <c r="C616" s="22"/>
      <c r="D616" s="34"/>
      <c r="E616" s="34"/>
      <c r="F616" s="286"/>
      <c r="G616" s="286"/>
      <c r="H616" s="472" t="s">
        <v>256</v>
      </c>
      <c r="I616" s="359"/>
      <c r="J616" s="401"/>
      <c r="K616" s="1"/>
      <c r="L616" s="1"/>
    </row>
    <row r="617" spans="1:12" ht="14.25">
      <c r="A617" s="35" t="s">
        <v>674</v>
      </c>
      <c r="B617" s="490" t="s">
        <v>148</v>
      </c>
      <c r="C617" s="491"/>
      <c r="D617" s="36">
        <v>210</v>
      </c>
      <c r="E617" s="339" t="s">
        <v>26</v>
      </c>
      <c r="F617" s="287">
        <v>80</v>
      </c>
      <c r="G617" s="287">
        <f t="shared" ref="G617:G626" si="104">ROUND(D617*F617,2)</f>
        <v>16800</v>
      </c>
      <c r="H617" s="477"/>
      <c r="I617" s="360"/>
      <c r="J617" s="401"/>
      <c r="K617" s="1"/>
      <c r="L617" s="1"/>
    </row>
    <row r="618" spans="1:12" ht="14.25">
      <c r="A618" s="35" t="s">
        <v>674</v>
      </c>
      <c r="B618" s="333" t="s">
        <v>166</v>
      </c>
      <c r="C618" s="334"/>
      <c r="D618" s="36">
        <v>105</v>
      </c>
      <c r="E618" s="339" t="s">
        <v>26</v>
      </c>
      <c r="F618" s="287">
        <v>12</v>
      </c>
      <c r="G618" s="287">
        <f t="shared" si="104"/>
        <v>1260</v>
      </c>
      <c r="H618" s="477"/>
      <c r="I618" s="360"/>
      <c r="J618" s="401"/>
      <c r="K618" s="1"/>
      <c r="L618" s="1"/>
    </row>
    <row r="619" spans="1:12" ht="14.25">
      <c r="A619" s="35" t="s">
        <v>674</v>
      </c>
      <c r="B619" s="333" t="s">
        <v>151</v>
      </c>
      <c r="C619" s="334"/>
      <c r="D619" s="36">
        <v>113</v>
      </c>
      <c r="E619" s="339" t="s">
        <v>26</v>
      </c>
      <c r="F619" s="287">
        <v>30</v>
      </c>
      <c r="G619" s="287">
        <f t="shared" si="104"/>
        <v>3390</v>
      </c>
      <c r="H619" s="477"/>
      <c r="I619" s="360"/>
      <c r="J619" s="401"/>
      <c r="K619" s="1"/>
      <c r="L619" s="1"/>
    </row>
    <row r="620" spans="1:12" ht="14.25">
      <c r="A620" s="35" t="s">
        <v>674</v>
      </c>
      <c r="B620" s="333" t="s">
        <v>150</v>
      </c>
      <c r="C620" s="334"/>
      <c r="D620" s="36">
        <v>80</v>
      </c>
      <c r="E620" s="339" t="s">
        <v>26</v>
      </c>
      <c r="F620" s="287">
        <v>15</v>
      </c>
      <c r="G620" s="287">
        <f t="shared" si="104"/>
        <v>1200</v>
      </c>
      <c r="H620" s="477"/>
      <c r="I620" s="360"/>
      <c r="J620" s="401"/>
      <c r="K620" s="1"/>
      <c r="L620" s="1"/>
    </row>
    <row r="621" spans="1:12" ht="14.25">
      <c r="A621" s="35" t="s">
        <v>674</v>
      </c>
      <c r="B621" s="333" t="s">
        <v>169</v>
      </c>
      <c r="C621" s="334"/>
      <c r="D621" s="36">
        <v>1</v>
      </c>
      <c r="E621" s="339" t="s">
        <v>12</v>
      </c>
      <c r="F621" s="287">
        <v>350</v>
      </c>
      <c r="G621" s="287">
        <f t="shared" si="104"/>
        <v>350</v>
      </c>
      <c r="H621" s="477"/>
      <c r="I621" s="360"/>
      <c r="J621" s="401"/>
      <c r="K621" s="1"/>
      <c r="L621" s="1"/>
    </row>
    <row r="622" spans="1:12" ht="14.25">
      <c r="A622" s="35" t="s">
        <v>674</v>
      </c>
      <c r="B622" s="333" t="s">
        <v>172</v>
      </c>
      <c r="C622" s="334"/>
      <c r="D622" s="36">
        <v>1</v>
      </c>
      <c r="E622" s="339" t="s">
        <v>12</v>
      </c>
      <c r="F622" s="287">
        <v>45</v>
      </c>
      <c r="G622" s="287">
        <f t="shared" si="104"/>
        <v>45</v>
      </c>
      <c r="H622" s="477"/>
      <c r="I622" s="360"/>
      <c r="J622" s="401"/>
      <c r="K622" s="1"/>
      <c r="L622" s="1"/>
    </row>
    <row r="623" spans="1:12" ht="14.25">
      <c r="A623" s="35" t="s">
        <v>674</v>
      </c>
      <c r="B623" s="333" t="s">
        <v>152</v>
      </c>
      <c r="C623" s="334"/>
      <c r="D623" s="36">
        <v>2</v>
      </c>
      <c r="E623" s="339" t="s">
        <v>12</v>
      </c>
      <c r="F623" s="287">
        <v>60</v>
      </c>
      <c r="G623" s="287">
        <f t="shared" si="104"/>
        <v>120</v>
      </c>
      <c r="H623" s="477"/>
      <c r="I623" s="360"/>
      <c r="J623" s="401"/>
      <c r="K623" s="1"/>
      <c r="L623" s="1"/>
    </row>
    <row r="624" spans="1:12" ht="14.25">
      <c r="A624" s="35" t="s">
        <v>674</v>
      </c>
      <c r="B624" s="336" t="s">
        <v>576</v>
      </c>
      <c r="C624" s="337"/>
      <c r="D624" s="36">
        <v>3</v>
      </c>
      <c r="E624" s="339" t="s">
        <v>12</v>
      </c>
      <c r="F624" s="287">
        <v>150</v>
      </c>
      <c r="G624" s="287">
        <f t="shared" si="104"/>
        <v>450</v>
      </c>
      <c r="H624" s="477"/>
      <c r="I624" s="360"/>
      <c r="J624" s="401"/>
      <c r="K624" s="1"/>
      <c r="L624" s="1"/>
    </row>
    <row r="625" spans="1:12" ht="28.5">
      <c r="A625" s="35" t="s">
        <v>674</v>
      </c>
      <c r="B625" s="336" t="s">
        <v>579</v>
      </c>
      <c r="C625" s="337"/>
      <c r="D625" s="36">
        <v>1</v>
      </c>
      <c r="E625" s="339" t="s">
        <v>12</v>
      </c>
      <c r="F625" s="287">
        <v>250</v>
      </c>
      <c r="G625" s="287">
        <f t="shared" si="104"/>
        <v>250</v>
      </c>
      <c r="H625" s="477"/>
      <c r="I625" s="360"/>
      <c r="J625" s="401"/>
      <c r="K625" s="1"/>
      <c r="L625" s="1"/>
    </row>
    <row r="626" spans="1:12" ht="14.25">
      <c r="A626" s="35" t="s">
        <v>674</v>
      </c>
      <c r="B626" s="328" t="s">
        <v>581</v>
      </c>
      <c r="C626" s="329"/>
      <c r="D626" s="37">
        <v>1</v>
      </c>
      <c r="E626" s="340" t="s">
        <v>12</v>
      </c>
      <c r="F626" s="303">
        <v>650</v>
      </c>
      <c r="G626" s="303">
        <f t="shared" si="104"/>
        <v>650</v>
      </c>
      <c r="H626" s="473"/>
      <c r="I626" s="362"/>
      <c r="J626" s="401"/>
      <c r="K626" s="1"/>
      <c r="L626" s="1"/>
    </row>
    <row r="627" spans="1:12" ht="14.25">
      <c r="A627" s="35" t="s">
        <v>674</v>
      </c>
      <c r="B627" s="97" t="s">
        <v>257</v>
      </c>
      <c r="C627" s="22"/>
      <c r="D627" s="34"/>
      <c r="E627" s="34"/>
      <c r="F627" s="286"/>
      <c r="G627" s="286"/>
      <c r="H627" s="472" t="s">
        <v>258</v>
      </c>
      <c r="I627" s="359"/>
      <c r="J627" s="401"/>
      <c r="K627" s="1"/>
      <c r="L627" s="1"/>
    </row>
    <row r="628" spans="1:12" ht="14.25">
      <c r="A628" s="35" t="s">
        <v>674</v>
      </c>
      <c r="B628" s="490" t="s">
        <v>148</v>
      </c>
      <c r="C628" s="491"/>
      <c r="D628" s="36">
        <v>60</v>
      </c>
      <c r="E628" s="339" t="s">
        <v>26</v>
      </c>
      <c r="F628" s="287">
        <v>80</v>
      </c>
      <c r="G628" s="287">
        <f t="shared" ref="G628:G633" si="105">ROUND(D628*F628,2)</f>
        <v>4800</v>
      </c>
      <c r="H628" s="477"/>
      <c r="I628" s="360"/>
      <c r="J628" s="401"/>
      <c r="K628" s="1"/>
      <c r="L628" s="1"/>
    </row>
    <row r="629" spans="1:12" ht="14.25">
      <c r="A629" s="35" t="s">
        <v>674</v>
      </c>
      <c r="B629" s="333" t="s">
        <v>147</v>
      </c>
      <c r="C629" s="334"/>
      <c r="D629" s="36">
        <v>45</v>
      </c>
      <c r="E629" s="339" t="s">
        <v>26</v>
      </c>
      <c r="F629" s="287">
        <v>15</v>
      </c>
      <c r="G629" s="287">
        <f t="shared" si="105"/>
        <v>675</v>
      </c>
      <c r="H629" s="477"/>
      <c r="I629" s="360"/>
      <c r="J629" s="401"/>
      <c r="K629" s="1"/>
      <c r="L629" s="1"/>
    </row>
    <row r="630" spans="1:12" ht="14.25">
      <c r="A630" s="35" t="s">
        <v>674</v>
      </c>
      <c r="B630" s="333" t="s">
        <v>166</v>
      </c>
      <c r="C630" s="334"/>
      <c r="D630" s="36">
        <v>140</v>
      </c>
      <c r="E630" s="339" t="s">
        <v>26</v>
      </c>
      <c r="F630" s="287">
        <v>12</v>
      </c>
      <c r="G630" s="287">
        <f t="shared" si="105"/>
        <v>1680</v>
      </c>
      <c r="H630" s="477"/>
      <c r="I630" s="360"/>
      <c r="J630" s="401"/>
      <c r="K630" s="1"/>
      <c r="L630" s="1"/>
    </row>
    <row r="631" spans="1:12" ht="14.25">
      <c r="A631" s="35" t="s">
        <v>674</v>
      </c>
      <c r="B631" s="333" t="s">
        <v>151</v>
      </c>
      <c r="C631" s="334"/>
      <c r="D631" s="36">
        <v>60</v>
      </c>
      <c r="E631" s="339" t="s">
        <v>26</v>
      </c>
      <c r="F631" s="287">
        <v>30</v>
      </c>
      <c r="G631" s="287">
        <f t="shared" si="105"/>
        <v>1800</v>
      </c>
      <c r="H631" s="477"/>
      <c r="I631" s="360"/>
      <c r="J631" s="401"/>
      <c r="K631" s="1"/>
      <c r="L631" s="1"/>
    </row>
    <row r="632" spans="1:12" ht="14.25">
      <c r="A632" s="35" t="s">
        <v>674</v>
      </c>
      <c r="B632" s="333" t="s">
        <v>150</v>
      </c>
      <c r="C632" s="334"/>
      <c r="D632" s="36">
        <v>50</v>
      </c>
      <c r="E632" s="339" t="s">
        <v>26</v>
      </c>
      <c r="F632" s="287">
        <v>15</v>
      </c>
      <c r="G632" s="287">
        <f t="shared" si="105"/>
        <v>750</v>
      </c>
      <c r="H632" s="477"/>
      <c r="I632" s="360"/>
      <c r="J632" s="401"/>
      <c r="K632" s="1"/>
      <c r="L632" s="1"/>
    </row>
    <row r="633" spans="1:12" ht="14.25">
      <c r="A633" s="35" t="s">
        <v>674</v>
      </c>
      <c r="B633" s="336" t="s">
        <v>576</v>
      </c>
      <c r="C633" s="329"/>
      <c r="D633" s="37">
        <v>4</v>
      </c>
      <c r="E633" s="340" t="s">
        <v>12</v>
      </c>
      <c r="F633" s="303">
        <v>150</v>
      </c>
      <c r="G633" s="303">
        <f t="shared" si="105"/>
        <v>600</v>
      </c>
      <c r="H633" s="473"/>
      <c r="I633" s="362"/>
      <c r="J633" s="401"/>
      <c r="K633" s="1"/>
      <c r="L633" s="1"/>
    </row>
    <row r="634" spans="1:12" ht="14.25">
      <c r="A634" s="35" t="s">
        <v>674</v>
      </c>
      <c r="B634" s="97" t="s">
        <v>259</v>
      </c>
      <c r="C634" s="22"/>
      <c r="D634" s="34"/>
      <c r="E634" s="34"/>
      <c r="F634" s="286"/>
      <c r="G634" s="286"/>
      <c r="H634" s="472" t="s">
        <v>260</v>
      </c>
      <c r="I634" s="359"/>
      <c r="J634" s="401"/>
      <c r="K634" s="1"/>
      <c r="L634" s="1"/>
    </row>
    <row r="635" spans="1:12" ht="14.25">
      <c r="A635" s="35" t="s">
        <v>674</v>
      </c>
      <c r="B635" s="490" t="s">
        <v>148</v>
      </c>
      <c r="C635" s="491"/>
      <c r="D635" s="36">
        <v>80</v>
      </c>
      <c r="E635" s="339" t="s">
        <v>26</v>
      </c>
      <c r="F635" s="287">
        <v>80</v>
      </c>
      <c r="G635" s="287">
        <f t="shared" ref="G635:G640" si="106">ROUND(D635*F635,2)</f>
        <v>6400</v>
      </c>
      <c r="H635" s="477"/>
      <c r="I635" s="360"/>
      <c r="J635" s="401"/>
      <c r="K635" s="1"/>
      <c r="L635" s="1"/>
    </row>
    <row r="636" spans="1:12" ht="14.25">
      <c r="A636" s="35" t="s">
        <v>674</v>
      </c>
      <c r="B636" s="333" t="s">
        <v>147</v>
      </c>
      <c r="C636" s="334"/>
      <c r="D636" s="36">
        <v>155</v>
      </c>
      <c r="E636" s="339" t="s">
        <v>26</v>
      </c>
      <c r="F636" s="287">
        <v>15</v>
      </c>
      <c r="G636" s="287">
        <f t="shared" si="106"/>
        <v>2325</v>
      </c>
      <c r="H636" s="477"/>
      <c r="I636" s="360"/>
      <c r="J636" s="401"/>
      <c r="K636" s="1"/>
      <c r="L636" s="1"/>
    </row>
    <row r="637" spans="1:12" ht="14.25">
      <c r="A637" s="35" t="s">
        <v>674</v>
      </c>
      <c r="B637" s="333" t="s">
        <v>166</v>
      </c>
      <c r="C637" s="334"/>
      <c r="D637" s="36">
        <v>110</v>
      </c>
      <c r="E637" s="339" t="s">
        <v>26</v>
      </c>
      <c r="F637" s="287">
        <v>12</v>
      </c>
      <c r="G637" s="287">
        <f t="shared" si="106"/>
        <v>1320</v>
      </c>
      <c r="H637" s="477"/>
      <c r="I637" s="360"/>
      <c r="J637" s="401"/>
      <c r="K637" s="1"/>
      <c r="L637" s="1"/>
    </row>
    <row r="638" spans="1:12" ht="14.25">
      <c r="A638" s="35" t="s">
        <v>674</v>
      </c>
      <c r="B638" s="333" t="s">
        <v>151</v>
      </c>
      <c r="C638" s="334"/>
      <c r="D638" s="36">
        <v>85</v>
      </c>
      <c r="E638" s="339" t="s">
        <v>26</v>
      </c>
      <c r="F638" s="287">
        <v>30</v>
      </c>
      <c r="G638" s="287">
        <f t="shared" si="106"/>
        <v>2550</v>
      </c>
      <c r="H638" s="477"/>
      <c r="I638" s="360"/>
      <c r="J638" s="401"/>
      <c r="K638" s="1"/>
      <c r="L638" s="1"/>
    </row>
    <row r="639" spans="1:12" ht="14.25">
      <c r="A639" s="35" t="s">
        <v>674</v>
      </c>
      <c r="B639" s="333" t="s">
        <v>150</v>
      </c>
      <c r="C639" s="334"/>
      <c r="D639" s="36">
        <v>10</v>
      </c>
      <c r="E639" s="339" t="s">
        <v>26</v>
      </c>
      <c r="F639" s="287">
        <v>15</v>
      </c>
      <c r="G639" s="287">
        <f t="shared" si="106"/>
        <v>150</v>
      </c>
      <c r="H639" s="477"/>
      <c r="I639" s="360"/>
      <c r="J639" s="401"/>
      <c r="K639" s="1"/>
      <c r="L639" s="1"/>
    </row>
    <row r="640" spans="1:12" ht="14.25">
      <c r="A640" s="35" t="s">
        <v>674</v>
      </c>
      <c r="B640" s="336" t="s">
        <v>576</v>
      </c>
      <c r="C640" s="337"/>
      <c r="D640" s="36">
        <v>2</v>
      </c>
      <c r="E640" s="339" t="s">
        <v>12</v>
      </c>
      <c r="F640" s="287">
        <v>150</v>
      </c>
      <c r="G640" s="287">
        <f t="shared" si="106"/>
        <v>300</v>
      </c>
      <c r="H640" s="477"/>
      <c r="I640" s="360"/>
      <c r="J640" s="401"/>
      <c r="K640" s="1"/>
      <c r="L640" s="1"/>
    </row>
    <row r="641" spans="1:12" ht="14.25">
      <c r="A641" s="35" t="s">
        <v>674</v>
      </c>
      <c r="B641" s="97" t="s">
        <v>261</v>
      </c>
      <c r="C641" s="22"/>
      <c r="D641" s="34"/>
      <c r="E641" s="34"/>
      <c r="F641" s="286"/>
      <c r="G641" s="286"/>
      <c r="H641" s="472" t="s">
        <v>262</v>
      </c>
      <c r="I641" s="359"/>
      <c r="J641" s="401"/>
      <c r="K641" s="1"/>
      <c r="L641" s="1"/>
    </row>
    <row r="642" spans="1:12" ht="14.25">
      <c r="A642" s="35" t="s">
        <v>674</v>
      </c>
      <c r="B642" s="490" t="s">
        <v>148</v>
      </c>
      <c r="C642" s="491"/>
      <c r="D642" s="36">
        <v>160</v>
      </c>
      <c r="E642" s="339" t="s">
        <v>26</v>
      </c>
      <c r="F642" s="287">
        <v>80</v>
      </c>
      <c r="G642" s="287">
        <f t="shared" ref="G642:G645" si="107">ROUND(D642*F642,2)</f>
        <v>12800</v>
      </c>
      <c r="H642" s="477"/>
      <c r="I642" s="360"/>
      <c r="J642" s="401"/>
      <c r="K642" s="1"/>
      <c r="L642" s="1"/>
    </row>
    <row r="643" spans="1:12" ht="14.25">
      <c r="A643" s="35" t="s">
        <v>674</v>
      </c>
      <c r="B643" s="333" t="s">
        <v>166</v>
      </c>
      <c r="C643" s="334"/>
      <c r="D643" s="36">
        <v>200</v>
      </c>
      <c r="E643" s="339" t="s">
        <v>26</v>
      </c>
      <c r="F643" s="287">
        <v>12</v>
      </c>
      <c r="G643" s="287">
        <f t="shared" si="107"/>
        <v>2400</v>
      </c>
      <c r="H643" s="477"/>
      <c r="I643" s="360"/>
      <c r="J643" s="401"/>
      <c r="K643" s="1"/>
      <c r="L643" s="1"/>
    </row>
    <row r="644" spans="1:12" ht="14.25">
      <c r="A644" s="35" t="s">
        <v>674</v>
      </c>
      <c r="B644" s="333" t="s">
        <v>151</v>
      </c>
      <c r="C644" s="334"/>
      <c r="D644" s="36">
        <v>160</v>
      </c>
      <c r="E644" s="339" t="s">
        <v>26</v>
      </c>
      <c r="F644" s="287">
        <v>30</v>
      </c>
      <c r="G644" s="287">
        <f t="shared" si="107"/>
        <v>4800</v>
      </c>
      <c r="H644" s="477"/>
      <c r="I644" s="360"/>
      <c r="J644" s="401"/>
      <c r="K644" s="1"/>
      <c r="L644" s="1"/>
    </row>
    <row r="645" spans="1:12" ht="14.25">
      <c r="A645" s="35" t="s">
        <v>674</v>
      </c>
      <c r="B645" s="336" t="s">
        <v>576</v>
      </c>
      <c r="C645" s="337"/>
      <c r="D645" s="36">
        <v>6</v>
      </c>
      <c r="E645" s="339" t="s">
        <v>12</v>
      </c>
      <c r="F645" s="287">
        <v>150</v>
      </c>
      <c r="G645" s="287">
        <f t="shared" si="107"/>
        <v>900</v>
      </c>
      <c r="H645" s="477"/>
      <c r="I645" s="360"/>
      <c r="J645" s="401"/>
      <c r="K645" s="1"/>
      <c r="L645" s="1"/>
    </row>
    <row r="646" spans="1:12" ht="14.25">
      <c r="A646" s="35" t="s">
        <v>674</v>
      </c>
      <c r="B646" s="97" t="s">
        <v>263</v>
      </c>
      <c r="C646" s="22"/>
      <c r="D646" s="34"/>
      <c r="E646" s="34"/>
      <c r="F646" s="286"/>
      <c r="G646" s="286"/>
      <c r="H646" s="472" t="s">
        <v>264</v>
      </c>
      <c r="I646" s="359"/>
      <c r="J646" s="401"/>
      <c r="K646" s="1"/>
      <c r="L646" s="1"/>
    </row>
    <row r="647" spans="1:12" ht="14.25">
      <c r="A647" s="35" t="s">
        <v>674</v>
      </c>
      <c r="B647" s="490" t="s">
        <v>148</v>
      </c>
      <c r="C647" s="491"/>
      <c r="D647" s="36">
        <v>150</v>
      </c>
      <c r="E647" s="339" t="s">
        <v>26</v>
      </c>
      <c r="F647" s="287">
        <v>80</v>
      </c>
      <c r="G647" s="287">
        <f t="shared" ref="G647:G652" si="108">ROUND(D647*F647,2)</f>
        <v>12000</v>
      </c>
      <c r="H647" s="477"/>
      <c r="I647" s="360"/>
      <c r="J647" s="401"/>
      <c r="K647" s="1"/>
      <c r="L647" s="1"/>
    </row>
    <row r="648" spans="1:12" ht="14.25">
      <c r="A648" s="35" t="s">
        <v>674</v>
      </c>
      <c r="B648" s="333" t="s">
        <v>147</v>
      </c>
      <c r="C648" s="334"/>
      <c r="D648" s="36">
        <v>35</v>
      </c>
      <c r="E648" s="339" t="s">
        <v>26</v>
      </c>
      <c r="F648" s="287">
        <v>15</v>
      </c>
      <c r="G648" s="287">
        <f t="shared" si="108"/>
        <v>525</v>
      </c>
      <c r="H648" s="477"/>
      <c r="I648" s="360"/>
      <c r="J648" s="401"/>
      <c r="K648" s="1"/>
      <c r="L648" s="1"/>
    </row>
    <row r="649" spans="1:12" ht="14.25">
      <c r="A649" s="35" t="s">
        <v>674</v>
      </c>
      <c r="B649" s="333" t="s">
        <v>166</v>
      </c>
      <c r="C649" s="334"/>
      <c r="D649" s="36">
        <v>165</v>
      </c>
      <c r="E649" s="339" t="s">
        <v>26</v>
      </c>
      <c r="F649" s="287">
        <v>12</v>
      </c>
      <c r="G649" s="287">
        <f t="shared" si="108"/>
        <v>1980</v>
      </c>
      <c r="H649" s="477"/>
      <c r="I649" s="360"/>
      <c r="J649" s="401"/>
      <c r="K649" s="1"/>
      <c r="L649" s="1"/>
    </row>
    <row r="650" spans="1:12" ht="14.25">
      <c r="A650" s="35" t="s">
        <v>674</v>
      </c>
      <c r="B650" s="333" t="s">
        <v>151</v>
      </c>
      <c r="C650" s="334"/>
      <c r="D650" s="36">
        <v>170</v>
      </c>
      <c r="E650" s="339" t="s">
        <v>26</v>
      </c>
      <c r="F650" s="287">
        <v>30</v>
      </c>
      <c r="G650" s="287">
        <f t="shared" si="108"/>
        <v>5100</v>
      </c>
      <c r="H650" s="477"/>
      <c r="I650" s="360"/>
      <c r="J650" s="401"/>
      <c r="K650" s="1"/>
      <c r="L650" s="1"/>
    </row>
    <row r="651" spans="1:12" ht="14.25">
      <c r="A651" s="35" t="s">
        <v>674</v>
      </c>
      <c r="B651" s="333" t="s">
        <v>152</v>
      </c>
      <c r="C651" s="334"/>
      <c r="D651" s="36">
        <v>1</v>
      </c>
      <c r="E651" s="339" t="s">
        <v>12</v>
      </c>
      <c r="F651" s="287">
        <v>60</v>
      </c>
      <c r="G651" s="287">
        <f t="shared" si="108"/>
        <v>60</v>
      </c>
      <c r="H651" s="477"/>
      <c r="I651" s="360"/>
      <c r="J651" s="401"/>
      <c r="K651" s="1"/>
      <c r="L651" s="1"/>
    </row>
    <row r="652" spans="1:12" ht="14.25">
      <c r="A652" s="35" t="s">
        <v>674</v>
      </c>
      <c r="B652" s="336" t="s">
        <v>576</v>
      </c>
      <c r="C652" s="329"/>
      <c r="D652" s="37">
        <v>5</v>
      </c>
      <c r="E652" s="340" t="s">
        <v>12</v>
      </c>
      <c r="F652" s="303">
        <v>150</v>
      </c>
      <c r="G652" s="303">
        <f t="shared" si="108"/>
        <v>750</v>
      </c>
      <c r="H652" s="473"/>
      <c r="I652" s="362"/>
      <c r="J652" s="401"/>
      <c r="K652" s="1"/>
      <c r="L652" s="1"/>
    </row>
    <row r="653" spans="1:12" ht="14.25">
      <c r="A653" s="33"/>
      <c r="B653" s="12" t="s">
        <v>138</v>
      </c>
      <c r="C653" s="13"/>
      <c r="D653" s="14"/>
      <c r="E653" s="84"/>
      <c r="F653" s="269"/>
      <c r="G653" s="269"/>
      <c r="H653" s="341"/>
      <c r="I653" s="378"/>
      <c r="J653" s="401"/>
      <c r="K653" s="1"/>
      <c r="L653" s="1"/>
    </row>
    <row r="654" spans="1:12" ht="14.25">
      <c r="A654" s="33"/>
      <c r="B654" s="82" t="s">
        <v>265</v>
      </c>
      <c r="C654" s="83"/>
      <c r="D654" s="84"/>
      <c r="E654" s="84"/>
      <c r="F654" s="269"/>
      <c r="G654" s="269"/>
      <c r="H654" s="341"/>
      <c r="I654" s="378"/>
      <c r="J654" s="401"/>
      <c r="K654" s="1"/>
      <c r="L654" s="1"/>
    </row>
    <row r="655" spans="1:12" ht="14.25">
      <c r="A655" s="33"/>
      <c r="B655" s="97" t="s">
        <v>266</v>
      </c>
      <c r="C655" s="20"/>
      <c r="D655" s="31"/>
      <c r="E655" s="31"/>
      <c r="F655" s="286"/>
      <c r="G655" s="286"/>
      <c r="H655" s="472" t="s">
        <v>267</v>
      </c>
      <c r="I655" s="359"/>
      <c r="J655" s="401"/>
      <c r="K655" s="1"/>
      <c r="L655" s="1"/>
    </row>
    <row r="656" spans="1:12" ht="14.25" hidden="1">
      <c r="A656" s="35">
        <v>508</v>
      </c>
      <c r="B656" s="104" t="s">
        <v>268</v>
      </c>
      <c r="C656" s="105"/>
      <c r="D656" s="36">
        <v>149</v>
      </c>
      <c r="E656" s="339" t="s">
        <v>26</v>
      </c>
      <c r="F656" s="287">
        <v>250</v>
      </c>
      <c r="G656" s="287">
        <f t="shared" ref="G656:G661" si="109">ROUND(D656*F656,2)</f>
        <v>37250</v>
      </c>
      <c r="H656" s="477"/>
      <c r="I656" s="360"/>
      <c r="J656" s="401"/>
      <c r="K656" s="1"/>
      <c r="L656" s="1"/>
    </row>
    <row r="657" spans="1:12" ht="14.25" hidden="1">
      <c r="A657" s="35">
        <f>A656+1</f>
        <v>509</v>
      </c>
      <c r="B657" s="104" t="s">
        <v>269</v>
      </c>
      <c r="C657" s="105"/>
      <c r="D657" s="36">
        <v>1</v>
      </c>
      <c r="E657" s="339" t="s">
        <v>12</v>
      </c>
      <c r="F657" s="287">
        <v>180</v>
      </c>
      <c r="G657" s="287">
        <f t="shared" si="109"/>
        <v>180</v>
      </c>
      <c r="H657" s="477"/>
      <c r="I657" s="360"/>
      <c r="J657" s="401"/>
      <c r="K657" s="1"/>
      <c r="L657" s="1"/>
    </row>
    <row r="658" spans="1:12" ht="14.25" hidden="1">
      <c r="A658" s="35">
        <f t="shared" ref="A658:A670" si="110">A657+1</f>
        <v>510</v>
      </c>
      <c r="B658" s="104" t="s">
        <v>270</v>
      </c>
      <c r="C658" s="105"/>
      <c r="D658" s="339">
        <v>129</v>
      </c>
      <c r="E658" s="339" t="s">
        <v>26</v>
      </c>
      <c r="F658" s="287">
        <v>250</v>
      </c>
      <c r="G658" s="287">
        <f t="shared" si="109"/>
        <v>32250</v>
      </c>
      <c r="H658" s="477"/>
      <c r="I658" s="360"/>
      <c r="J658" s="401"/>
      <c r="K658" s="1"/>
      <c r="L658" s="1"/>
    </row>
    <row r="659" spans="1:12" ht="14.25" hidden="1">
      <c r="A659" s="35">
        <f t="shared" si="110"/>
        <v>511</v>
      </c>
      <c r="B659" s="104" t="s">
        <v>271</v>
      </c>
      <c r="C659" s="105"/>
      <c r="D659" s="36">
        <v>20</v>
      </c>
      <c r="E659" s="339" t="s">
        <v>26</v>
      </c>
      <c r="F659" s="287">
        <v>250</v>
      </c>
      <c r="G659" s="287">
        <f t="shared" si="109"/>
        <v>5000</v>
      </c>
      <c r="H659" s="477"/>
      <c r="I659" s="360"/>
      <c r="J659" s="401"/>
      <c r="K659" s="1"/>
      <c r="L659" s="1"/>
    </row>
    <row r="660" spans="1:12" ht="14.25" hidden="1">
      <c r="A660" s="35">
        <f t="shared" si="110"/>
        <v>512</v>
      </c>
      <c r="B660" s="104" t="s">
        <v>272</v>
      </c>
      <c r="C660" s="105"/>
      <c r="D660" s="36">
        <v>72</v>
      </c>
      <c r="E660" s="339" t="s">
        <v>26</v>
      </c>
      <c r="F660" s="287">
        <v>250</v>
      </c>
      <c r="G660" s="287">
        <f t="shared" si="109"/>
        <v>18000</v>
      </c>
      <c r="H660" s="477"/>
      <c r="I660" s="360"/>
      <c r="J660" s="401"/>
      <c r="K660" s="1"/>
      <c r="L660" s="1"/>
    </row>
    <row r="661" spans="1:12" ht="14.25" hidden="1">
      <c r="A661" s="106">
        <f t="shared" si="110"/>
        <v>513</v>
      </c>
      <c r="B661" s="107" t="s">
        <v>273</v>
      </c>
      <c r="C661" s="108"/>
      <c r="D661" s="37">
        <v>36</v>
      </c>
      <c r="E661" s="340" t="s">
        <v>26</v>
      </c>
      <c r="F661" s="303">
        <v>250</v>
      </c>
      <c r="G661" s="303">
        <f t="shared" si="109"/>
        <v>9000</v>
      </c>
      <c r="H661" s="473"/>
      <c r="I661" s="362"/>
      <c r="J661" s="401"/>
      <c r="K661" s="1"/>
      <c r="L661" s="1"/>
    </row>
    <row r="662" spans="1:12" ht="14.25">
      <c r="A662" s="33"/>
      <c r="B662" s="97" t="s">
        <v>274</v>
      </c>
      <c r="C662" s="20"/>
      <c r="D662" s="31"/>
      <c r="E662" s="31"/>
      <c r="F662" s="286"/>
      <c r="G662" s="286"/>
      <c r="H662" s="472" t="s">
        <v>275</v>
      </c>
      <c r="I662" s="359"/>
      <c r="J662" s="401"/>
      <c r="K662" s="1"/>
      <c r="L662" s="1"/>
    </row>
    <row r="663" spans="1:12" ht="14.25" hidden="1">
      <c r="A663" s="35">
        <f>A661+1</f>
        <v>514</v>
      </c>
      <c r="B663" s="104" t="s">
        <v>268</v>
      </c>
      <c r="C663" s="105"/>
      <c r="D663" s="36">
        <v>154</v>
      </c>
      <c r="E663" s="339" t="s">
        <v>26</v>
      </c>
      <c r="F663" s="287">
        <v>250</v>
      </c>
      <c r="G663" s="287">
        <f t="shared" ref="G663:G670" si="111">ROUND(D663*F663,2)</f>
        <v>38500</v>
      </c>
      <c r="H663" s="477"/>
      <c r="I663" s="360"/>
      <c r="J663" s="401"/>
      <c r="K663" s="1"/>
      <c r="L663" s="1"/>
    </row>
    <row r="664" spans="1:12" ht="14.25" hidden="1">
      <c r="A664" s="35">
        <f t="shared" si="110"/>
        <v>515</v>
      </c>
      <c r="B664" s="104" t="s">
        <v>269</v>
      </c>
      <c r="C664" s="105"/>
      <c r="D664" s="36">
        <v>1</v>
      </c>
      <c r="E664" s="339" t="s">
        <v>12</v>
      </c>
      <c r="F664" s="287">
        <v>180</v>
      </c>
      <c r="G664" s="287">
        <f t="shared" si="111"/>
        <v>180</v>
      </c>
      <c r="H664" s="477"/>
      <c r="I664" s="360"/>
      <c r="J664" s="401"/>
      <c r="K664" s="1"/>
      <c r="L664" s="1"/>
    </row>
    <row r="665" spans="1:12" ht="14.25" hidden="1">
      <c r="A665" s="35">
        <f t="shared" si="110"/>
        <v>516</v>
      </c>
      <c r="B665" s="104" t="s">
        <v>270</v>
      </c>
      <c r="C665" s="105"/>
      <c r="D665" s="36">
        <v>110</v>
      </c>
      <c r="E665" s="339" t="s">
        <v>26</v>
      </c>
      <c r="F665" s="287">
        <v>250</v>
      </c>
      <c r="G665" s="287">
        <f t="shared" si="111"/>
        <v>27500</v>
      </c>
      <c r="H665" s="477"/>
      <c r="I665" s="360"/>
      <c r="J665" s="401"/>
      <c r="K665" s="1"/>
      <c r="L665" s="1"/>
    </row>
    <row r="666" spans="1:12" ht="14.25" hidden="1">
      <c r="A666" s="35">
        <f t="shared" si="110"/>
        <v>517</v>
      </c>
      <c r="B666" s="104" t="s">
        <v>276</v>
      </c>
      <c r="C666" s="105"/>
      <c r="D666" s="339">
        <v>3</v>
      </c>
      <c r="E666" s="339" t="s">
        <v>12</v>
      </c>
      <c r="F666" s="287">
        <v>180</v>
      </c>
      <c r="G666" s="287">
        <f t="shared" si="111"/>
        <v>540</v>
      </c>
      <c r="H666" s="477"/>
      <c r="I666" s="360"/>
      <c r="J666" s="401"/>
      <c r="K666" s="1"/>
      <c r="L666" s="1"/>
    </row>
    <row r="667" spans="1:12" ht="14.25" hidden="1">
      <c r="A667" s="35">
        <f t="shared" si="110"/>
        <v>518</v>
      </c>
      <c r="B667" s="490" t="s">
        <v>277</v>
      </c>
      <c r="C667" s="491"/>
      <c r="D667" s="36">
        <v>20</v>
      </c>
      <c r="E667" s="339" t="s">
        <v>26</v>
      </c>
      <c r="F667" s="287">
        <v>250</v>
      </c>
      <c r="G667" s="287">
        <f t="shared" si="111"/>
        <v>5000</v>
      </c>
      <c r="H667" s="477"/>
      <c r="I667" s="360"/>
      <c r="J667" s="401"/>
      <c r="K667" s="1"/>
      <c r="L667" s="1"/>
    </row>
    <row r="668" spans="1:12" ht="14.25" hidden="1">
      <c r="A668" s="35">
        <f t="shared" si="110"/>
        <v>519</v>
      </c>
      <c r="B668" s="104" t="s">
        <v>272</v>
      </c>
      <c r="C668" s="105"/>
      <c r="D668" s="36">
        <v>44</v>
      </c>
      <c r="E668" s="339" t="s">
        <v>26</v>
      </c>
      <c r="F668" s="287">
        <v>250</v>
      </c>
      <c r="G668" s="287">
        <f t="shared" si="111"/>
        <v>11000</v>
      </c>
      <c r="H668" s="477"/>
      <c r="I668" s="360"/>
      <c r="J668" s="401"/>
      <c r="K668" s="1"/>
      <c r="L668" s="1"/>
    </row>
    <row r="669" spans="1:12" ht="14.25" hidden="1">
      <c r="A669" s="35">
        <f t="shared" si="110"/>
        <v>520</v>
      </c>
      <c r="B669" s="514" t="s">
        <v>638</v>
      </c>
      <c r="C669" s="515"/>
      <c r="D669" s="180">
        <v>20</v>
      </c>
      <c r="E669" s="181" t="s">
        <v>616</v>
      </c>
      <c r="F669" s="273">
        <v>3200</v>
      </c>
      <c r="G669" s="273">
        <f t="shared" si="111"/>
        <v>64000</v>
      </c>
      <c r="H669" s="477"/>
      <c r="I669" s="360"/>
      <c r="J669" s="409">
        <f>G669</f>
        <v>64000</v>
      </c>
      <c r="K669" s="1"/>
      <c r="L669" s="1"/>
    </row>
    <row r="670" spans="1:12" ht="14.25" hidden="1">
      <c r="A670" s="35">
        <f t="shared" si="110"/>
        <v>521</v>
      </c>
      <c r="B670" s="514" t="s">
        <v>639</v>
      </c>
      <c r="C670" s="515"/>
      <c r="D670" s="180">
        <v>20</v>
      </c>
      <c r="E670" s="181" t="s">
        <v>616</v>
      </c>
      <c r="F670" s="273">
        <v>3200</v>
      </c>
      <c r="G670" s="273">
        <f t="shared" si="111"/>
        <v>64000</v>
      </c>
      <c r="H670" s="477"/>
      <c r="I670" s="360"/>
      <c r="J670" s="409">
        <f>G670</f>
        <v>64000</v>
      </c>
      <c r="K670" s="1"/>
      <c r="L670" s="1"/>
    </row>
    <row r="671" spans="1:12" ht="28.5" hidden="1">
      <c r="A671" s="169">
        <f>A670+1</f>
        <v>522</v>
      </c>
      <c r="B671" s="170" t="s">
        <v>586</v>
      </c>
      <c r="C671" s="337"/>
      <c r="D671" s="240"/>
      <c r="E671" s="241"/>
      <c r="F671" s="305"/>
      <c r="G671" s="305"/>
      <c r="H671" s="477"/>
      <c r="I671" s="358" t="s">
        <v>667</v>
      </c>
      <c r="J671" s="401"/>
      <c r="K671" s="1"/>
      <c r="L671" s="1"/>
    </row>
    <row r="672" spans="1:12" ht="14.25">
      <c r="A672" s="91"/>
      <c r="B672" s="168" t="s">
        <v>587</v>
      </c>
      <c r="C672" s="125"/>
      <c r="D672" s="122"/>
      <c r="E672" s="341"/>
      <c r="F672" s="272"/>
      <c r="G672" s="272"/>
      <c r="H672" s="477"/>
      <c r="I672" s="379"/>
      <c r="J672" s="401"/>
      <c r="K672" s="1"/>
      <c r="L672" s="1"/>
    </row>
    <row r="673" spans="1:12" ht="14.25" hidden="1">
      <c r="A673" s="171">
        <f>A671+1</f>
        <v>523</v>
      </c>
      <c r="B673" s="488" t="s">
        <v>588</v>
      </c>
      <c r="C673" s="489"/>
      <c r="D673" s="229"/>
      <c r="E673" s="230"/>
      <c r="F673" s="306"/>
      <c r="G673" s="306"/>
      <c r="H673" s="473"/>
      <c r="I673" s="358" t="s">
        <v>667</v>
      </c>
      <c r="J673" s="401"/>
      <c r="K673" s="1"/>
      <c r="L673" s="1"/>
    </row>
    <row r="674" spans="1:12" ht="14.25">
      <c r="A674" s="33"/>
      <c r="B674" s="12" t="s">
        <v>312</v>
      </c>
      <c r="C674" s="13"/>
      <c r="D674" s="14"/>
      <c r="E674" s="84"/>
      <c r="F674" s="269"/>
      <c r="G674" s="269"/>
      <c r="H674" s="341"/>
      <c r="I674" s="378"/>
      <c r="J674" s="401"/>
      <c r="K674" s="1"/>
      <c r="L674" s="1"/>
    </row>
    <row r="675" spans="1:12" ht="14.25">
      <c r="A675" s="115"/>
      <c r="B675" s="82" t="s">
        <v>313</v>
      </c>
      <c r="C675" s="83"/>
      <c r="D675" s="84"/>
      <c r="E675" s="84"/>
      <c r="F675" s="269"/>
      <c r="G675" s="269"/>
      <c r="H675" s="472" t="s">
        <v>336</v>
      </c>
      <c r="I675" s="378"/>
      <c r="J675" s="401"/>
      <c r="K675" s="1"/>
      <c r="L675" s="1"/>
    </row>
    <row r="676" spans="1:12" ht="14.25" hidden="1">
      <c r="A676" s="109">
        <f>A673+1</f>
        <v>524</v>
      </c>
      <c r="B676" s="346" t="s">
        <v>337</v>
      </c>
      <c r="C676" s="116"/>
      <c r="D676" s="117">
        <v>821000</v>
      </c>
      <c r="E676" s="34" t="s">
        <v>3</v>
      </c>
      <c r="F676" s="286">
        <v>0.8</v>
      </c>
      <c r="G676" s="286">
        <f t="shared" ref="G676:G699" si="112">ROUND(D676*F676,2)</f>
        <v>656800</v>
      </c>
      <c r="H676" s="477"/>
      <c r="I676" s="359"/>
      <c r="J676" s="401"/>
      <c r="K676" s="1"/>
      <c r="L676" s="1"/>
    </row>
    <row r="677" spans="1:12" ht="14.25" hidden="1">
      <c r="A677" s="35">
        <f t="shared" ref="A677:A699" si="113">A676+1</f>
        <v>525</v>
      </c>
      <c r="B677" s="333" t="s">
        <v>338</v>
      </c>
      <c r="C677" s="105"/>
      <c r="D677" s="36">
        <v>12000</v>
      </c>
      <c r="E677" s="339" t="s">
        <v>3</v>
      </c>
      <c r="F677" s="287">
        <v>0.8</v>
      </c>
      <c r="G677" s="287">
        <f t="shared" si="112"/>
        <v>9600</v>
      </c>
      <c r="H677" s="477"/>
      <c r="I677" s="360"/>
      <c r="J677" s="401"/>
      <c r="K677" s="1"/>
      <c r="L677" s="1"/>
    </row>
    <row r="678" spans="1:12" ht="14.25" hidden="1">
      <c r="A678" s="35">
        <f t="shared" si="113"/>
        <v>526</v>
      </c>
      <c r="B678" s="333" t="s">
        <v>322</v>
      </c>
      <c r="C678" s="105"/>
      <c r="D678" s="36">
        <v>9000</v>
      </c>
      <c r="E678" s="339" t="s">
        <v>3</v>
      </c>
      <c r="F678" s="287">
        <v>4</v>
      </c>
      <c r="G678" s="287">
        <f t="shared" si="112"/>
        <v>36000</v>
      </c>
      <c r="H678" s="477"/>
      <c r="I678" s="360"/>
      <c r="J678" s="401"/>
      <c r="K678" s="1"/>
      <c r="L678" s="1"/>
    </row>
    <row r="679" spans="1:12" ht="14.25" hidden="1">
      <c r="A679" s="35">
        <f t="shared" si="113"/>
        <v>527</v>
      </c>
      <c r="B679" s="333" t="s">
        <v>315</v>
      </c>
      <c r="C679" s="105"/>
      <c r="D679" s="36">
        <v>3000</v>
      </c>
      <c r="E679" s="339" t="s">
        <v>3</v>
      </c>
      <c r="F679" s="287">
        <v>2.2999999999999998</v>
      </c>
      <c r="G679" s="287">
        <f t="shared" si="112"/>
        <v>6900</v>
      </c>
      <c r="H679" s="477"/>
      <c r="I679" s="360"/>
      <c r="J679" s="401"/>
      <c r="K679" s="1"/>
      <c r="L679" s="1"/>
    </row>
    <row r="680" spans="1:12" ht="14.25" hidden="1">
      <c r="A680" s="35">
        <f t="shared" si="113"/>
        <v>528</v>
      </c>
      <c r="B680" s="333" t="s">
        <v>319</v>
      </c>
      <c r="C680" s="105"/>
      <c r="D680" s="36">
        <v>400</v>
      </c>
      <c r="E680" s="339" t="s">
        <v>3</v>
      </c>
      <c r="F680" s="287">
        <v>5.2</v>
      </c>
      <c r="G680" s="287">
        <f t="shared" si="112"/>
        <v>2080</v>
      </c>
      <c r="H680" s="477"/>
      <c r="I680" s="360"/>
      <c r="J680" s="401"/>
      <c r="K680" s="1"/>
      <c r="L680" s="1"/>
    </row>
    <row r="681" spans="1:12" ht="14.25" hidden="1">
      <c r="A681" s="35">
        <f t="shared" si="113"/>
        <v>529</v>
      </c>
      <c r="B681" s="333" t="s">
        <v>314</v>
      </c>
      <c r="C681" s="105"/>
      <c r="D681" s="36">
        <v>2</v>
      </c>
      <c r="E681" s="339" t="s">
        <v>26</v>
      </c>
      <c r="F681" s="287">
        <v>2.5</v>
      </c>
      <c r="G681" s="287">
        <f t="shared" si="112"/>
        <v>5</v>
      </c>
      <c r="H681" s="477"/>
      <c r="I681" s="360"/>
      <c r="J681" s="401"/>
      <c r="K681" s="1"/>
      <c r="L681" s="1"/>
    </row>
    <row r="682" spans="1:12" ht="14.25" hidden="1">
      <c r="A682" s="35">
        <f t="shared" si="113"/>
        <v>530</v>
      </c>
      <c r="B682" s="333" t="s">
        <v>325</v>
      </c>
      <c r="C682" s="105"/>
      <c r="D682" s="36">
        <v>2</v>
      </c>
      <c r="E682" s="339" t="s">
        <v>26</v>
      </c>
      <c r="F682" s="287">
        <v>3.5</v>
      </c>
      <c r="G682" s="287">
        <f t="shared" si="112"/>
        <v>7</v>
      </c>
      <c r="H682" s="477"/>
      <c r="I682" s="360"/>
      <c r="J682" s="401"/>
      <c r="K682" s="1"/>
      <c r="L682" s="1"/>
    </row>
    <row r="683" spans="1:12" ht="14.25" hidden="1">
      <c r="A683" s="35">
        <f t="shared" si="113"/>
        <v>531</v>
      </c>
      <c r="B683" s="333" t="s">
        <v>318</v>
      </c>
      <c r="C683" s="105"/>
      <c r="D683" s="36">
        <v>2</v>
      </c>
      <c r="E683" s="339" t="s">
        <v>26</v>
      </c>
      <c r="F683" s="287">
        <v>10</v>
      </c>
      <c r="G683" s="287">
        <f t="shared" si="112"/>
        <v>20</v>
      </c>
      <c r="H683" s="477"/>
      <c r="I683" s="360"/>
      <c r="J683" s="401"/>
      <c r="K683" s="1"/>
      <c r="L683" s="1"/>
    </row>
    <row r="684" spans="1:12" ht="14.25" hidden="1">
      <c r="A684" s="35">
        <f t="shared" si="113"/>
        <v>532</v>
      </c>
      <c r="B684" s="333" t="s">
        <v>316</v>
      </c>
      <c r="C684" s="105"/>
      <c r="D684" s="36">
        <v>2</v>
      </c>
      <c r="E684" s="339" t="s">
        <v>327</v>
      </c>
      <c r="F684" s="287">
        <v>5200</v>
      </c>
      <c r="G684" s="287">
        <f t="shared" si="112"/>
        <v>10400</v>
      </c>
      <c r="H684" s="477"/>
      <c r="I684" s="360"/>
      <c r="J684" s="401"/>
      <c r="K684" s="1"/>
      <c r="L684" s="1"/>
    </row>
    <row r="685" spans="1:12" ht="14.25" hidden="1">
      <c r="A685" s="35">
        <f t="shared" si="113"/>
        <v>533</v>
      </c>
      <c r="B685" s="333" t="s">
        <v>317</v>
      </c>
      <c r="C685" s="105"/>
      <c r="D685" s="36">
        <v>25</v>
      </c>
      <c r="E685" s="339" t="s">
        <v>26</v>
      </c>
      <c r="F685" s="287">
        <v>50</v>
      </c>
      <c r="G685" s="287">
        <f t="shared" si="112"/>
        <v>1250</v>
      </c>
      <c r="H685" s="477"/>
      <c r="I685" s="360"/>
      <c r="J685" s="401"/>
      <c r="K685" s="1"/>
      <c r="L685" s="1"/>
    </row>
    <row r="686" spans="1:12" ht="14.25" hidden="1">
      <c r="A686" s="35">
        <f t="shared" si="113"/>
        <v>534</v>
      </c>
      <c r="B686" s="333" t="s">
        <v>304</v>
      </c>
      <c r="C686" s="105"/>
      <c r="D686" s="36">
        <v>2000</v>
      </c>
      <c r="E686" s="339" t="s">
        <v>26</v>
      </c>
      <c r="F686" s="287">
        <v>40</v>
      </c>
      <c r="G686" s="287">
        <f t="shared" si="112"/>
        <v>80000</v>
      </c>
      <c r="H686" s="477"/>
      <c r="I686" s="360"/>
      <c r="J686" s="401"/>
      <c r="K686" s="1"/>
      <c r="L686" s="1"/>
    </row>
    <row r="687" spans="1:12" ht="14.25" hidden="1">
      <c r="A687" s="35">
        <f t="shared" si="113"/>
        <v>535</v>
      </c>
      <c r="B687" s="333" t="s">
        <v>320</v>
      </c>
      <c r="C687" s="105"/>
      <c r="D687" s="36">
        <v>300</v>
      </c>
      <c r="E687" s="339" t="s">
        <v>3</v>
      </c>
      <c r="F687" s="287">
        <v>3</v>
      </c>
      <c r="G687" s="287">
        <f t="shared" si="112"/>
        <v>900</v>
      </c>
      <c r="H687" s="477"/>
      <c r="I687" s="360"/>
      <c r="J687" s="401"/>
      <c r="K687" s="1"/>
      <c r="L687" s="1"/>
    </row>
    <row r="688" spans="1:12" ht="14.25" hidden="1">
      <c r="A688" s="35">
        <f t="shared" si="113"/>
        <v>536</v>
      </c>
      <c r="B688" s="333" t="s">
        <v>321</v>
      </c>
      <c r="C688" s="105"/>
      <c r="D688" s="36">
        <v>20</v>
      </c>
      <c r="E688" s="339" t="s">
        <v>26</v>
      </c>
      <c r="F688" s="287">
        <v>1.5</v>
      </c>
      <c r="G688" s="287">
        <f t="shared" si="112"/>
        <v>30</v>
      </c>
      <c r="H688" s="477"/>
      <c r="I688" s="360"/>
      <c r="J688" s="401"/>
      <c r="K688" s="1"/>
      <c r="L688" s="1"/>
    </row>
    <row r="689" spans="1:12" ht="14.25" hidden="1">
      <c r="A689" s="35">
        <f t="shared" si="113"/>
        <v>537</v>
      </c>
      <c r="B689" s="333" t="s">
        <v>326</v>
      </c>
      <c r="C689" s="105"/>
      <c r="D689" s="36">
        <v>20</v>
      </c>
      <c r="E689" s="339" t="s">
        <v>26</v>
      </c>
      <c r="F689" s="287">
        <v>8.5</v>
      </c>
      <c r="G689" s="287">
        <f t="shared" si="112"/>
        <v>170</v>
      </c>
      <c r="H689" s="477"/>
      <c r="I689" s="360"/>
      <c r="J689" s="401"/>
      <c r="K689" s="1"/>
      <c r="L689" s="1"/>
    </row>
    <row r="690" spans="1:12" ht="14.25" hidden="1">
      <c r="A690" s="35">
        <f t="shared" si="113"/>
        <v>538</v>
      </c>
      <c r="B690" s="333" t="s">
        <v>323</v>
      </c>
      <c r="C690" s="105"/>
      <c r="D690" s="36">
        <v>150</v>
      </c>
      <c r="E690" s="339" t="s">
        <v>28</v>
      </c>
      <c r="F690" s="287">
        <v>24</v>
      </c>
      <c r="G690" s="287">
        <f t="shared" si="112"/>
        <v>3600</v>
      </c>
      <c r="H690" s="477"/>
      <c r="I690" s="360"/>
      <c r="J690" s="401"/>
      <c r="K690" s="1"/>
      <c r="L690" s="1"/>
    </row>
    <row r="691" spans="1:12" ht="14.25" hidden="1">
      <c r="A691" s="35">
        <f t="shared" si="113"/>
        <v>539</v>
      </c>
      <c r="B691" s="333" t="s">
        <v>324</v>
      </c>
      <c r="C691" s="108"/>
      <c r="D691" s="37">
        <v>10</v>
      </c>
      <c r="E691" s="340" t="s">
        <v>3</v>
      </c>
      <c r="F691" s="303">
        <v>65</v>
      </c>
      <c r="G691" s="303">
        <f t="shared" si="112"/>
        <v>650</v>
      </c>
      <c r="H691" s="477"/>
      <c r="I691" s="362"/>
      <c r="J691" s="401"/>
      <c r="K691" s="1"/>
      <c r="L691" s="1"/>
    </row>
    <row r="692" spans="1:12" ht="14.25">
      <c r="A692" s="115"/>
      <c r="B692" s="82" t="s">
        <v>328</v>
      </c>
      <c r="C692" s="83"/>
      <c r="D692" s="84"/>
      <c r="E692" s="84"/>
      <c r="F692" s="269"/>
      <c r="G692" s="269"/>
      <c r="H692" s="477"/>
      <c r="I692" s="378"/>
      <c r="J692" s="401"/>
      <c r="K692" s="1"/>
      <c r="L692" s="1"/>
    </row>
    <row r="693" spans="1:12" ht="14.25" hidden="1">
      <c r="A693" s="35">
        <f>A691+1</f>
        <v>540</v>
      </c>
      <c r="B693" s="490" t="s">
        <v>329</v>
      </c>
      <c r="C693" s="491"/>
      <c r="D693" s="36">
        <v>2584</v>
      </c>
      <c r="E693" s="339" t="s">
        <v>12</v>
      </c>
      <c r="F693" s="287">
        <v>85</v>
      </c>
      <c r="G693" s="287">
        <f t="shared" si="112"/>
        <v>219640</v>
      </c>
      <c r="H693" s="477"/>
      <c r="I693" s="360"/>
      <c r="J693" s="401"/>
      <c r="K693" s="1"/>
      <c r="L693" s="1"/>
    </row>
    <row r="694" spans="1:12" ht="14.25" hidden="1">
      <c r="A694" s="35">
        <f t="shared" si="113"/>
        <v>541</v>
      </c>
      <c r="B694" s="490" t="s">
        <v>330</v>
      </c>
      <c r="C694" s="491"/>
      <c r="D694" s="36">
        <v>919</v>
      </c>
      <c r="E694" s="339" t="s">
        <v>12</v>
      </c>
      <c r="F694" s="287">
        <v>105</v>
      </c>
      <c r="G694" s="287">
        <f t="shared" si="112"/>
        <v>96495</v>
      </c>
      <c r="H694" s="477"/>
      <c r="I694" s="360"/>
      <c r="J694" s="401"/>
      <c r="K694" s="1"/>
      <c r="L694" s="1"/>
    </row>
    <row r="695" spans="1:12" ht="14.25" hidden="1">
      <c r="A695" s="35">
        <f t="shared" si="113"/>
        <v>542</v>
      </c>
      <c r="B695" s="490" t="s">
        <v>331</v>
      </c>
      <c r="C695" s="491"/>
      <c r="D695" s="36">
        <v>11</v>
      </c>
      <c r="E695" s="339" t="s">
        <v>12</v>
      </c>
      <c r="F695" s="287">
        <v>95</v>
      </c>
      <c r="G695" s="287">
        <f t="shared" si="112"/>
        <v>1045</v>
      </c>
      <c r="H695" s="477"/>
      <c r="I695" s="360"/>
      <c r="J695" s="401"/>
      <c r="K695" s="1"/>
      <c r="L695" s="1"/>
    </row>
    <row r="696" spans="1:12" ht="14.25" hidden="1">
      <c r="A696" s="35">
        <f t="shared" si="113"/>
        <v>543</v>
      </c>
      <c r="B696" s="490" t="s">
        <v>332</v>
      </c>
      <c r="C696" s="491"/>
      <c r="D696" s="36">
        <v>33433</v>
      </c>
      <c r="E696" s="339" t="s">
        <v>12</v>
      </c>
      <c r="F696" s="287">
        <v>25</v>
      </c>
      <c r="G696" s="287">
        <f t="shared" si="112"/>
        <v>835825</v>
      </c>
      <c r="H696" s="477"/>
      <c r="I696" s="360"/>
      <c r="J696" s="401"/>
      <c r="K696" s="1"/>
      <c r="L696" s="1"/>
    </row>
    <row r="697" spans="1:12" ht="14.25" hidden="1">
      <c r="A697" s="35">
        <f t="shared" si="113"/>
        <v>544</v>
      </c>
      <c r="B697" s="490" t="s">
        <v>333</v>
      </c>
      <c r="C697" s="491"/>
      <c r="D697" s="36">
        <v>919</v>
      </c>
      <c r="E697" s="339" t="s">
        <v>12</v>
      </c>
      <c r="F697" s="287">
        <v>30</v>
      </c>
      <c r="G697" s="287">
        <f t="shared" si="112"/>
        <v>27570</v>
      </c>
      <c r="H697" s="477"/>
      <c r="I697" s="360"/>
      <c r="J697" s="401"/>
      <c r="K697" s="1"/>
      <c r="L697" s="1"/>
    </row>
    <row r="698" spans="1:12" ht="14.25" hidden="1">
      <c r="A698" s="35">
        <f t="shared" si="113"/>
        <v>545</v>
      </c>
      <c r="B698" s="490" t="s">
        <v>334</v>
      </c>
      <c r="C698" s="491"/>
      <c r="D698" s="36">
        <v>260</v>
      </c>
      <c r="E698" s="339" t="s">
        <v>12</v>
      </c>
      <c r="F698" s="287">
        <v>10</v>
      </c>
      <c r="G698" s="287">
        <f t="shared" si="112"/>
        <v>2600</v>
      </c>
      <c r="H698" s="477"/>
      <c r="I698" s="360"/>
      <c r="J698" s="401"/>
      <c r="K698" s="1"/>
      <c r="L698" s="1"/>
    </row>
    <row r="699" spans="1:12" ht="14.25" hidden="1">
      <c r="A699" s="106">
        <f t="shared" si="113"/>
        <v>546</v>
      </c>
      <c r="B699" s="486" t="s">
        <v>335</v>
      </c>
      <c r="C699" s="487"/>
      <c r="D699" s="37">
        <v>919</v>
      </c>
      <c r="E699" s="340" t="s">
        <v>12</v>
      </c>
      <c r="F699" s="303">
        <v>15</v>
      </c>
      <c r="G699" s="303">
        <f t="shared" si="112"/>
        <v>13785</v>
      </c>
      <c r="H699" s="477"/>
      <c r="I699" s="362"/>
      <c r="J699" s="401"/>
      <c r="K699" s="1"/>
      <c r="L699" s="1"/>
    </row>
    <row r="700" spans="1:12" ht="14.25">
      <c r="A700" s="30"/>
      <c r="B700" s="118" t="s">
        <v>343</v>
      </c>
      <c r="C700" s="119"/>
      <c r="D700" s="119"/>
      <c r="E700" s="119"/>
      <c r="F700" s="271"/>
      <c r="G700" s="271"/>
      <c r="H700" s="120"/>
      <c r="I700" s="381"/>
      <c r="J700" s="401"/>
      <c r="K700" s="1"/>
      <c r="L700" s="1"/>
    </row>
    <row r="701" spans="1:12" ht="14.25">
      <c r="A701" s="115"/>
      <c r="B701" s="12" t="s">
        <v>344</v>
      </c>
      <c r="C701" s="13"/>
      <c r="D701" s="14"/>
      <c r="E701" s="84"/>
      <c r="F701" s="269"/>
      <c r="G701" s="269"/>
      <c r="H701" s="341"/>
      <c r="I701" s="378"/>
      <c r="J701" s="401"/>
      <c r="K701" s="1"/>
      <c r="L701" s="1"/>
    </row>
    <row r="702" spans="1:12" ht="14.25" hidden="1">
      <c r="A702" s="109">
        <f>A699+1</f>
        <v>547</v>
      </c>
      <c r="B702" s="104" t="s">
        <v>345</v>
      </c>
      <c r="C702" s="121"/>
      <c r="D702" s="122">
        <v>20</v>
      </c>
      <c r="E702" s="341" t="s">
        <v>26</v>
      </c>
      <c r="F702" s="272">
        <v>63</v>
      </c>
      <c r="G702" s="272">
        <f t="shared" ref="G702" si="114">ROUND(D702*F702,2)</f>
        <v>1260</v>
      </c>
      <c r="H702" s="330" t="s">
        <v>356</v>
      </c>
      <c r="I702" s="379"/>
      <c r="J702" s="401"/>
      <c r="K702" s="1"/>
      <c r="L702" s="1"/>
    </row>
    <row r="703" spans="1:12" ht="14.25">
      <c r="A703" s="115"/>
      <c r="B703" s="12" t="s">
        <v>285</v>
      </c>
      <c r="C703" s="13"/>
      <c r="D703" s="14"/>
      <c r="E703" s="84"/>
      <c r="F703" s="269"/>
      <c r="G703" s="269"/>
      <c r="H703" s="341"/>
      <c r="I703" s="378"/>
      <c r="J703" s="401"/>
      <c r="K703" s="1"/>
      <c r="L703" s="1"/>
    </row>
    <row r="704" spans="1:12" ht="14.25" hidden="1">
      <c r="A704" s="33">
        <f>A702+1</f>
        <v>548</v>
      </c>
      <c r="B704" s="498" t="s">
        <v>346</v>
      </c>
      <c r="C704" s="499"/>
      <c r="D704" s="117">
        <v>15</v>
      </c>
      <c r="E704" s="34" t="s">
        <v>26</v>
      </c>
      <c r="F704" s="286">
        <v>130</v>
      </c>
      <c r="G704" s="286">
        <f t="shared" ref="G704:G710" si="115">ROUND(D704*F704,2)</f>
        <v>1950</v>
      </c>
      <c r="H704" s="511" t="s">
        <v>347</v>
      </c>
      <c r="I704" s="359"/>
      <c r="J704" s="401"/>
      <c r="K704" s="1"/>
      <c r="L704" s="1"/>
    </row>
    <row r="705" spans="1:12" ht="14.25" hidden="1">
      <c r="A705" s="35">
        <f t="shared" ref="A705:A716" si="116">A704+1</f>
        <v>549</v>
      </c>
      <c r="B705" s="333" t="s">
        <v>348</v>
      </c>
      <c r="C705" s="334"/>
      <c r="D705" s="36">
        <v>5</v>
      </c>
      <c r="E705" s="339" t="s">
        <v>26</v>
      </c>
      <c r="F705" s="287">
        <v>35</v>
      </c>
      <c r="G705" s="287">
        <f t="shared" si="115"/>
        <v>175</v>
      </c>
      <c r="H705" s="511"/>
      <c r="I705" s="360"/>
      <c r="J705" s="401"/>
      <c r="K705" s="1"/>
      <c r="L705" s="1"/>
    </row>
    <row r="706" spans="1:12" ht="14.25" hidden="1">
      <c r="A706" s="35">
        <f t="shared" si="116"/>
        <v>550</v>
      </c>
      <c r="B706" s="333" t="s">
        <v>349</v>
      </c>
      <c r="C706" s="334"/>
      <c r="D706" s="36">
        <v>45</v>
      </c>
      <c r="E706" s="339" t="s">
        <v>26</v>
      </c>
      <c r="F706" s="287">
        <v>50</v>
      </c>
      <c r="G706" s="287">
        <f t="shared" si="115"/>
        <v>2250</v>
      </c>
      <c r="H706" s="511"/>
      <c r="I706" s="360"/>
      <c r="J706" s="401"/>
      <c r="K706" s="1"/>
      <c r="L706" s="1"/>
    </row>
    <row r="707" spans="1:12" ht="14.25" hidden="1">
      <c r="A707" s="123">
        <f t="shared" si="116"/>
        <v>551</v>
      </c>
      <c r="B707" s="333" t="s">
        <v>350</v>
      </c>
      <c r="C707" s="334"/>
      <c r="D707" s="36">
        <v>10</v>
      </c>
      <c r="E707" s="339" t="s">
        <v>26</v>
      </c>
      <c r="F707" s="287">
        <v>85</v>
      </c>
      <c r="G707" s="287">
        <f t="shared" si="115"/>
        <v>850</v>
      </c>
      <c r="H707" s="511"/>
      <c r="I707" s="360"/>
      <c r="J707" s="401"/>
      <c r="K707" s="1"/>
      <c r="L707" s="1"/>
    </row>
    <row r="708" spans="1:12" ht="14.25" hidden="1">
      <c r="A708" s="35">
        <f t="shared" si="116"/>
        <v>552</v>
      </c>
      <c r="B708" s="333" t="s">
        <v>351</v>
      </c>
      <c r="C708" s="334"/>
      <c r="D708" s="36">
        <v>380</v>
      </c>
      <c r="E708" s="339" t="s">
        <v>26</v>
      </c>
      <c r="F708" s="287">
        <v>40</v>
      </c>
      <c r="G708" s="287">
        <f t="shared" si="115"/>
        <v>15200</v>
      </c>
      <c r="H708" s="511"/>
      <c r="I708" s="360"/>
      <c r="J708" s="401"/>
      <c r="K708" s="1"/>
      <c r="L708" s="1"/>
    </row>
    <row r="709" spans="1:12" ht="14.25" hidden="1">
      <c r="A709" s="35">
        <f t="shared" si="116"/>
        <v>553</v>
      </c>
      <c r="B709" s="333" t="s">
        <v>589</v>
      </c>
      <c r="C709" s="334"/>
      <c r="D709" s="36">
        <v>2</v>
      </c>
      <c r="E709" s="339" t="s">
        <v>28</v>
      </c>
      <c r="F709" s="287">
        <v>26</v>
      </c>
      <c r="G709" s="287">
        <f t="shared" si="115"/>
        <v>52</v>
      </c>
      <c r="H709" s="511"/>
      <c r="I709" s="360"/>
      <c r="J709" s="401"/>
      <c r="K709" s="1"/>
      <c r="L709" s="1"/>
    </row>
    <row r="710" spans="1:12" ht="14.25" hidden="1">
      <c r="A710" s="101">
        <f t="shared" si="116"/>
        <v>554</v>
      </c>
      <c r="B710" s="328" t="s">
        <v>352</v>
      </c>
      <c r="C710" s="329"/>
      <c r="D710" s="37">
        <v>60</v>
      </c>
      <c r="E710" s="340" t="s">
        <v>3</v>
      </c>
      <c r="F710" s="303">
        <v>4</v>
      </c>
      <c r="G710" s="303">
        <f t="shared" si="115"/>
        <v>240</v>
      </c>
      <c r="H710" s="511"/>
      <c r="I710" s="362"/>
      <c r="J710" s="401"/>
      <c r="K710" s="1"/>
      <c r="L710" s="1"/>
    </row>
    <row r="711" spans="1:12" ht="14.25">
      <c r="A711" s="91"/>
      <c r="B711" s="124" t="s">
        <v>312</v>
      </c>
      <c r="C711" s="125"/>
      <c r="D711" s="122"/>
      <c r="E711" s="341"/>
      <c r="F711" s="272"/>
      <c r="G711" s="272"/>
      <c r="H711" s="511" t="s">
        <v>353</v>
      </c>
      <c r="I711" s="379"/>
      <c r="J711" s="401"/>
      <c r="K711" s="1"/>
      <c r="L711" s="1"/>
    </row>
    <row r="712" spans="1:12" ht="14.25" hidden="1">
      <c r="A712" s="109">
        <f>A710+1</f>
        <v>555</v>
      </c>
      <c r="B712" s="512" t="s">
        <v>337</v>
      </c>
      <c r="C712" s="513"/>
      <c r="D712" s="126">
        <v>150000</v>
      </c>
      <c r="E712" s="127" t="s">
        <v>3</v>
      </c>
      <c r="F712" s="307">
        <v>0.8</v>
      </c>
      <c r="G712" s="307">
        <f t="shared" ref="G712:G716" si="117">ROUND(D712*F712,2)</f>
        <v>120000</v>
      </c>
      <c r="H712" s="511"/>
      <c r="I712" s="382"/>
      <c r="J712" s="401"/>
      <c r="K712" s="1"/>
      <c r="L712" s="1"/>
    </row>
    <row r="713" spans="1:12" ht="14.25" hidden="1">
      <c r="A713" s="35">
        <f t="shared" si="116"/>
        <v>556</v>
      </c>
      <c r="B713" s="490" t="s">
        <v>590</v>
      </c>
      <c r="C713" s="491"/>
      <c r="D713" s="36">
        <v>7300</v>
      </c>
      <c r="E713" s="339" t="s">
        <v>3</v>
      </c>
      <c r="F713" s="287">
        <v>0.8</v>
      </c>
      <c r="G713" s="287">
        <f t="shared" si="117"/>
        <v>5840</v>
      </c>
      <c r="H713" s="511"/>
      <c r="I713" s="360"/>
      <c r="J713" s="401"/>
      <c r="K713" s="1"/>
      <c r="L713" s="1"/>
    </row>
    <row r="714" spans="1:12" ht="14.25" hidden="1">
      <c r="A714" s="35">
        <f t="shared" si="116"/>
        <v>557</v>
      </c>
      <c r="B714" s="333" t="s">
        <v>591</v>
      </c>
      <c r="C714" s="334"/>
      <c r="D714" s="36">
        <v>5000</v>
      </c>
      <c r="E714" s="339" t="s">
        <v>3</v>
      </c>
      <c r="F714" s="287">
        <v>4</v>
      </c>
      <c r="G714" s="287">
        <f t="shared" si="117"/>
        <v>20000</v>
      </c>
      <c r="H714" s="511"/>
      <c r="I714" s="360"/>
      <c r="J714" s="401"/>
      <c r="K714" s="1"/>
      <c r="L714" s="1"/>
    </row>
    <row r="715" spans="1:12" ht="14.25" hidden="1">
      <c r="A715" s="35">
        <f t="shared" si="116"/>
        <v>558</v>
      </c>
      <c r="B715" s="333" t="s">
        <v>592</v>
      </c>
      <c r="C715" s="334"/>
      <c r="D715" s="36">
        <v>2300</v>
      </c>
      <c r="E715" s="339" t="s">
        <v>3</v>
      </c>
      <c r="F715" s="287">
        <v>3.2</v>
      </c>
      <c r="G715" s="287">
        <f t="shared" si="117"/>
        <v>7360</v>
      </c>
      <c r="H715" s="511"/>
      <c r="I715" s="360"/>
      <c r="J715" s="401"/>
      <c r="K715" s="1"/>
      <c r="L715" s="1"/>
    </row>
    <row r="716" spans="1:12" ht="14.25" hidden="1">
      <c r="A716" s="106">
        <f t="shared" si="116"/>
        <v>559</v>
      </c>
      <c r="B716" s="328" t="s">
        <v>323</v>
      </c>
      <c r="C716" s="329"/>
      <c r="D716" s="37">
        <v>35</v>
      </c>
      <c r="E716" s="340" t="s">
        <v>28</v>
      </c>
      <c r="F716" s="303">
        <v>26</v>
      </c>
      <c r="G716" s="303">
        <f t="shared" si="117"/>
        <v>910</v>
      </c>
      <c r="H716" s="511"/>
      <c r="I716" s="362"/>
      <c r="J716" s="401"/>
      <c r="K716" s="1"/>
      <c r="L716" s="1"/>
    </row>
    <row r="717" spans="1:12" ht="14.25">
      <c r="A717" s="91"/>
      <c r="B717" s="124" t="s">
        <v>354</v>
      </c>
      <c r="C717" s="125"/>
      <c r="D717" s="122"/>
      <c r="E717" s="341"/>
      <c r="F717" s="272"/>
      <c r="G717" s="272"/>
      <c r="H717" s="511" t="s">
        <v>355</v>
      </c>
      <c r="I717" s="379"/>
      <c r="J717" s="401"/>
      <c r="K717" s="1"/>
      <c r="L717" s="1"/>
    </row>
    <row r="718" spans="1:12" ht="14.25" hidden="1">
      <c r="A718" s="35">
        <f>A716+1</f>
        <v>560</v>
      </c>
      <c r="B718" s="498" t="s">
        <v>553</v>
      </c>
      <c r="C718" s="499"/>
      <c r="D718" s="128">
        <v>120</v>
      </c>
      <c r="E718" s="34" t="s">
        <v>3</v>
      </c>
      <c r="F718" s="286">
        <v>15</v>
      </c>
      <c r="G718" s="286">
        <f t="shared" ref="G718:G719" si="118">ROUND(D718*F718,2)</f>
        <v>1800</v>
      </c>
      <c r="H718" s="511"/>
      <c r="I718" s="359"/>
      <c r="J718" s="401"/>
      <c r="K718" s="1"/>
      <c r="L718" s="1"/>
    </row>
    <row r="719" spans="1:12" ht="14.25" hidden="1">
      <c r="A719" s="106">
        <f t="shared" ref="A719" si="119">A718+1</f>
        <v>561</v>
      </c>
      <c r="B719" s="486" t="s">
        <v>297</v>
      </c>
      <c r="C719" s="487"/>
      <c r="D719" s="37">
        <v>120</v>
      </c>
      <c r="E719" s="340" t="s">
        <v>3</v>
      </c>
      <c r="F719" s="303">
        <v>65</v>
      </c>
      <c r="G719" s="303">
        <f t="shared" si="118"/>
        <v>7800</v>
      </c>
      <c r="H719" s="511"/>
      <c r="I719" s="362"/>
      <c r="J719" s="401"/>
      <c r="K719" s="1"/>
      <c r="L719" s="1"/>
    </row>
    <row r="720" spans="1:12" ht="14.25">
      <c r="A720" s="91"/>
      <c r="B720" s="168" t="s">
        <v>593</v>
      </c>
      <c r="C720" s="125"/>
      <c r="D720" s="122"/>
      <c r="E720" s="341"/>
      <c r="F720" s="272"/>
      <c r="G720" s="272"/>
      <c r="H720" s="165"/>
      <c r="I720" s="379"/>
      <c r="J720" s="401"/>
      <c r="K720" s="1"/>
      <c r="L720" s="1"/>
    </row>
    <row r="721" spans="1:12" ht="14.25" hidden="1">
      <c r="A721" s="171">
        <f>A719+1</f>
        <v>562</v>
      </c>
      <c r="B721" s="488" t="s">
        <v>594</v>
      </c>
      <c r="C721" s="489"/>
      <c r="D721" s="229"/>
      <c r="E721" s="230"/>
      <c r="F721" s="306"/>
      <c r="G721" s="306"/>
      <c r="H721" s="165"/>
      <c r="I721" s="358" t="s">
        <v>667</v>
      </c>
      <c r="J721" s="401"/>
      <c r="K721" s="1"/>
      <c r="L721" s="1"/>
    </row>
    <row r="722" spans="1:12" ht="28.5">
      <c r="A722" s="30"/>
      <c r="B722" s="118" t="s">
        <v>357</v>
      </c>
      <c r="C722" s="119"/>
      <c r="D722" s="119"/>
      <c r="E722" s="119"/>
      <c r="F722" s="271"/>
      <c r="G722" s="271"/>
      <c r="H722" s="120"/>
      <c r="I722" s="381"/>
      <c r="J722" s="401"/>
      <c r="K722" s="1"/>
      <c r="L722" s="1"/>
    </row>
    <row r="723" spans="1:12" ht="14.25">
      <c r="A723" s="33"/>
      <c r="B723" s="12" t="s">
        <v>312</v>
      </c>
      <c r="C723" s="13"/>
      <c r="D723" s="14"/>
      <c r="E723" s="84"/>
      <c r="F723" s="269"/>
      <c r="G723" s="269"/>
      <c r="H723" s="472" t="s">
        <v>358</v>
      </c>
      <c r="I723" s="378"/>
      <c r="J723" s="401"/>
      <c r="K723" s="1"/>
      <c r="L723" s="1"/>
    </row>
    <row r="724" spans="1:12" ht="14.25" hidden="1">
      <c r="A724" s="33">
        <f>A721+1</f>
        <v>563</v>
      </c>
      <c r="B724" s="498" t="s">
        <v>359</v>
      </c>
      <c r="C724" s="499"/>
      <c r="D724" s="117">
        <v>1150</v>
      </c>
      <c r="E724" s="34" t="s">
        <v>3</v>
      </c>
      <c r="F724" s="286">
        <v>3</v>
      </c>
      <c r="G724" s="286">
        <f t="shared" ref="G724:G725" si="120">ROUND(D724*F724,2)</f>
        <v>3450</v>
      </c>
      <c r="H724" s="477"/>
      <c r="I724" s="359"/>
      <c r="J724" s="401"/>
      <c r="K724" s="1"/>
      <c r="L724" s="1"/>
    </row>
    <row r="725" spans="1:12" ht="14.25" hidden="1">
      <c r="A725" s="101">
        <f>A724+1</f>
        <v>564</v>
      </c>
      <c r="B725" s="486" t="s">
        <v>595</v>
      </c>
      <c r="C725" s="487"/>
      <c r="D725" s="37">
        <v>1850</v>
      </c>
      <c r="E725" s="340" t="s">
        <v>3</v>
      </c>
      <c r="F725" s="303">
        <v>3.2</v>
      </c>
      <c r="G725" s="303">
        <f t="shared" si="120"/>
        <v>5920</v>
      </c>
      <c r="H725" s="473"/>
      <c r="I725" s="362"/>
      <c r="J725" s="401"/>
      <c r="K725" s="1"/>
      <c r="L725" s="1"/>
    </row>
    <row r="726" spans="1:12" ht="14.25">
      <c r="A726" s="33"/>
      <c r="B726" s="12" t="s">
        <v>354</v>
      </c>
      <c r="C726" s="13"/>
      <c r="D726" s="14"/>
      <c r="E726" s="84"/>
      <c r="F726" s="269"/>
      <c r="G726" s="269"/>
      <c r="H726" s="472" t="s">
        <v>361</v>
      </c>
      <c r="I726" s="378"/>
      <c r="J726" s="401"/>
      <c r="K726" s="1"/>
      <c r="L726" s="1"/>
    </row>
    <row r="727" spans="1:12" ht="14.25" hidden="1">
      <c r="A727" s="33">
        <f>A725+1</f>
        <v>565</v>
      </c>
      <c r="B727" s="509" t="s">
        <v>362</v>
      </c>
      <c r="C727" s="510"/>
      <c r="D727" s="96">
        <v>140</v>
      </c>
      <c r="E727" s="42" t="s">
        <v>26</v>
      </c>
      <c r="F727" s="289">
        <v>15</v>
      </c>
      <c r="G727" s="289">
        <f t="shared" ref="G727:G729" si="121">ROUND(D727*F727,2)</f>
        <v>2100</v>
      </c>
      <c r="H727" s="477"/>
      <c r="I727" s="364"/>
      <c r="J727" s="401"/>
      <c r="K727" s="1"/>
      <c r="L727" s="1"/>
    </row>
    <row r="728" spans="1:12" ht="14.25" hidden="1">
      <c r="A728" s="35">
        <f>A727+1</f>
        <v>566</v>
      </c>
      <c r="B728" s="504" t="s">
        <v>363</v>
      </c>
      <c r="C728" s="505"/>
      <c r="D728" s="47">
        <v>250</v>
      </c>
      <c r="E728" s="46" t="s">
        <v>26</v>
      </c>
      <c r="F728" s="290">
        <v>25</v>
      </c>
      <c r="G728" s="290">
        <f t="shared" si="121"/>
        <v>6250</v>
      </c>
      <c r="H728" s="477"/>
      <c r="I728" s="365"/>
      <c r="J728" s="401"/>
      <c r="K728" s="1"/>
      <c r="L728" s="1"/>
    </row>
    <row r="729" spans="1:12" ht="14.25" hidden="1">
      <c r="A729" s="101">
        <f>A728+1</f>
        <v>567</v>
      </c>
      <c r="B729" s="507" t="s">
        <v>364</v>
      </c>
      <c r="C729" s="508"/>
      <c r="D729" s="52">
        <v>50</v>
      </c>
      <c r="E729" s="53" t="s">
        <v>26</v>
      </c>
      <c r="F729" s="292">
        <v>40</v>
      </c>
      <c r="G729" s="292">
        <f t="shared" si="121"/>
        <v>2000</v>
      </c>
      <c r="H729" s="473"/>
      <c r="I729" s="366"/>
      <c r="J729" s="401"/>
      <c r="K729" s="1"/>
      <c r="L729" s="1"/>
    </row>
    <row r="730" spans="1:12" ht="28.5">
      <c r="A730" s="30"/>
      <c r="B730" s="118" t="s">
        <v>365</v>
      </c>
      <c r="C730" s="119"/>
      <c r="D730" s="119"/>
      <c r="E730" s="119"/>
      <c r="F730" s="271"/>
      <c r="G730" s="271"/>
      <c r="H730" s="120"/>
      <c r="I730" s="381"/>
      <c r="J730" s="401"/>
      <c r="K730" s="1"/>
      <c r="L730" s="1"/>
    </row>
    <row r="731" spans="1:12" ht="14.25">
      <c r="A731" s="33"/>
      <c r="B731" s="12" t="s">
        <v>312</v>
      </c>
      <c r="C731" s="13"/>
      <c r="D731" s="14"/>
      <c r="E731" s="84"/>
      <c r="F731" s="269"/>
      <c r="G731" s="269"/>
      <c r="H731" s="472" t="s">
        <v>366</v>
      </c>
      <c r="I731" s="378"/>
      <c r="J731" s="401"/>
      <c r="K731" s="1"/>
      <c r="L731" s="1"/>
    </row>
    <row r="732" spans="1:12" ht="14.25" hidden="1">
      <c r="A732" s="33">
        <f>A729+1</f>
        <v>568</v>
      </c>
      <c r="B732" s="498" t="s">
        <v>359</v>
      </c>
      <c r="C732" s="499"/>
      <c r="D732" s="117">
        <v>200</v>
      </c>
      <c r="E732" s="34" t="s">
        <v>3</v>
      </c>
      <c r="F732" s="286">
        <v>3</v>
      </c>
      <c r="G732" s="286">
        <f t="shared" ref="G732:G733" si="122">ROUND(D732*F732,2)</f>
        <v>600</v>
      </c>
      <c r="H732" s="477"/>
      <c r="I732" s="359"/>
      <c r="J732" s="401"/>
      <c r="K732" s="1"/>
      <c r="L732" s="1"/>
    </row>
    <row r="733" spans="1:12" ht="14.25" hidden="1">
      <c r="A733" s="101">
        <f>A732+1</f>
        <v>569</v>
      </c>
      <c r="B733" s="486" t="s">
        <v>595</v>
      </c>
      <c r="C733" s="487"/>
      <c r="D733" s="37">
        <v>800</v>
      </c>
      <c r="E733" s="340" t="s">
        <v>3</v>
      </c>
      <c r="F733" s="303">
        <v>3.2</v>
      </c>
      <c r="G733" s="303">
        <f t="shared" si="122"/>
        <v>2560</v>
      </c>
      <c r="H733" s="473"/>
      <c r="I733" s="362"/>
      <c r="J733" s="401"/>
      <c r="K733" s="1"/>
      <c r="L733" s="1"/>
    </row>
    <row r="734" spans="1:12" ht="28.5">
      <c r="A734" s="30"/>
      <c r="B734" s="118" t="s">
        <v>367</v>
      </c>
      <c r="C734" s="119"/>
      <c r="D734" s="119"/>
      <c r="E734" s="119"/>
      <c r="F734" s="271"/>
      <c r="G734" s="271"/>
      <c r="H734" s="120"/>
      <c r="I734" s="381"/>
      <c r="J734" s="401"/>
      <c r="K734" s="1"/>
      <c r="L734" s="1"/>
    </row>
    <row r="735" spans="1:12" ht="14.25">
      <c r="A735" s="33"/>
      <c r="B735" s="12" t="s">
        <v>312</v>
      </c>
      <c r="C735" s="13"/>
      <c r="D735" s="14"/>
      <c r="E735" s="84"/>
      <c r="F735" s="269"/>
      <c r="G735" s="269"/>
      <c r="H735" s="472" t="s">
        <v>368</v>
      </c>
      <c r="I735" s="378"/>
      <c r="J735" s="401"/>
      <c r="K735" s="1"/>
      <c r="L735" s="1"/>
    </row>
    <row r="736" spans="1:12" ht="14.25" hidden="1">
      <c r="A736" s="33">
        <f>A733+1</f>
        <v>570</v>
      </c>
      <c r="B736" s="498" t="s">
        <v>359</v>
      </c>
      <c r="C736" s="499"/>
      <c r="D736" s="117">
        <v>150</v>
      </c>
      <c r="E736" s="34" t="s">
        <v>3</v>
      </c>
      <c r="F736" s="286">
        <v>3</v>
      </c>
      <c r="G736" s="286">
        <f t="shared" ref="G736:G737" si="123">ROUND(D736*F736,2)</f>
        <v>450</v>
      </c>
      <c r="H736" s="477"/>
      <c r="I736" s="359"/>
      <c r="J736" s="401"/>
      <c r="K736" s="1"/>
      <c r="L736" s="1"/>
    </row>
    <row r="737" spans="1:12" ht="14.25" hidden="1">
      <c r="A737" s="101">
        <f>A736+1</f>
        <v>571</v>
      </c>
      <c r="B737" s="486" t="s">
        <v>595</v>
      </c>
      <c r="C737" s="487"/>
      <c r="D737" s="37">
        <v>650</v>
      </c>
      <c r="E737" s="340" t="s">
        <v>3</v>
      </c>
      <c r="F737" s="303">
        <v>3.2</v>
      </c>
      <c r="G737" s="303">
        <f t="shared" si="123"/>
        <v>2080</v>
      </c>
      <c r="H737" s="473"/>
      <c r="I737" s="362"/>
      <c r="J737" s="401"/>
      <c r="K737" s="1"/>
      <c r="L737" s="1"/>
    </row>
    <row r="738" spans="1:12" ht="14.25">
      <c r="A738" s="33"/>
      <c r="B738" s="12" t="s">
        <v>354</v>
      </c>
      <c r="C738" s="13"/>
      <c r="D738" s="14"/>
      <c r="E738" s="84"/>
      <c r="F738" s="269"/>
      <c r="G738" s="269"/>
      <c r="H738" s="477"/>
      <c r="I738" s="378"/>
      <c r="J738" s="401"/>
      <c r="K738" s="1"/>
      <c r="L738" s="1"/>
    </row>
    <row r="739" spans="1:12" ht="14.25">
      <c r="A739" s="115"/>
      <c r="B739" s="207" t="s">
        <v>369</v>
      </c>
      <c r="C739" s="130"/>
      <c r="D739" s="18"/>
      <c r="E739" s="31"/>
      <c r="F739" s="286"/>
      <c r="G739" s="286"/>
      <c r="H739" s="477"/>
      <c r="I739" s="359"/>
      <c r="J739" s="401"/>
      <c r="K739" s="1"/>
      <c r="L739" s="1"/>
    </row>
    <row r="740" spans="1:12" ht="14.25" hidden="1">
      <c r="A740" s="209">
        <f>A737+1</f>
        <v>572</v>
      </c>
      <c r="B740" s="506" t="s">
        <v>640</v>
      </c>
      <c r="C740" s="493"/>
      <c r="D740" s="47"/>
      <c r="E740" s="46"/>
      <c r="F740" s="290"/>
      <c r="G740" s="290"/>
      <c r="H740" s="477"/>
      <c r="I740" s="365"/>
      <c r="J740" s="409">
        <v>0</v>
      </c>
      <c r="K740" s="1"/>
      <c r="L740" s="1"/>
    </row>
    <row r="741" spans="1:12" ht="14.25" hidden="1">
      <c r="A741" s="209">
        <f>A740+1</f>
        <v>573</v>
      </c>
      <c r="B741" s="205" t="s">
        <v>641</v>
      </c>
      <c r="C741" s="182"/>
      <c r="D741" s="203">
        <v>36</v>
      </c>
      <c r="E741" s="204" t="s">
        <v>3</v>
      </c>
      <c r="F741" s="308">
        <v>80</v>
      </c>
      <c r="G741" s="308">
        <f t="shared" ref="G741:G743" si="124">ROUND(D741*F741,2)</f>
        <v>2880</v>
      </c>
      <c r="H741" s="477"/>
      <c r="I741" s="370"/>
      <c r="J741" s="401">
        <f>G741</f>
        <v>2880</v>
      </c>
      <c r="K741" s="1"/>
      <c r="L741" s="1"/>
    </row>
    <row r="742" spans="1:12" ht="14.25" hidden="1">
      <c r="A742" s="209">
        <f>A741+1</f>
        <v>574</v>
      </c>
      <c r="B742" s="205" t="s">
        <v>642</v>
      </c>
      <c r="C742" s="182"/>
      <c r="D742" s="203">
        <v>15</v>
      </c>
      <c r="E742" s="204" t="s">
        <v>26</v>
      </c>
      <c r="F742" s="308">
        <v>350</v>
      </c>
      <c r="G742" s="308">
        <f t="shared" si="124"/>
        <v>5250</v>
      </c>
      <c r="H742" s="477"/>
      <c r="I742" s="370"/>
      <c r="J742" s="401">
        <f t="shared" ref="J742:J743" si="125">G742</f>
        <v>5250</v>
      </c>
      <c r="K742" s="1"/>
      <c r="L742" s="1"/>
    </row>
    <row r="743" spans="1:12" ht="14.25" hidden="1">
      <c r="A743" s="209">
        <f>A742+1</f>
        <v>575</v>
      </c>
      <c r="B743" s="206" t="s">
        <v>643</v>
      </c>
      <c r="C743" s="329"/>
      <c r="D743" s="190">
        <v>40</v>
      </c>
      <c r="E743" s="191" t="s">
        <v>26</v>
      </c>
      <c r="F743" s="293">
        <v>8</v>
      </c>
      <c r="G743" s="293">
        <f t="shared" si="124"/>
        <v>320</v>
      </c>
      <c r="H743" s="477"/>
      <c r="I743" s="366"/>
      <c r="J743" s="401">
        <f t="shared" si="125"/>
        <v>320</v>
      </c>
      <c r="K743" s="1"/>
      <c r="L743" s="1"/>
    </row>
    <row r="744" spans="1:12" ht="14.25">
      <c r="A744" s="115"/>
      <c r="B744" s="207" t="s">
        <v>370</v>
      </c>
      <c r="C744" s="130"/>
      <c r="D744" s="18"/>
      <c r="E744" s="31"/>
      <c r="F744" s="286"/>
      <c r="G744" s="286"/>
      <c r="H744" s="477"/>
      <c r="I744" s="359"/>
      <c r="J744" s="401"/>
      <c r="K744" s="1"/>
      <c r="L744" s="1"/>
    </row>
    <row r="745" spans="1:12" ht="14.25" hidden="1">
      <c r="A745" s="210">
        <f>A743+1</f>
        <v>576</v>
      </c>
      <c r="B745" s="506" t="s">
        <v>640</v>
      </c>
      <c r="C745" s="493"/>
      <c r="D745" s="47"/>
      <c r="E745" s="46"/>
      <c r="F745" s="290"/>
      <c r="G745" s="290"/>
      <c r="H745" s="477"/>
      <c r="I745" s="365"/>
      <c r="J745" s="409">
        <v>0</v>
      </c>
      <c r="K745" s="1"/>
      <c r="L745" s="1"/>
    </row>
    <row r="746" spans="1:12" ht="14.25" hidden="1">
      <c r="A746" s="208">
        <f>A745+1</f>
        <v>577</v>
      </c>
      <c r="B746" s="205" t="s">
        <v>644</v>
      </c>
      <c r="C746" s="182"/>
      <c r="D746" s="203">
        <v>400</v>
      </c>
      <c r="E746" s="204" t="s">
        <v>3</v>
      </c>
      <c r="F746" s="308">
        <v>80</v>
      </c>
      <c r="G746" s="308">
        <f t="shared" ref="G746:G748" si="126">ROUND(D746*F746,2)</f>
        <v>32000</v>
      </c>
      <c r="H746" s="477"/>
      <c r="I746" s="370"/>
      <c r="J746" s="401">
        <f>G746</f>
        <v>32000</v>
      </c>
      <c r="K746" s="1"/>
      <c r="L746" s="1"/>
    </row>
    <row r="747" spans="1:12" ht="14.25" hidden="1">
      <c r="A747" s="209">
        <f>A746+1</f>
        <v>578</v>
      </c>
      <c r="B747" s="205" t="s">
        <v>645</v>
      </c>
      <c r="C747" s="182"/>
      <c r="D747" s="203">
        <v>60</v>
      </c>
      <c r="E747" s="204" t="s">
        <v>26</v>
      </c>
      <c r="F747" s="308">
        <v>350</v>
      </c>
      <c r="G747" s="308">
        <f t="shared" si="126"/>
        <v>21000</v>
      </c>
      <c r="H747" s="477"/>
      <c r="I747" s="370"/>
      <c r="J747" s="401">
        <f t="shared" ref="J747:J748" si="127">G747</f>
        <v>21000</v>
      </c>
      <c r="K747" s="1"/>
      <c r="L747" s="1"/>
    </row>
    <row r="748" spans="1:12" ht="14.25" hidden="1">
      <c r="A748" s="211">
        <f>A747+1</f>
        <v>579</v>
      </c>
      <c r="B748" s="206" t="s">
        <v>643</v>
      </c>
      <c r="C748" s="329"/>
      <c r="D748" s="190">
        <v>160</v>
      </c>
      <c r="E748" s="191" t="s">
        <v>26</v>
      </c>
      <c r="F748" s="293">
        <v>8</v>
      </c>
      <c r="G748" s="293">
        <f t="shared" si="126"/>
        <v>1280</v>
      </c>
      <c r="H748" s="477"/>
      <c r="I748" s="366"/>
      <c r="J748" s="401">
        <f t="shared" si="127"/>
        <v>1280</v>
      </c>
      <c r="K748" s="1"/>
      <c r="L748" s="1"/>
    </row>
    <row r="749" spans="1:12" ht="28.5">
      <c r="A749" s="30"/>
      <c r="B749" s="118" t="s">
        <v>371</v>
      </c>
      <c r="C749" s="119"/>
      <c r="D749" s="119"/>
      <c r="E749" s="119"/>
      <c r="F749" s="271"/>
      <c r="G749" s="271"/>
      <c r="H749" s="120"/>
      <c r="I749" s="381"/>
      <c r="J749" s="401"/>
      <c r="K749" s="1"/>
      <c r="L749" s="1"/>
    </row>
    <row r="750" spans="1:12" ht="14.25">
      <c r="A750" s="33"/>
      <c r="B750" s="12" t="s">
        <v>312</v>
      </c>
      <c r="C750" s="13"/>
      <c r="D750" s="14"/>
      <c r="E750" s="84"/>
      <c r="F750" s="269"/>
      <c r="G750" s="269"/>
      <c r="H750" s="472" t="s">
        <v>372</v>
      </c>
      <c r="I750" s="378"/>
      <c r="J750" s="401"/>
      <c r="K750" s="1"/>
      <c r="L750" s="1"/>
    </row>
    <row r="751" spans="1:12" ht="14.25" hidden="1">
      <c r="A751" s="33">
        <f>A748+1</f>
        <v>580</v>
      </c>
      <c r="B751" s="498" t="s">
        <v>359</v>
      </c>
      <c r="C751" s="499"/>
      <c r="D751" s="117">
        <v>350</v>
      </c>
      <c r="E751" s="34" t="s">
        <v>3</v>
      </c>
      <c r="F751" s="286">
        <v>3</v>
      </c>
      <c r="G751" s="286">
        <f t="shared" ref="G751:G752" si="128">ROUND(D751*F751,2)</f>
        <v>1050</v>
      </c>
      <c r="H751" s="477"/>
      <c r="I751" s="359"/>
      <c r="J751" s="401"/>
      <c r="K751" s="1"/>
      <c r="L751" s="1"/>
    </row>
    <row r="752" spans="1:12" ht="14.25" hidden="1">
      <c r="A752" s="101">
        <f>A751+1</f>
        <v>581</v>
      </c>
      <c r="B752" s="486" t="s">
        <v>595</v>
      </c>
      <c r="C752" s="487"/>
      <c r="D752" s="37">
        <v>550</v>
      </c>
      <c r="E752" s="340" t="s">
        <v>3</v>
      </c>
      <c r="F752" s="303">
        <v>3.2</v>
      </c>
      <c r="G752" s="303">
        <f t="shared" si="128"/>
        <v>1760</v>
      </c>
      <c r="H752" s="473"/>
      <c r="I752" s="362"/>
      <c r="J752" s="401"/>
      <c r="K752" s="1"/>
      <c r="L752" s="1"/>
    </row>
    <row r="753" spans="1:12" ht="14.25">
      <c r="A753" s="33"/>
      <c r="B753" s="12" t="s">
        <v>354</v>
      </c>
      <c r="C753" s="13"/>
      <c r="D753" s="14"/>
      <c r="E753" s="84"/>
      <c r="F753" s="269"/>
      <c r="G753" s="269"/>
      <c r="H753" s="472" t="s">
        <v>373</v>
      </c>
      <c r="I753" s="378"/>
      <c r="J753" s="401"/>
      <c r="K753" s="1"/>
      <c r="L753" s="1"/>
    </row>
    <row r="754" spans="1:12" ht="14.25" hidden="1">
      <c r="A754" s="33">
        <f>A752+1</f>
        <v>582</v>
      </c>
      <c r="B754" s="509" t="s">
        <v>362</v>
      </c>
      <c r="C754" s="510"/>
      <c r="D754" s="96">
        <v>50</v>
      </c>
      <c r="E754" s="42" t="s">
        <v>26</v>
      </c>
      <c r="F754" s="289">
        <v>15</v>
      </c>
      <c r="G754" s="289">
        <f t="shared" ref="G754:G758" si="129">ROUND(D754*F754,2)</f>
        <v>750</v>
      </c>
      <c r="H754" s="477"/>
      <c r="I754" s="364"/>
      <c r="J754" s="401"/>
      <c r="K754" s="1"/>
      <c r="L754" s="1"/>
    </row>
    <row r="755" spans="1:12" ht="14.25" hidden="1">
      <c r="A755" s="35">
        <f>A754+1</f>
        <v>583</v>
      </c>
      <c r="B755" s="504" t="s">
        <v>363</v>
      </c>
      <c r="C755" s="505"/>
      <c r="D755" s="47">
        <v>200</v>
      </c>
      <c r="E755" s="46" t="s">
        <v>26</v>
      </c>
      <c r="F755" s="290">
        <v>25</v>
      </c>
      <c r="G755" s="290">
        <f t="shared" si="129"/>
        <v>5000</v>
      </c>
      <c r="H755" s="477"/>
      <c r="I755" s="365"/>
      <c r="J755" s="401"/>
      <c r="K755" s="1"/>
      <c r="L755" s="1"/>
    </row>
    <row r="756" spans="1:12" ht="14.25" hidden="1">
      <c r="A756" s="35">
        <f>A755+1</f>
        <v>584</v>
      </c>
      <c r="B756" s="504" t="s">
        <v>364</v>
      </c>
      <c r="C756" s="505"/>
      <c r="D756" s="47">
        <v>50</v>
      </c>
      <c r="E756" s="46" t="s">
        <v>26</v>
      </c>
      <c r="F756" s="290">
        <v>40</v>
      </c>
      <c r="G756" s="290">
        <f t="shared" si="129"/>
        <v>2000</v>
      </c>
      <c r="H756" s="477"/>
      <c r="I756" s="365"/>
      <c r="J756" s="401"/>
      <c r="K756" s="1"/>
      <c r="L756" s="1"/>
    </row>
    <row r="757" spans="1:12" ht="14.25" hidden="1">
      <c r="A757" s="35">
        <f t="shared" ref="A757:A758" si="130">A756+1</f>
        <v>585</v>
      </c>
      <c r="B757" s="504" t="s">
        <v>374</v>
      </c>
      <c r="C757" s="505"/>
      <c r="D757" s="47">
        <v>5</v>
      </c>
      <c r="E757" s="46" t="s">
        <v>3</v>
      </c>
      <c r="F757" s="290">
        <v>35</v>
      </c>
      <c r="G757" s="290">
        <f t="shared" si="129"/>
        <v>175</v>
      </c>
      <c r="H757" s="477"/>
      <c r="I757" s="365"/>
      <c r="J757" s="401"/>
      <c r="K757" s="1"/>
      <c r="L757" s="1"/>
    </row>
    <row r="758" spans="1:12" ht="14.25" hidden="1">
      <c r="A758" s="101">
        <f t="shared" si="130"/>
        <v>586</v>
      </c>
      <c r="B758" s="507" t="s">
        <v>375</v>
      </c>
      <c r="C758" s="508"/>
      <c r="D758" s="52">
        <v>4</v>
      </c>
      <c r="E758" s="53" t="s">
        <v>3</v>
      </c>
      <c r="F758" s="292">
        <v>12.6</v>
      </c>
      <c r="G758" s="292">
        <f t="shared" si="129"/>
        <v>50.4</v>
      </c>
      <c r="H758" s="473"/>
      <c r="I758" s="366"/>
      <c r="J758" s="401"/>
      <c r="K758" s="1"/>
      <c r="L758" s="1"/>
    </row>
    <row r="759" spans="1:12" ht="28.5">
      <c r="A759" s="30"/>
      <c r="B759" s="118" t="s">
        <v>376</v>
      </c>
      <c r="C759" s="119"/>
      <c r="D759" s="119"/>
      <c r="E759" s="119"/>
      <c r="F759" s="271"/>
      <c r="G759" s="271"/>
      <c r="H759" s="120"/>
      <c r="I759" s="381"/>
      <c r="J759" s="401"/>
      <c r="K759" s="1"/>
      <c r="L759" s="1"/>
    </row>
    <row r="760" spans="1:12" ht="14.25">
      <c r="A760" s="33"/>
      <c r="B760" s="12" t="s">
        <v>377</v>
      </c>
      <c r="C760" s="13"/>
      <c r="D760" s="14"/>
      <c r="E760" s="84"/>
      <c r="F760" s="269"/>
      <c r="G760" s="269"/>
      <c r="H760" s="472" t="s">
        <v>378</v>
      </c>
      <c r="I760" s="378"/>
      <c r="J760" s="401"/>
      <c r="K760" s="1"/>
      <c r="L760" s="1"/>
    </row>
    <row r="761" spans="1:12" ht="14.25">
      <c r="A761" s="33"/>
      <c r="B761" s="129" t="s">
        <v>379</v>
      </c>
      <c r="C761" s="130"/>
      <c r="D761" s="18"/>
      <c r="E761" s="31"/>
      <c r="F761" s="286"/>
      <c r="G761" s="286"/>
      <c r="H761" s="477"/>
      <c r="I761" s="359"/>
      <c r="J761" s="401"/>
      <c r="K761" s="1"/>
      <c r="L761" s="1"/>
    </row>
    <row r="762" spans="1:12" ht="14.25">
      <c r="A762" s="35"/>
      <c r="B762" s="492" t="s">
        <v>640</v>
      </c>
      <c r="C762" s="493"/>
      <c r="D762" s="47"/>
      <c r="E762" s="46"/>
      <c r="F762" s="290"/>
      <c r="G762" s="290"/>
      <c r="H762" s="477"/>
      <c r="I762" s="365"/>
      <c r="J762" s="409">
        <v>0</v>
      </c>
      <c r="K762" s="1"/>
      <c r="L762" s="1"/>
    </row>
    <row r="763" spans="1:12" ht="14.25" hidden="1">
      <c r="A763" s="101">
        <f>A758+1</f>
        <v>587</v>
      </c>
      <c r="B763" s="338" t="s">
        <v>646</v>
      </c>
      <c r="C763" s="329"/>
      <c r="D763" s="190">
        <v>300</v>
      </c>
      <c r="E763" s="191" t="s">
        <v>26</v>
      </c>
      <c r="F763" s="293">
        <v>8</v>
      </c>
      <c r="G763" s="293">
        <f t="shared" ref="G763" si="131">ROUND(D763*F763,2)</f>
        <v>2400</v>
      </c>
      <c r="H763" s="473"/>
      <c r="I763" s="366"/>
      <c r="J763" s="401">
        <f>G763</f>
        <v>2400</v>
      </c>
      <c r="K763" s="1"/>
      <c r="L763" s="1"/>
    </row>
    <row r="764" spans="1:12" ht="14.25">
      <c r="A764" s="33"/>
      <c r="B764" s="12" t="s">
        <v>312</v>
      </c>
      <c r="C764" s="131"/>
      <c r="D764" s="12"/>
      <c r="E764" s="93"/>
      <c r="F764" s="272"/>
      <c r="G764" s="272"/>
      <c r="H764" s="472" t="s">
        <v>380</v>
      </c>
      <c r="I764" s="379"/>
      <c r="J764" s="401"/>
      <c r="K764" s="1"/>
      <c r="L764" s="1"/>
    </row>
    <row r="765" spans="1:12" ht="14.25" hidden="1">
      <c r="A765" s="33">
        <f>A763+1</f>
        <v>588</v>
      </c>
      <c r="B765" s="498" t="s">
        <v>359</v>
      </c>
      <c r="C765" s="499"/>
      <c r="D765" s="117">
        <v>450</v>
      </c>
      <c r="E765" s="34" t="s">
        <v>3</v>
      </c>
      <c r="F765" s="286">
        <v>3</v>
      </c>
      <c r="G765" s="286">
        <f t="shared" ref="G765:G766" si="132">ROUND(D765*F765,2)</f>
        <v>1350</v>
      </c>
      <c r="H765" s="477"/>
      <c r="I765" s="359"/>
      <c r="J765" s="401"/>
      <c r="K765" s="1"/>
      <c r="L765" s="1"/>
    </row>
    <row r="766" spans="1:12" ht="14.25" hidden="1">
      <c r="A766" s="101">
        <f>A765+1</f>
        <v>589</v>
      </c>
      <c r="B766" s="486" t="s">
        <v>360</v>
      </c>
      <c r="C766" s="487"/>
      <c r="D766" s="37">
        <v>800</v>
      </c>
      <c r="E766" s="340" t="s">
        <v>3</v>
      </c>
      <c r="F766" s="303">
        <v>2.2999999999999998</v>
      </c>
      <c r="G766" s="303">
        <f t="shared" si="132"/>
        <v>1840</v>
      </c>
      <c r="H766" s="473"/>
      <c r="I766" s="362"/>
      <c r="J766" s="401"/>
      <c r="K766" s="1"/>
      <c r="L766" s="1"/>
    </row>
    <row r="767" spans="1:12" ht="14.25">
      <c r="A767" s="33"/>
      <c r="B767" s="12" t="s">
        <v>354</v>
      </c>
      <c r="C767" s="13"/>
      <c r="D767" s="14"/>
      <c r="E767" s="84"/>
      <c r="F767" s="269"/>
      <c r="G767" s="269"/>
      <c r="H767" s="472" t="s">
        <v>381</v>
      </c>
      <c r="I767" s="378"/>
      <c r="J767" s="401"/>
      <c r="K767" s="1"/>
      <c r="L767" s="1"/>
    </row>
    <row r="768" spans="1:12" ht="14.25">
      <c r="A768" s="33"/>
      <c r="B768" s="129" t="s">
        <v>382</v>
      </c>
      <c r="C768" s="130"/>
      <c r="D768" s="18"/>
      <c r="E768" s="31"/>
      <c r="F768" s="286"/>
      <c r="G768" s="286"/>
      <c r="H768" s="477"/>
      <c r="I768" s="359"/>
      <c r="J768" s="401"/>
      <c r="K768" s="1"/>
      <c r="L768" s="1"/>
    </row>
    <row r="769" spans="1:12" ht="14.25">
      <c r="A769" s="208"/>
      <c r="B769" s="506" t="s">
        <v>640</v>
      </c>
      <c r="C769" s="493"/>
      <c r="D769" s="47"/>
      <c r="E769" s="46"/>
      <c r="F769" s="290"/>
      <c r="G769" s="290"/>
      <c r="H769" s="477"/>
      <c r="I769" s="365"/>
      <c r="J769" s="409">
        <v>0</v>
      </c>
      <c r="K769" s="1"/>
      <c r="L769" s="1"/>
    </row>
    <row r="770" spans="1:12" ht="14.25" hidden="1">
      <c r="A770" s="209">
        <f>A766+1</f>
        <v>590</v>
      </c>
      <c r="B770" s="205" t="s">
        <v>647</v>
      </c>
      <c r="C770" s="182"/>
      <c r="D770" s="203">
        <v>120</v>
      </c>
      <c r="E770" s="204" t="s">
        <v>3</v>
      </c>
      <c r="F770" s="308">
        <v>80</v>
      </c>
      <c r="G770" s="308">
        <f t="shared" ref="G770:G772" si="133">ROUND(D770*F770,2)</f>
        <v>9600</v>
      </c>
      <c r="H770" s="477"/>
      <c r="I770" s="370"/>
      <c r="J770" s="401">
        <f>G770</f>
        <v>9600</v>
      </c>
      <c r="K770" s="1"/>
      <c r="L770" s="1"/>
    </row>
    <row r="771" spans="1:12" ht="14.25" hidden="1">
      <c r="A771" s="209">
        <f>A770+1</f>
        <v>591</v>
      </c>
      <c r="B771" s="205" t="s">
        <v>648</v>
      </c>
      <c r="C771" s="182"/>
      <c r="D771" s="203">
        <v>45</v>
      </c>
      <c r="E771" s="204" t="s">
        <v>26</v>
      </c>
      <c r="F771" s="308">
        <v>350</v>
      </c>
      <c r="G771" s="308">
        <f t="shared" si="133"/>
        <v>15750</v>
      </c>
      <c r="H771" s="477"/>
      <c r="I771" s="370"/>
      <c r="J771" s="401">
        <f t="shared" ref="J771:J772" si="134">G771</f>
        <v>15750</v>
      </c>
      <c r="K771" s="1"/>
      <c r="L771" s="1"/>
    </row>
    <row r="772" spans="1:12" ht="14.25" hidden="1">
      <c r="A772" s="211">
        <f>A771+1</f>
        <v>592</v>
      </c>
      <c r="B772" s="206" t="s">
        <v>643</v>
      </c>
      <c r="C772" s="329"/>
      <c r="D772" s="190">
        <v>150</v>
      </c>
      <c r="E772" s="191" t="s">
        <v>26</v>
      </c>
      <c r="F772" s="293">
        <v>8</v>
      </c>
      <c r="G772" s="293">
        <f t="shared" si="133"/>
        <v>1200</v>
      </c>
      <c r="H772" s="477"/>
      <c r="I772" s="366"/>
      <c r="J772" s="401">
        <f t="shared" si="134"/>
        <v>1200</v>
      </c>
      <c r="K772" s="1"/>
      <c r="L772" s="1"/>
    </row>
    <row r="773" spans="1:12" ht="14.25">
      <c r="A773" s="33"/>
      <c r="B773" s="129" t="s">
        <v>383</v>
      </c>
      <c r="C773" s="130"/>
      <c r="D773" s="18"/>
      <c r="E773" s="31"/>
      <c r="F773" s="286"/>
      <c r="G773" s="286"/>
      <c r="H773" s="477"/>
      <c r="I773" s="359"/>
      <c r="J773" s="401"/>
      <c r="K773" s="1"/>
      <c r="L773" s="1"/>
    </row>
    <row r="774" spans="1:12" ht="14.25" hidden="1">
      <c r="A774" s="35">
        <f>A772+1</f>
        <v>593</v>
      </c>
      <c r="B774" s="504" t="s">
        <v>362</v>
      </c>
      <c r="C774" s="505"/>
      <c r="D774" s="47">
        <v>10</v>
      </c>
      <c r="E774" s="46" t="s">
        <v>26</v>
      </c>
      <c r="F774" s="290">
        <v>15</v>
      </c>
      <c r="G774" s="290">
        <f t="shared" ref="G774:G776" si="135">ROUND(D774*F774,2)</f>
        <v>150</v>
      </c>
      <c r="H774" s="477"/>
      <c r="I774" s="365"/>
      <c r="J774" s="401"/>
      <c r="K774" s="1"/>
      <c r="L774" s="1"/>
    </row>
    <row r="775" spans="1:12" ht="14.25" hidden="1">
      <c r="A775" s="35">
        <f>A774+1</f>
        <v>594</v>
      </c>
      <c r="B775" s="504" t="s">
        <v>363</v>
      </c>
      <c r="C775" s="505"/>
      <c r="D775" s="47">
        <v>100</v>
      </c>
      <c r="E775" s="46" t="s">
        <v>26</v>
      </c>
      <c r="F775" s="290">
        <v>25</v>
      </c>
      <c r="G775" s="290">
        <f t="shared" si="135"/>
        <v>2500</v>
      </c>
      <c r="H775" s="477"/>
      <c r="I775" s="365"/>
      <c r="J775" s="401"/>
      <c r="K775" s="1"/>
      <c r="L775" s="1"/>
    </row>
    <row r="776" spans="1:12" ht="14.25" hidden="1">
      <c r="A776" s="101">
        <f>A775+1</f>
        <v>595</v>
      </c>
      <c r="B776" s="507" t="s">
        <v>364</v>
      </c>
      <c r="C776" s="508"/>
      <c r="D776" s="52">
        <v>20</v>
      </c>
      <c r="E776" s="53" t="s">
        <v>26</v>
      </c>
      <c r="F776" s="292">
        <v>40</v>
      </c>
      <c r="G776" s="292">
        <f t="shared" si="135"/>
        <v>800</v>
      </c>
      <c r="H776" s="477"/>
      <c r="I776" s="366"/>
      <c r="J776" s="401"/>
      <c r="K776" s="1"/>
      <c r="L776" s="1"/>
    </row>
    <row r="777" spans="1:12" ht="28.5">
      <c r="A777" s="30"/>
      <c r="B777" s="118" t="s">
        <v>384</v>
      </c>
      <c r="C777" s="119"/>
      <c r="D777" s="119"/>
      <c r="E777" s="119"/>
      <c r="F777" s="271"/>
      <c r="G777" s="271"/>
      <c r="H777" s="120"/>
      <c r="I777" s="381"/>
      <c r="J777" s="401"/>
      <c r="K777" s="1"/>
      <c r="L777" s="1"/>
    </row>
    <row r="778" spans="1:12" ht="14.25">
      <c r="A778" s="33"/>
      <c r="B778" s="12" t="s">
        <v>312</v>
      </c>
      <c r="C778" s="13"/>
      <c r="D778" s="14"/>
      <c r="E778" s="84"/>
      <c r="F778" s="269"/>
      <c r="G778" s="269"/>
      <c r="H778" s="472" t="s">
        <v>385</v>
      </c>
      <c r="I778" s="378"/>
      <c r="J778" s="401"/>
      <c r="K778" s="1"/>
      <c r="L778" s="1"/>
    </row>
    <row r="779" spans="1:12" ht="14.25" hidden="1">
      <c r="A779" s="212">
        <f>A776+1</f>
        <v>596</v>
      </c>
      <c r="B779" s="498" t="s">
        <v>359</v>
      </c>
      <c r="C779" s="499"/>
      <c r="D779" s="117">
        <v>150</v>
      </c>
      <c r="E779" s="34" t="s">
        <v>3</v>
      </c>
      <c r="F779" s="286">
        <v>3</v>
      </c>
      <c r="G779" s="286">
        <f t="shared" ref="G779:G780" si="136">ROUND(D779*F779,2)</f>
        <v>450</v>
      </c>
      <c r="H779" s="477"/>
      <c r="I779" s="359"/>
      <c r="J779" s="401"/>
      <c r="K779" s="1"/>
      <c r="L779" s="1"/>
    </row>
    <row r="780" spans="1:12" ht="14.25" hidden="1">
      <c r="A780" s="101">
        <f>A779+1</f>
        <v>597</v>
      </c>
      <c r="B780" s="486" t="s">
        <v>595</v>
      </c>
      <c r="C780" s="487"/>
      <c r="D780" s="37">
        <v>350</v>
      </c>
      <c r="E780" s="340" t="s">
        <v>3</v>
      </c>
      <c r="F780" s="303">
        <v>3.2</v>
      </c>
      <c r="G780" s="303">
        <f t="shared" si="136"/>
        <v>1120</v>
      </c>
      <c r="H780" s="473"/>
      <c r="I780" s="362"/>
      <c r="J780" s="401"/>
      <c r="K780" s="1"/>
      <c r="L780" s="1"/>
    </row>
    <row r="781" spans="1:12" ht="28.5">
      <c r="A781" s="30"/>
      <c r="B781" s="118" t="s">
        <v>386</v>
      </c>
      <c r="C781" s="119"/>
      <c r="D781" s="119"/>
      <c r="E781" s="119"/>
      <c r="F781" s="271"/>
      <c r="G781" s="271"/>
      <c r="H781" s="120"/>
      <c r="I781" s="381"/>
      <c r="J781" s="401"/>
      <c r="K781" s="1"/>
      <c r="L781" s="1"/>
    </row>
    <row r="782" spans="1:12" ht="14.25">
      <c r="A782" s="33"/>
      <c r="B782" s="12" t="s">
        <v>312</v>
      </c>
      <c r="C782" s="13"/>
      <c r="D782" s="14"/>
      <c r="E782" s="84"/>
      <c r="F782" s="269"/>
      <c r="G782" s="269"/>
      <c r="H782" s="472" t="s">
        <v>387</v>
      </c>
      <c r="I782" s="378"/>
      <c r="J782" s="401"/>
      <c r="K782" s="1"/>
      <c r="L782" s="1"/>
    </row>
    <row r="783" spans="1:12" ht="14.25" hidden="1">
      <c r="A783" s="33">
        <f>A780+1</f>
        <v>598</v>
      </c>
      <c r="B783" s="498" t="s">
        <v>359</v>
      </c>
      <c r="C783" s="499"/>
      <c r="D783" s="117">
        <v>450</v>
      </c>
      <c r="E783" s="34" t="s">
        <v>3</v>
      </c>
      <c r="F783" s="286">
        <v>3</v>
      </c>
      <c r="G783" s="286">
        <f t="shared" ref="G783:G784" si="137">ROUND(D783*F783,2)</f>
        <v>1350</v>
      </c>
      <c r="H783" s="477"/>
      <c r="I783" s="359"/>
      <c r="J783" s="401"/>
      <c r="K783" s="1"/>
      <c r="L783" s="1"/>
    </row>
    <row r="784" spans="1:12" ht="14.25" hidden="1">
      <c r="A784" s="101">
        <f>A783+1</f>
        <v>599</v>
      </c>
      <c r="B784" s="486" t="s">
        <v>595</v>
      </c>
      <c r="C784" s="487"/>
      <c r="D784" s="37">
        <v>1100</v>
      </c>
      <c r="E784" s="340" t="s">
        <v>3</v>
      </c>
      <c r="F784" s="303">
        <v>3.2</v>
      </c>
      <c r="G784" s="303">
        <f t="shared" si="137"/>
        <v>3520</v>
      </c>
      <c r="H784" s="473"/>
      <c r="I784" s="362"/>
      <c r="J784" s="401"/>
      <c r="K784" s="1"/>
      <c r="L784" s="1"/>
    </row>
    <row r="785" spans="1:12" ht="14.25">
      <c r="A785" s="33"/>
      <c r="B785" s="12" t="s">
        <v>354</v>
      </c>
      <c r="C785" s="13"/>
      <c r="D785" s="14"/>
      <c r="E785" s="84"/>
      <c r="F785" s="269"/>
      <c r="G785" s="269"/>
      <c r="H785" s="472" t="s">
        <v>388</v>
      </c>
      <c r="I785" s="378"/>
      <c r="J785" s="401"/>
      <c r="K785" s="1"/>
      <c r="L785" s="1"/>
    </row>
    <row r="786" spans="1:12" ht="14.25">
      <c r="A786" s="33"/>
      <c r="B786" s="129" t="s">
        <v>389</v>
      </c>
      <c r="C786" s="130"/>
      <c r="D786" s="18"/>
      <c r="E786" s="31"/>
      <c r="F786" s="286"/>
      <c r="G786" s="286"/>
      <c r="H786" s="477"/>
      <c r="I786" s="359"/>
      <c r="J786" s="401"/>
      <c r="K786" s="1"/>
      <c r="L786" s="1"/>
    </row>
    <row r="787" spans="1:12" ht="14.25" hidden="1">
      <c r="A787" s="35">
        <f>A784+1</f>
        <v>600</v>
      </c>
      <c r="B787" s="504" t="s">
        <v>363</v>
      </c>
      <c r="C787" s="505"/>
      <c r="D787" s="47">
        <v>20</v>
      </c>
      <c r="E787" s="46" t="s">
        <v>26</v>
      </c>
      <c r="F787" s="290">
        <v>25</v>
      </c>
      <c r="G787" s="290">
        <f t="shared" ref="G787:G788" si="138">ROUND(D787*F787,2)</f>
        <v>500</v>
      </c>
      <c r="H787" s="477"/>
      <c r="I787" s="365"/>
      <c r="J787" s="401"/>
      <c r="K787" s="1"/>
      <c r="L787" s="1"/>
    </row>
    <row r="788" spans="1:12" ht="14.25" hidden="1">
      <c r="A788" s="166">
        <f>A787+1</f>
        <v>601</v>
      </c>
      <c r="B788" s="507" t="s">
        <v>364</v>
      </c>
      <c r="C788" s="508"/>
      <c r="D788" s="52">
        <v>10</v>
      </c>
      <c r="E788" s="53" t="s">
        <v>26</v>
      </c>
      <c r="F788" s="292">
        <v>40</v>
      </c>
      <c r="G788" s="292">
        <f t="shared" si="138"/>
        <v>400</v>
      </c>
      <c r="H788" s="477"/>
      <c r="I788" s="366"/>
      <c r="J788" s="401"/>
      <c r="K788" s="1"/>
      <c r="L788" s="1"/>
    </row>
    <row r="789" spans="1:12" ht="14.25">
      <c r="A789" s="214"/>
      <c r="B789" s="207" t="s">
        <v>390</v>
      </c>
      <c r="C789" s="130"/>
      <c r="D789" s="18"/>
      <c r="E789" s="31"/>
      <c r="F789" s="286"/>
      <c r="G789" s="286"/>
      <c r="H789" s="477"/>
      <c r="I789" s="359"/>
      <c r="J789" s="401"/>
      <c r="K789" s="1"/>
      <c r="L789" s="1"/>
    </row>
    <row r="790" spans="1:12" ht="14.25">
      <c r="A790" s="209"/>
      <c r="B790" s="506" t="s">
        <v>640</v>
      </c>
      <c r="C790" s="493"/>
      <c r="D790" s="47"/>
      <c r="E790" s="46"/>
      <c r="F790" s="290"/>
      <c r="G790" s="290"/>
      <c r="H790" s="477"/>
      <c r="I790" s="365"/>
      <c r="J790" s="409">
        <v>0</v>
      </c>
      <c r="K790" s="1"/>
      <c r="L790" s="1"/>
    </row>
    <row r="791" spans="1:12" ht="14.25" hidden="1">
      <c r="A791" s="209">
        <f>A788+1</f>
        <v>602</v>
      </c>
      <c r="B791" s="205" t="s">
        <v>649</v>
      </c>
      <c r="C791" s="182"/>
      <c r="D791" s="203">
        <v>50</v>
      </c>
      <c r="E791" s="204" t="s">
        <v>3</v>
      </c>
      <c r="F791" s="308">
        <v>80</v>
      </c>
      <c r="G791" s="308">
        <f t="shared" ref="G791:G792" si="139">ROUND(D791*F791,2)</f>
        <v>4000</v>
      </c>
      <c r="H791" s="477"/>
      <c r="I791" s="370"/>
      <c r="J791" s="401">
        <f>G791</f>
        <v>4000</v>
      </c>
      <c r="K791" s="1"/>
      <c r="L791" s="1"/>
    </row>
    <row r="792" spans="1:12" ht="14.25" hidden="1">
      <c r="A792" s="211">
        <f>A791+1</f>
        <v>603</v>
      </c>
      <c r="B792" s="205" t="s">
        <v>650</v>
      </c>
      <c r="C792" s="182"/>
      <c r="D792" s="203">
        <v>15</v>
      </c>
      <c r="E792" s="204" t="s">
        <v>26</v>
      </c>
      <c r="F792" s="308">
        <v>350</v>
      </c>
      <c r="G792" s="308">
        <f t="shared" si="139"/>
        <v>5250</v>
      </c>
      <c r="H792" s="477"/>
      <c r="I792" s="370"/>
      <c r="J792" s="401">
        <f>G792</f>
        <v>5250</v>
      </c>
      <c r="K792" s="1"/>
      <c r="L792" s="1"/>
    </row>
    <row r="793" spans="1:12" ht="14.25">
      <c r="A793" s="213"/>
      <c r="B793" s="118" t="s">
        <v>391</v>
      </c>
      <c r="C793" s="119"/>
      <c r="D793" s="119"/>
      <c r="E793" s="119"/>
      <c r="F793" s="271"/>
      <c r="G793" s="271"/>
      <c r="H793" s="120"/>
      <c r="I793" s="381"/>
      <c r="J793" s="401"/>
      <c r="K793" s="1"/>
      <c r="L793" s="1"/>
    </row>
    <row r="794" spans="1:12" ht="14.25">
      <c r="A794" s="33"/>
      <c r="B794" s="12" t="s">
        <v>312</v>
      </c>
      <c r="C794" s="13"/>
      <c r="D794" s="14"/>
      <c r="E794" s="84"/>
      <c r="F794" s="269"/>
      <c r="G794" s="269"/>
      <c r="H794" s="472" t="s">
        <v>392</v>
      </c>
      <c r="I794" s="378"/>
      <c r="J794" s="401"/>
      <c r="K794" s="1"/>
      <c r="L794" s="1"/>
    </row>
    <row r="795" spans="1:12" ht="14.25" hidden="1">
      <c r="A795" s="33">
        <f>A792+1</f>
        <v>604</v>
      </c>
      <c r="B795" s="498" t="s">
        <v>359</v>
      </c>
      <c r="C795" s="499"/>
      <c r="D795" s="117">
        <v>550</v>
      </c>
      <c r="E795" s="34" t="s">
        <v>3</v>
      </c>
      <c r="F795" s="286">
        <v>3</v>
      </c>
      <c r="G795" s="286">
        <f t="shared" ref="G795:G796" si="140">ROUND(D795*F795,2)</f>
        <v>1650</v>
      </c>
      <c r="H795" s="477"/>
      <c r="I795" s="359"/>
      <c r="J795" s="401"/>
      <c r="K795" s="1"/>
      <c r="L795" s="1"/>
    </row>
    <row r="796" spans="1:12" ht="14.25" hidden="1">
      <c r="A796" s="101">
        <f>A795+1</f>
        <v>605</v>
      </c>
      <c r="B796" s="486" t="s">
        <v>595</v>
      </c>
      <c r="C796" s="487"/>
      <c r="D796" s="37">
        <v>850</v>
      </c>
      <c r="E796" s="340" t="s">
        <v>3</v>
      </c>
      <c r="F796" s="303">
        <v>3.2</v>
      </c>
      <c r="G796" s="303">
        <f t="shared" si="140"/>
        <v>2720</v>
      </c>
      <c r="H796" s="473"/>
      <c r="I796" s="362"/>
      <c r="J796" s="401"/>
      <c r="K796" s="1"/>
      <c r="L796" s="1"/>
    </row>
    <row r="797" spans="1:12" ht="14.25">
      <c r="A797" s="33"/>
      <c r="B797" s="12" t="s">
        <v>354</v>
      </c>
      <c r="C797" s="13"/>
      <c r="D797" s="14"/>
      <c r="E797" s="84"/>
      <c r="F797" s="269"/>
      <c r="G797" s="269"/>
      <c r="H797" s="472" t="s">
        <v>393</v>
      </c>
      <c r="I797" s="378"/>
      <c r="J797" s="401"/>
      <c r="K797" s="1"/>
      <c r="L797" s="1"/>
    </row>
    <row r="798" spans="1:12" ht="14.25">
      <c r="A798" s="33"/>
      <c r="B798" s="129" t="s">
        <v>389</v>
      </c>
      <c r="C798" s="130"/>
      <c r="D798" s="18"/>
      <c r="E798" s="31"/>
      <c r="F798" s="286"/>
      <c r="G798" s="286"/>
      <c r="H798" s="477"/>
      <c r="I798" s="359"/>
      <c r="J798" s="401"/>
      <c r="K798" s="1"/>
      <c r="L798" s="1"/>
    </row>
    <row r="799" spans="1:12" ht="14.25" hidden="1">
      <c r="A799" s="35">
        <f>A796+1</f>
        <v>606</v>
      </c>
      <c r="B799" s="490" t="s">
        <v>394</v>
      </c>
      <c r="C799" s="491"/>
      <c r="D799" s="36">
        <v>40</v>
      </c>
      <c r="E799" s="339" t="s">
        <v>28</v>
      </c>
      <c r="F799" s="287">
        <v>26</v>
      </c>
      <c r="G799" s="287">
        <f t="shared" ref="G799:G803" si="141">ROUND(D799*F799,2)</f>
        <v>1040</v>
      </c>
      <c r="H799" s="477"/>
      <c r="I799" s="360"/>
      <c r="J799" s="401"/>
      <c r="K799" s="1"/>
      <c r="L799" s="1"/>
    </row>
    <row r="800" spans="1:12" ht="14.25" hidden="1">
      <c r="A800" s="35">
        <f>A799+1</f>
        <v>607</v>
      </c>
      <c r="B800" s="333" t="s">
        <v>395</v>
      </c>
      <c r="C800" s="334"/>
      <c r="D800" s="36">
        <v>15</v>
      </c>
      <c r="E800" s="339" t="s">
        <v>3</v>
      </c>
      <c r="F800" s="287">
        <v>120</v>
      </c>
      <c r="G800" s="287">
        <f t="shared" si="141"/>
        <v>1800</v>
      </c>
      <c r="H800" s="477"/>
      <c r="I800" s="360"/>
      <c r="J800" s="401"/>
      <c r="K800" s="1"/>
      <c r="L800" s="1"/>
    </row>
    <row r="801" spans="1:12" ht="14.25" hidden="1">
      <c r="A801" s="35">
        <f t="shared" ref="A801:A803" si="142">A800+1</f>
        <v>608</v>
      </c>
      <c r="B801" s="333" t="s">
        <v>396</v>
      </c>
      <c r="C801" s="334"/>
      <c r="D801" s="36">
        <v>5</v>
      </c>
      <c r="E801" s="339" t="s">
        <v>26</v>
      </c>
      <c r="F801" s="287">
        <v>200</v>
      </c>
      <c r="G801" s="287">
        <f t="shared" si="141"/>
        <v>1000</v>
      </c>
      <c r="H801" s="477"/>
      <c r="I801" s="360"/>
      <c r="J801" s="401"/>
      <c r="K801" s="1"/>
      <c r="L801" s="1"/>
    </row>
    <row r="802" spans="1:12" ht="14.25" hidden="1">
      <c r="A802" s="35">
        <f t="shared" si="142"/>
        <v>609</v>
      </c>
      <c r="B802" s="333" t="s">
        <v>397</v>
      </c>
      <c r="C802" s="334"/>
      <c r="D802" s="36">
        <v>1</v>
      </c>
      <c r="E802" s="339" t="s">
        <v>12</v>
      </c>
      <c r="F802" s="287">
        <v>250</v>
      </c>
      <c r="G802" s="287">
        <f t="shared" si="141"/>
        <v>250</v>
      </c>
      <c r="H802" s="477"/>
      <c r="I802" s="360"/>
      <c r="J802" s="401"/>
      <c r="K802" s="1"/>
      <c r="L802" s="1"/>
    </row>
    <row r="803" spans="1:12" ht="14.25" hidden="1">
      <c r="A803" s="106">
        <f t="shared" si="142"/>
        <v>610</v>
      </c>
      <c r="B803" s="486" t="s">
        <v>293</v>
      </c>
      <c r="C803" s="487"/>
      <c r="D803" s="37">
        <v>15</v>
      </c>
      <c r="E803" s="340" t="s">
        <v>3</v>
      </c>
      <c r="F803" s="303">
        <v>4</v>
      </c>
      <c r="G803" s="303">
        <f t="shared" si="141"/>
        <v>60</v>
      </c>
      <c r="H803" s="473"/>
      <c r="I803" s="362"/>
      <c r="J803" s="401"/>
      <c r="K803" s="1"/>
      <c r="L803" s="1"/>
    </row>
    <row r="804" spans="1:12" ht="14.25">
      <c r="A804" s="30"/>
      <c r="B804" s="118" t="s">
        <v>398</v>
      </c>
      <c r="C804" s="119"/>
      <c r="D804" s="119"/>
      <c r="E804" s="119"/>
      <c r="F804" s="271"/>
      <c r="G804" s="271"/>
      <c r="H804" s="120"/>
      <c r="I804" s="381"/>
      <c r="J804" s="401"/>
      <c r="K804" s="1"/>
      <c r="L804" s="1"/>
    </row>
    <row r="805" spans="1:12" ht="14.25">
      <c r="A805" s="33"/>
      <c r="B805" s="12" t="s">
        <v>354</v>
      </c>
      <c r="C805" s="131"/>
      <c r="D805" s="12"/>
      <c r="E805" s="93"/>
      <c r="F805" s="272"/>
      <c r="G805" s="272"/>
      <c r="H805" s="472" t="s">
        <v>399</v>
      </c>
      <c r="I805" s="379"/>
      <c r="J805" s="401"/>
      <c r="K805" s="1"/>
      <c r="L805" s="1"/>
    </row>
    <row r="806" spans="1:12" ht="14.25">
      <c r="A806" s="33"/>
      <c r="B806" s="129" t="s">
        <v>400</v>
      </c>
      <c r="C806" s="130"/>
      <c r="D806" s="18"/>
      <c r="E806" s="31"/>
      <c r="F806" s="286"/>
      <c r="G806" s="286"/>
      <c r="H806" s="477"/>
      <c r="I806" s="359"/>
      <c r="J806" s="401"/>
      <c r="K806" s="1"/>
      <c r="L806" s="1"/>
    </row>
    <row r="807" spans="1:12" ht="14.25" hidden="1">
      <c r="A807" s="35">
        <f>A803+1</f>
        <v>611</v>
      </c>
      <c r="B807" s="504" t="s">
        <v>362</v>
      </c>
      <c r="C807" s="505"/>
      <c r="D807" s="47">
        <v>60</v>
      </c>
      <c r="E807" s="46" t="s">
        <v>26</v>
      </c>
      <c r="F807" s="290">
        <v>15</v>
      </c>
      <c r="G807" s="290">
        <f t="shared" ref="G807" si="143">ROUND(D807*F807,2)</f>
        <v>900</v>
      </c>
      <c r="H807" s="477"/>
      <c r="I807" s="365"/>
      <c r="J807" s="401"/>
      <c r="K807" s="1"/>
      <c r="L807" s="1"/>
    </row>
    <row r="808" spans="1:12" ht="14.25">
      <c r="A808" s="209"/>
      <c r="B808" s="506" t="s">
        <v>651</v>
      </c>
      <c r="C808" s="493"/>
      <c r="D808" s="47"/>
      <c r="E808" s="46"/>
      <c r="F808" s="290"/>
      <c r="G808" s="290"/>
      <c r="H808" s="477"/>
      <c r="I808" s="365"/>
      <c r="J808" s="408">
        <v>0</v>
      </c>
      <c r="K808" s="1"/>
      <c r="L808" s="1"/>
    </row>
    <row r="809" spans="1:12" ht="14.25" hidden="1">
      <c r="A809" s="209">
        <f>A807+1</f>
        <v>612</v>
      </c>
      <c r="B809" s="205" t="s">
        <v>652</v>
      </c>
      <c r="C809" s="182"/>
      <c r="D809" s="203">
        <v>36</v>
      </c>
      <c r="E809" s="204" t="s">
        <v>3</v>
      </c>
      <c r="F809" s="308">
        <v>80</v>
      </c>
      <c r="G809" s="308">
        <f t="shared" ref="G809:G810" si="144">ROUND(D809*F809,2)</f>
        <v>2880</v>
      </c>
      <c r="H809" s="477"/>
      <c r="I809" s="370"/>
      <c r="J809" s="401">
        <f>G809</f>
        <v>2880</v>
      </c>
      <c r="K809" s="1"/>
      <c r="L809" s="1"/>
    </row>
    <row r="810" spans="1:12" ht="14.25" hidden="1">
      <c r="A810" s="211">
        <f>A809+1</f>
        <v>613</v>
      </c>
      <c r="B810" s="205" t="s">
        <v>642</v>
      </c>
      <c r="C810" s="182"/>
      <c r="D810" s="203">
        <v>15</v>
      </c>
      <c r="E810" s="204" t="s">
        <v>26</v>
      </c>
      <c r="F810" s="308">
        <v>350</v>
      </c>
      <c r="G810" s="308">
        <f t="shared" si="144"/>
        <v>5250</v>
      </c>
      <c r="H810" s="477"/>
      <c r="I810" s="370"/>
      <c r="J810" s="401">
        <f>G810</f>
        <v>5250</v>
      </c>
      <c r="K810" s="1"/>
      <c r="L810" s="1"/>
    </row>
    <row r="811" spans="1:12" ht="14.25">
      <c r="A811" s="30"/>
      <c r="B811" s="118" t="s">
        <v>401</v>
      </c>
      <c r="C811" s="119"/>
      <c r="D811" s="119"/>
      <c r="E811" s="119"/>
      <c r="F811" s="271"/>
      <c r="G811" s="271"/>
      <c r="H811" s="120"/>
      <c r="I811" s="381"/>
      <c r="J811" s="401"/>
      <c r="K811" s="1"/>
      <c r="L811" s="1"/>
    </row>
    <row r="812" spans="1:12" ht="14.25">
      <c r="A812" s="33"/>
      <c r="B812" s="12" t="s">
        <v>312</v>
      </c>
      <c r="C812" s="13"/>
      <c r="D812" s="14"/>
      <c r="E812" s="84"/>
      <c r="F812" s="269"/>
      <c r="G812" s="269"/>
      <c r="H812" s="472" t="s">
        <v>402</v>
      </c>
      <c r="I812" s="378"/>
      <c r="J812" s="401"/>
      <c r="K812" s="1"/>
      <c r="L812" s="1"/>
    </row>
    <row r="813" spans="1:12" ht="14.25" hidden="1">
      <c r="A813" s="33">
        <f>A810+1</f>
        <v>614</v>
      </c>
      <c r="B813" s="498" t="s">
        <v>359</v>
      </c>
      <c r="C813" s="499"/>
      <c r="D813" s="117">
        <v>350</v>
      </c>
      <c r="E813" s="34" t="s">
        <v>3</v>
      </c>
      <c r="F813" s="286">
        <v>3</v>
      </c>
      <c r="G813" s="286">
        <f t="shared" ref="G813:G814" si="145">ROUND(D813*F813,2)</f>
        <v>1050</v>
      </c>
      <c r="H813" s="477"/>
      <c r="I813" s="359"/>
      <c r="J813" s="401"/>
      <c r="K813" s="1"/>
      <c r="L813" s="1"/>
    </row>
    <row r="814" spans="1:12" ht="14.25" hidden="1">
      <c r="A814" s="101">
        <f>A813+1</f>
        <v>615</v>
      </c>
      <c r="B814" s="486" t="s">
        <v>595</v>
      </c>
      <c r="C814" s="487"/>
      <c r="D814" s="37">
        <v>500</v>
      </c>
      <c r="E814" s="340" t="s">
        <v>3</v>
      </c>
      <c r="F814" s="303">
        <v>3.2</v>
      </c>
      <c r="G814" s="303">
        <f t="shared" si="145"/>
        <v>1600</v>
      </c>
      <c r="H814" s="473"/>
      <c r="I814" s="362"/>
      <c r="J814" s="401"/>
      <c r="K814" s="1"/>
      <c r="L814" s="1"/>
    </row>
    <row r="815" spans="1:12" ht="14.25">
      <c r="A815" s="91"/>
      <c r="B815" s="12" t="s">
        <v>354</v>
      </c>
      <c r="C815" s="131"/>
      <c r="D815" s="12"/>
      <c r="E815" s="93"/>
      <c r="F815" s="272"/>
      <c r="G815" s="272"/>
      <c r="H815" s="472" t="s">
        <v>403</v>
      </c>
      <c r="I815" s="379"/>
      <c r="J815" s="401"/>
      <c r="K815" s="1"/>
      <c r="L815" s="1"/>
    </row>
    <row r="816" spans="1:12" ht="14.25" hidden="1">
      <c r="A816" s="132">
        <f>A814+1</f>
        <v>616</v>
      </c>
      <c r="B816" s="502" t="s">
        <v>404</v>
      </c>
      <c r="C816" s="503"/>
      <c r="D816" s="133">
        <v>90</v>
      </c>
      <c r="E816" s="319" t="s">
        <v>3</v>
      </c>
      <c r="F816" s="261">
        <v>25</v>
      </c>
      <c r="G816" s="261">
        <f t="shared" ref="G816" si="146">ROUND(D816*F816,2)</f>
        <v>2250</v>
      </c>
      <c r="H816" s="473"/>
      <c r="I816" s="363"/>
      <c r="J816" s="401"/>
      <c r="K816" s="1"/>
      <c r="L816" s="1"/>
    </row>
    <row r="817" spans="1:12" ht="14.25">
      <c r="A817" s="30"/>
      <c r="B817" s="118" t="s">
        <v>405</v>
      </c>
      <c r="C817" s="119"/>
      <c r="D817" s="119"/>
      <c r="E817" s="119"/>
      <c r="F817" s="271"/>
      <c r="G817" s="271"/>
      <c r="H817" s="120"/>
      <c r="I817" s="381"/>
      <c r="J817" s="401"/>
      <c r="K817" s="1"/>
      <c r="L817" s="1"/>
    </row>
    <row r="818" spans="1:12" ht="14.25">
      <c r="A818" s="33"/>
      <c r="B818" s="12" t="s">
        <v>312</v>
      </c>
      <c r="C818" s="13"/>
      <c r="D818" s="14"/>
      <c r="E818" s="84"/>
      <c r="F818" s="269"/>
      <c r="G818" s="269"/>
      <c r="H818" s="472" t="s">
        <v>406</v>
      </c>
      <c r="I818" s="378"/>
      <c r="J818" s="401"/>
      <c r="K818" s="1"/>
      <c r="L818" s="1"/>
    </row>
    <row r="819" spans="1:12" ht="14.25" hidden="1">
      <c r="A819" s="33">
        <f>A816+1</f>
        <v>617</v>
      </c>
      <c r="B819" s="498" t="s">
        <v>359</v>
      </c>
      <c r="C819" s="499"/>
      <c r="D819" s="117">
        <v>350</v>
      </c>
      <c r="E819" s="34" t="s">
        <v>3</v>
      </c>
      <c r="F819" s="286">
        <v>3</v>
      </c>
      <c r="G819" s="286">
        <f t="shared" ref="G819:G820" si="147">ROUND(D819*F819,2)</f>
        <v>1050</v>
      </c>
      <c r="H819" s="477"/>
      <c r="I819" s="359"/>
      <c r="J819" s="401"/>
      <c r="K819" s="1"/>
      <c r="L819" s="1"/>
    </row>
    <row r="820" spans="1:12" ht="14.25" hidden="1">
      <c r="A820" s="101">
        <f>A819+1</f>
        <v>618</v>
      </c>
      <c r="B820" s="486" t="s">
        <v>595</v>
      </c>
      <c r="C820" s="487"/>
      <c r="D820" s="37">
        <v>600</v>
      </c>
      <c r="E820" s="340" t="s">
        <v>3</v>
      </c>
      <c r="F820" s="303">
        <v>3.2</v>
      </c>
      <c r="G820" s="303">
        <f t="shared" si="147"/>
        <v>1920</v>
      </c>
      <c r="H820" s="473"/>
      <c r="I820" s="362"/>
      <c r="J820" s="401"/>
      <c r="K820" s="1"/>
      <c r="L820" s="1"/>
    </row>
    <row r="821" spans="1:12" ht="14.25">
      <c r="A821" s="91"/>
      <c r="B821" s="12" t="s">
        <v>354</v>
      </c>
      <c r="C821" s="131"/>
      <c r="D821" s="12"/>
      <c r="E821" s="93"/>
      <c r="F821" s="272"/>
      <c r="G821" s="272"/>
      <c r="H821" s="472" t="s">
        <v>407</v>
      </c>
      <c r="I821" s="379"/>
      <c r="J821" s="401"/>
      <c r="K821" s="1"/>
      <c r="L821" s="1"/>
    </row>
    <row r="822" spans="1:12" ht="14.25" hidden="1">
      <c r="A822" s="33">
        <f>A820+1</f>
        <v>619</v>
      </c>
      <c r="B822" s="498" t="s">
        <v>408</v>
      </c>
      <c r="C822" s="499"/>
      <c r="D822" s="117">
        <v>15</v>
      </c>
      <c r="E822" s="34" t="s">
        <v>26</v>
      </c>
      <c r="F822" s="286">
        <v>25</v>
      </c>
      <c r="G822" s="286">
        <f t="shared" ref="G822:G823" si="148">ROUND(D822*F822,2)</f>
        <v>375</v>
      </c>
      <c r="H822" s="477"/>
      <c r="I822" s="359"/>
      <c r="J822" s="401"/>
      <c r="K822" s="1"/>
      <c r="L822" s="1"/>
    </row>
    <row r="823" spans="1:12" ht="14.25" hidden="1">
      <c r="A823" s="101">
        <f>A822+1</f>
        <v>620</v>
      </c>
      <c r="B823" s="486" t="s">
        <v>409</v>
      </c>
      <c r="C823" s="487"/>
      <c r="D823" s="37">
        <v>20</v>
      </c>
      <c r="E823" s="340" t="s">
        <v>26</v>
      </c>
      <c r="F823" s="303">
        <v>35</v>
      </c>
      <c r="G823" s="303">
        <f t="shared" si="148"/>
        <v>700</v>
      </c>
      <c r="H823" s="473"/>
      <c r="I823" s="362"/>
      <c r="J823" s="401"/>
      <c r="K823" s="1"/>
      <c r="L823" s="1"/>
    </row>
    <row r="824" spans="1:12" ht="14.25" hidden="1">
      <c r="A824" s="171">
        <f>A823+1</f>
        <v>621</v>
      </c>
      <c r="B824" s="488" t="s">
        <v>596</v>
      </c>
      <c r="C824" s="489"/>
      <c r="D824" s="229"/>
      <c r="E824" s="230"/>
      <c r="F824" s="306"/>
      <c r="G824" s="306"/>
      <c r="H824" s="165"/>
      <c r="I824" s="358" t="s">
        <v>667</v>
      </c>
      <c r="J824" s="401"/>
      <c r="K824" s="1"/>
      <c r="L824" s="1"/>
    </row>
    <row r="825" spans="1:12" ht="14.25">
      <c r="A825" s="30"/>
      <c r="B825" s="118" t="s">
        <v>653</v>
      </c>
      <c r="C825" s="119"/>
      <c r="D825" s="119"/>
      <c r="E825" s="119"/>
      <c r="F825" s="271"/>
      <c r="G825" s="271"/>
      <c r="H825" s="119"/>
      <c r="I825" s="381"/>
      <c r="J825" s="403"/>
      <c r="K825" s="1"/>
      <c r="L825" s="1"/>
    </row>
    <row r="826" spans="1:12" ht="14.25">
      <c r="A826" s="33"/>
      <c r="B826" s="12" t="s">
        <v>14</v>
      </c>
      <c r="C826" s="13"/>
      <c r="D826" s="14"/>
      <c r="E826" s="84"/>
      <c r="F826" s="269"/>
      <c r="G826" s="269"/>
      <c r="H826" s="472" t="s">
        <v>410</v>
      </c>
      <c r="I826" s="378"/>
      <c r="J826" s="401"/>
      <c r="K826" s="1"/>
      <c r="L826" s="1"/>
    </row>
    <row r="827" spans="1:12" ht="14.25" hidden="1">
      <c r="A827" s="237">
        <f>A824+1</f>
        <v>622</v>
      </c>
      <c r="B827" s="500" t="s">
        <v>654</v>
      </c>
      <c r="C827" s="501"/>
      <c r="D827" s="238">
        <v>1</v>
      </c>
      <c r="E827" s="239" t="s">
        <v>18</v>
      </c>
      <c r="F827" s="309"/>
      <c r="G827" s="309"/>
      <c r="H827" s="477"/>
      <c r="I827" s="383"/>
      <c r="J827" s="408">
        <v>0</v>
      </c>
      <c r="K827" s="1"/>
      <c r="L827" s="1"/>
    </row>
    <row r="828" spans="1:12" ht="14.25">
      <c r="A828" s="109"/>
      <c r="B828" s="14" t="s">
        <v>411</v>
      </c>
      <c r="C828" s="13"/>
      <c r="D828" s="14"/>
      <c r="E828" s="84"/>
      <c r="F828" s="269"/>
      <c r="G828" s="269"/>
      <c r="H828" s="472" t="s">
        <v>412</v>
      </c>
      <c r="I828" s="378"/>
      <c r="J828" s="401"/>
      <c r="K828" s="1"/>
      <c r="L828" s="1"/>
    </row>
    <row r="829" spans="1:12" ht="14.25" hidden="1">
      <c r="A829" s="33">
        <f>A827+1</f>
        <v>623</v>
      </c>
      <c r="B829" s="498" t="s">
        <v>413</v>
      </c>
      <c r="C829" s="499"/>
      <c r="D829" s="117">
        <f>1350+140+790</f>
        <v>2280</v>
      </c>
      <c r="E829" s="34" t="s">
        <v>26</v>
      </c>
      <c r="F829" s="286">
        <v>15</v>
      </c>
      <c r="G829" s="286">
        <f t="shared" ref="G829:G846" si="149">ROUND(D829*F829,2)</f>
        <v>34200</v>
      </c>
      <c r="H829" s="477"/>
      <c r="I829" s="359"/>
      <c r="J829" s="401"/>
      <c r="K829" s="1"/>
      <c r="L829" s="1"/>
    </row>
    <row r="830" spans="1:12" ht="14.25" hidden="1">
      <c r="A830" s="123">
        <f>A829+1</f>
        <v>624</v>
      </c>
      <c r="B830" s="333" t="s">
        <v>597</v>
      </c>
      <c r="C830" s="334"/>
      <c r="D830" s="36">
        <v>45</v>
      </c>
      <c r="E830" s="339" t="s">
        <v>3</v>
      </c>
      <c r="F830" s="287">
        <v>35</v>
      </c>
      <c r="G830" s="287">
        <f t="shared" si="149"/>
        <v>1575</v>
      </c>
      <c r="H830" s="477"/>
      <c r="I830" s="360"/>
      <c r="J830" s="401"/>
      <c r="K830" s="1"/>
      <c r="L830" s="1"/>
    </row>
    <row r="831" spans="1:12" ht="14.25" hidden="1">
      <c r="A831" s="123">
        <f t="shared" ref="A831:A843" si="150">A830+1</f>
        <v>625</v>
      </c>
      <c r="B831" s="333" t="s">
        <v>414</v>
      </c>
      <c r="C831" s="334"/>
      <c r="D831" s="36">
        <v>10</v>
      </c>
      <c r="E831" s="339" t="s">
        <v>3</v>
      </c>
      <c r="F831" s="287">
        <v>28</v>
      </c>
      <c r="G831" s="287">
        <f t="shared" si="149"/>
        <v>280</v>
      </c>
      <c r="H831" s="477"/>
      <c r="I831" s="360"/>
      <c r="J831" s="401"/>
      <c r="K831" s="1"/>
      <c r="L831" s="1"/>
    </row>
    <row r="832" spans="1:12" ht="14.25" hidden="1">
      <c r="A832" s="123">
        <f t="shared" si="150"/>
        <v>626</v>
      </c>
      <c r="B832" s="333" t="s">
        <v>415</v>
      </c>
      <c r="C832" s="334"/>
      <c r="D832" s="36">
        <f>74+26+25+25</f>
        <v>150</v>
      </c>
      <c r="E832" s="339" t="s">
        <v>3</v>
      </c>
      <c r="F832" s="287">
        <v>25</v>
      </c>
      <c r="G832" s="287">
        <f t="shared" si="149"/>
        <v>3750</v>
      </c>
      <c r="H832" s="477"/>
      <c r="I832" s="360"/>
      <c r="J832" s="401"/>
      <c r="K832" s="1"/>
      <c r="L832" s="1"/>
    </row>
    <row r="833" spans="1:12" ht="14.25" hidden="1">
      <c r="A833" s="123">
        <f t="shared" si="150"/>
        <v>627</v>
      </c>
      <c r="B833" s="333" t="s">
        <v>416</v>
      </c>
      <c r="C833" s="334"/>
      <c r="D833" s="36">
        <f>2020+1030</f>
        <v>3050</v>
      </c>
      <c r="E833" s="339" t="s">
        <v>3</v>
      </c>
      <c r="F833" s="287">
        <v>23</v>
      </c>
      <c r="G833" s="287">
        <f t="shared" si="149"/>
        <v>70150</v>
      </c>
      <c r="H833" s="477"/>
      <c r="I833" s="360"/>
      <c r="J833" s="401"/>
      <c r="K833" s="1"/>
      <c r="L833" s="1"/>
    </row>
    <row r="834" spans="1:12" ht="14.25" hidden="1">
      <c r="A834" s="123">
        <f t="shared" si="150"/>
        <v>628</v>
      </c>
      <c r="B834" s="490" t="s">
        <v>417</v>
      </c>
      <c r="C834" s="491"/>
      <c r="D834" s="36">
        <f>1600+2700</f>
        <v>4300</v>
      </c>
      <c r="E834" s="339" t="s">
        <v>3</v>
      </c>
      <c r="F834" s="287">
        <v>30</v>
      </c>
      <c r="G834" s="287">
        <f t="shared" si="149"/>
        <v>129000</v>
      </c>
      <c r="H834" s="477"/>
      <c r="I834" s="360"/>
      <c r="J834" s="401"/>
      <c r="K834" s="1"/>
      <c r="L834" s="1"/>
    </row>
    <row r="835" spans="1:12" ht="14.25" hidden="1">
      <c r="A835" s="123">
        <f t="shared" si="150"/>
        <v>629</v>
      </c>
      <c r="B835" s="333" t="s">
        <v>418</v>
      </c>
      <c r="C835" s="334"/>
      <c r="D835" s="36">
        <v>55</v>
      </c>
      <c r="E835" s="339" t="s">
        <v>26</v>
      </c>
      <c r="F835" s="287">
        <v>12</v>
      </c>
      <c r="G835" s="287">
        <f t="shared" si="149"/>
        <v>660</v>
      </c>
      <c r="H835" s="477"/>
      <c r="I835" s="360"/>
      <c r="J835" s="401"/>
      <c r="K835" s="1"/>
      <c r="L835" s="1"/>
    </row>
    <row r="836" spans="1:12" ht="14.25" hidden="1">
      <c r="A836" s="123">
        <f t="shared" si="150"/>
        <v>630</v>
      </c>
      <c r="B836" s="333" t="s">
        <v>419</v>
      </c>
      <c r="C836" s="334"/>
      <c r="D836" s="36">
        <v>5</v>
      </c>
      <c r="E836" s="339" t="s">
        <v>28</v>
      </c>
      <c r="F836" s="287">
        <v>30</v>
      </c>
      <c r="G836" s="287">
        <f t="shared" si="149"/>
        <v>150</v>
      </c>
      <c r="H836" s="477"/>
      <c r="I836" s="360"/>
      <c r="J836" s="401"/>
      <c r="K836" s="1"/>
      <c r="L836" s="1"/>
    </row>
    <row r="837" spans="1:12" ht="14.25" hidden="1">
      <c r="A837" s="123">
        <f t="shared" si="150"/>
        <v>631</v>
      </c>
      <c r="B837" s="333" t="s">
        <v>420</v>
      </c>
      <c r="C837" s="334"/>
      <c r="D837" s="36">
        <v>2</v>
      </c>
      <c r="E837" s="339" t="s">
        <v>28</v>
      </c>
      <c r="F837" s="287">
        <v>55</v>
      </c>
      <c r="G837" s="287">
        <f t="shared" si="149"/>
        <v>110</v>
      </c>
      <c r="H837" s="477"/>
      <c r="I837" s="360"/>
      <c r="J837" s="401"/>
      <c r="K837" s="1"/>
      <c r="L837" s="1"/>
    </row>
    <row r="838" spans="1:12" ht="14.25" hidden="1">
      <c r="A838" s="123">
        <f t="shared" si="150"/>
        <v>632</v>
      </c>
      <c r="B838" s="333" t="s">
        <v>323</v>
      </c>
      <c r="C838" s="334"/>
      <c r="D838" s="36">
        <v>23</v>
      </c>
      <c r="E838" s="339" t="s">
        <v>28</v>
      </c>
      <c r="F838" s="287">
        <v>26</v>
      </c>
      <c r="G838" s="287">
        <f t="shared" si="149"/>
        <v>598</v>
      </c>
      <c r="H838" s="477"/>
      <c r="I838" s="360"/>
      <c r="J838" s="401"/>
      <c r="K838" s="1"/>
      <c r="L838" s="1"/>
    </row>
    <row r="839" spans="1:12" ht="14.25" hidden="1">
      <c r="A839" s="123">
        <f t="shared" si="150"/>
        <v>633</v>
      </c>
      <c r="B839" s="333" t="s">
        <v>554</v>
      </c>
      <c r="C839" s="334"/>
      <c r="D839" s="36">
        <v>20</v>
      </c>
      <c r="E839" s="339" t="s">
        <v>3</v>
      </c>
      <c r="F839" s="287">
        <v>4</v>
      </c>
      <c r="G839" s="287">
        <f t="shared" si="149"/>
        <v>80</v>
      </c>
      <c r="H839" s="477"/>
      <c r="I839" s="360"/>
      <c r="J839" s="401"/>
      <c r="K839" s="1"/>
      <c r="L839" s="1"/>
    </row>
    <row r="840" spans="1:12" ht="14.25" hidden="1">
      <c r="A840" s="123">
        <f t="shared" si="150"/>
        <v>634</v>
      </c>
      <c r="B840" s="333" t="s">
        <v>421</v>
      </c>
      <c r="C840" s="334"/>
      <c r="D840" s="36">
        <v>20</v>
      </c>
      <c r="E840" s="339" t="s">
        <v>26</v>
      </c>
      <c r="F840" s="287">
        <v>300</v>
      </c>
      <c r="G840" s="287">
        <f t="shared" si="149"/>
        <v>6000</v>
      </c>
      <c r="H840" s="477"/>
      <c r="I840" s="360"/>
      <c r="J840" s="401"/>
      <c r="K840" s="1"/>
      <c r="L840" s="1"/>
    </row>
    <row r="841" spans="1:12" ht="14.25" hidden="1">
      <c r="A841" s="123">
        <f t="shared" si="150"/>
        <v>635</v>
      </c>
      <c r="B841" s="333" t="s">
        <v>304</v>
      </c>
      <c r="C841" s="334"/>
      <c r="D841" s="36">
        <f>120+140+50</f>
        <v>310</v>
      </c>
      <c r="E841" s="339" t="s">
        <v>26</v>
      </c>
      <c r="F841" s="287">
        <v>25</v>
      </c>
      <c r="G841" s="287">
        <f t="shared" si="149"/>
        <v>7750</v>
      </c>
      <c r="H841" s="477"/>
      <c r="I841" s="360"/>
      <c r="J841" s="401"/>
      <c r="K841" s="1"/>
      <c r="L841" s="1"/>
    </row>
    <row r="842" spans="1:12" ht="14.25" hidden="1">
      <c r="A842" s="123">
        <f t="shared" si="150"/>
        <v>636</v>
      </c>
      <c r="B842" s="333" t="s">
        <v>317</v>
      </c>
      <c r="C842" s="334"/>
      <c r="D842" s="36">
        <f>48+16</f>
        <v>64</v>
      </c>
      <c r="E842" s="339" t="s">
        <v>26</v>
      </c>
      <c r="F842" s="287">
        <v>40</v>
      </c>
      <c r="G842" s="287">
        <f t="shared" si="149"/>
        <v>2560</v>
      </c>
      <c r="H842" s="477"/>
      <c r="I842" s="360"/>
      <c r="J842" s="401"/>
      <c r="K842" s="1"/>
      <c r="L842" s="1"/>
    </row>
    <row r="843" spans="1:12" ht="14.25" hidden="1">
      <c r="A843" s="202">
        <f t="shared" si="150"/>
        <v>637</v>
      </c>
      <c r="B843" s="486" t="s">
        <v>655</v>
      </c>
      <c r="C843" s="487"/>
      <c r="D843" s="216">
        <v>60</v>
      </c>
      <c r="E843" s="217" t="s">
        <v>3</v>
      </c>
      <c r="F843" s="310">
        <v>120</v>
      </c>
      <c r="G843" s="310">
        <f t="shared" si="149"/>
        <v>7200</v>
      </c>
      <c r="H843" s="473"/>
      <c r="I843" s="384"/>
      <c r="J843" s="409">
        <f>G843</f>
        <v>7200</v>
      </c>
      <c r="K843" s="1"/>
      <c r="L843" s="1"/>
    </row>
    <row r="844" spans="1:12" ht="14.25">
      <c r="A844" s="33"/>
      <c r="B844" s="12" t="s">
        <v>285</v>
      </c>
      <c r="C844" s="13"/>
      <c r="D844" s="14"/>
      <c r="E844" s="84"/>
      <c r="F844" s="269"/>
      <c r="G844" s="269"/>
      <c r="H844" s="134"/>
      <c r="I844" s="378"/>
      <c r="J844" s="401"/>
      <c r="K844" s="1"/>
      <c r="L844" s="1"/>
    </row>
    <row r="845" spans="1:12" ht="14.25" hidden="1">
      <c r="A845" s="33">
        <f>A843+1</f>
        <v>638</v>
      </c>
      <c r="B845" s="346" t="s">
        <v>422</v>
      </c>
      <c r="C845" s="347"/>
      <c r="D845" s="117">
        <v>100</v>
      </c>
      <c r="E845" s="34" t="s">
        <v>3</v>
      </c>
      <c r="F845" s="286">
        <v>30</v>
      </c>
      <c r="G845" s="286">
        <f t="shared" si="149"/>
        <v>3000</v>
      </c>
      <c r="H845" s="472" t="s">
        <v>423</v>
      </c>
      <c r="I845" s="359"/>
      <c r="J845" s="401"/>
      <c r="K845" s="1"/>
      <c r="L845" s="1"/>
    </row>
    <row r="846" spans="1:12" ht="14.25" hidden="1">
      <c r="A846" s="123">
        <f>A845+1</f>
        <v>639</v>
      </c>
      <c r="B846" s="333" t="s">
        <v>656</v>
      </c>
      <c r="C846" s="334"/>
      <c r="D846" s="180">
        <v>60</v>
      </c>
      <c r="E846" s="181" t="s">
        <v>3</v>
      </c>
      <c r="F846" s="273">
        <v>25</v>
      </c>
      <c r="G846" s="273">
        <f t="shared" si="149"/>
        <v>1500</v>
      </c>
      <c r="H846" s="477"/>
      <c r="I846" s="360"/>
      <c r="J846" s="401"/>
      <c r="K846" s="1"/>
      <c r="L846" s="1"/>
    </row>
    <row r="847" spans="1:12" ht="14.25">
      <c r="A847" s="123"/>
      <c r="B847" s="135" t="s">
        <v>657</v>
      </c>
      <c r="C847" s="334"/>
      <c r="D847" s="36"/>
      <c r="E847" s="339"/>
      <c r="F847" s="287"/>
      <c r="G847" s="287"/>
      <c r="H847" s="477"/>
      <c r="I847" s="360"/>
      <c r="J847" s="401"/>
      <c r="K847" s="1"/>
      <c r="L847" s="1"/>
    </row>
    <row r="848" spans="1:12" ht="14.25">
      <c r="A848" s="35"/>
      <c r="B848" s="492" t="s">
        <v>640</v>
      </c>
      <c r="C848" s="493"/>
      <c r="D848" s="47"/>
      <c r="E848" s="46"/>
      <c r="F848" s="290"/>
      <c r="G848" s="290"/>
      <c r="H848" s="477"/>
      <c r="I848" s="365"/>
      <c r="J848" s="408">
        <v>0</v>
      </c>
      <c r="K848" s="1"/>
      <c r="L848" s="1"/>
    </row>
    <row r="849" spans="1:12" ht="14.25" hidden="1">
      <c r="A849" s="123">
        <f>A846+1</f>
        <v>640</v>
      </c>
      <c r="B849" s="170" t="s">
        <v>658</v>
      </c>
      <c r="C849" s="182"/>
      <c r="D849" s="203">
        <v>64</v>
      </c>
      <c r="E849" s="204" t="s">
        <v>3</v>
      </c>
      <c r="F849" s="308">
        <v>80</v>
      </c>
      <c r="G849" s="308">
        <f t="shared" ref="G849:G851" si="151">ROUND(D849*F849,2)</f>
        <v>5120</v>
      </c>
      <c r="H849" s="477"/>
      <c r="I849" s="370"/>
      <c r="J849" s="408">
        <f>G849</f>
        <v>5120</v>
      </c>
      <c r="K849" s="1"/>
      <c r="L849" s="1"/>
    </row>
    <row r="850" spans="1:12" ht="14.25" hidden="1">
      <c r="A850" s="123">
        <f t="shared" ref="A850:A851" si="152">A849+1</f>
        <v>641</v>
      </c>
      <c r="B850" s="170" t="s">
        <v>659</v>
      </c>
      <c r="C850" s="182"/>
      <c r="D850" s="203">
        <v>30</v>
      </c>
      <c r="E850" s="204" t="s">
        <v>26</v>
      </c>
      <c r="F850" s="308">
        <v>350</v>
      </c>
      <c r="G850" s="308">
        <f t="shared" si="151"/>
        <v>10500</v>
      </c>
      <c r="H850" s="477"/>
      <c r="I850" s="370"/>
      <c r="J850" s="408">
        <f t="shared" ref="J850:J851" si="153">G850</f>
        <v>10500</v>
      </c>
      <c r="K850" s="1"/>
      <c r="L850" s="1"/>
    </row>
    <row r="851" spans="1:12" ht="14.25" hidden="1">
      <c r="A851" s="123">
        <f t="shared" si="152"/>
        <v>642</v>
      </c>
      <c r="B851" s="338" t="s">
        <v>643</v>
      </c>
      <c r="C851" s="329"/>
      <c r="D851" s="190">
        <v>110</v>
      </c>
      <c r="E851" s="191" t="s">
        <v>26</v>
      </c>
      <c r="F851" s="293">
        <v>8</v>
      </c>
      <c r="G851" s="293">
        <f t="shared" si="151"/>
        <v>880</v>
      </c>
      <c r="H851" s="477"/>
      <c r="I851" s="366"/>
      <c r="J851" s="408">
        <f t="shared" si="153"/>
        <v>880</v>
      </c>
      <c r="K851" s="1"/>
      <c r="L851" s="1"/>
    </row>
    <row r="852" spans="1:12" ht="14.25">
      <c r="A852" s="33"/>
      <c r="B852" s="12" t="s">
        <v>312</v>
      </c>
      <c r="C852" s="13"/>
      <c r="D852" s="14"/>
      <c r="E852" s="84"/>
      <c r="F852" s="269"/>
      <c r="G852" s="269"/>
      <c r="H852" s="341"/>
      <c r="I852" s="378"/>
      <c r="J852" s="401"/>
      <c r="K852" s="1"/>
      <c r="L852" s="1"/>
    </row>
    <row r="853" spans="1:12" ht="14.25" hidden="1">
      <c r="A853" s="33">
        <f>A851+1</f>
        <v>643</v>
      </c>
      <c r="B853" s="498" t="s">
        <v>359</v>
      </c>
      <c r="C853" s="499"/>
      <c r="D853" s="128">
        <v>78000</v>
      </c>
      <c r="E853" s="34" t="s">
        <v>3</v>
      </c>
      <c r="F853" s="286">
        <v>3</v>
      </c>
      <c r="G853" s="286">
        <f t="shared" ref="G853:G856" si="154">ROUND(D853*F853,2)</f>
        <v>234000</v>
      </c>
      <c r="H853" s="472" t="s">
        <v>424</v>
      </c>
      <c r="I853" s="359"/>
      <c r="J853" s="401"/>
      <c r="K853" s="1"/>
      <c r="L853" s="1"/>
    </row>
    <row r="854" spans="1:12" ht="14.25" hidden="1">
      <c r="A854" s="123">
        <f>A853+1</f>
        <v>644</v>
      </c>
      <c r="B854" s="490" t="s">
        <v>598</v>
      </c>
      <c r="C854" s="491"/>
      <c r="D854" s="136">
        <v>117000</v>
      </c>
      <c r="E854" s="339" t="s">
        <v>3</v>
      </c>
      <c r="F854" s="287">
        <v>3.2</v>
      </c>
      <c r="G854" s="287">
        <f t="shared" si="154"/>
        <v>374400</v>
      </c>
      <c r="H854" s="477"/>
      <c r="I854" s="360"/>
      <c r="J854" s="401"/>
      <c r="K854" s="1"/>
      <c r="L854" s="1"/>
    </row>
    <row r="855" spans="1:12" ht="14.25" hidden="1">
      <c r="A855" s="123">
        <f t="shared" ref="A855:A856" si="155">A854+1</f>
        <v>645</v>
      </c>
      <c r="B855" s="490" t="s">
        <v>425</v>
      </c>
      <c r="C855" s="491"/>
      <c r="D855" s="36">
        <v>840</v>
      </c>
      <c r="E855" s="339" t="s">
        <v>26</v>
      </c>
      <c r="F855" s="287">
        <v>25</v>
      </c>
      <c r="G855" s="287">
        <f t="shared" si="154"/>
        <v>21000</v>
      </c>
      <c r="H855" s="477"/>
      <c r="I855" s="360"/>
      <c r="J855" s="401"/>
      <c r="K855" s="1"/>
      <c r="L855" s="1"/>
    </row>
    <row r="856" spans="1:12" ht="14.25" hidden="1">
      <c r="A856" s="106">
        <f t="shared" si="155"/>
        <v>646</v>
      </c>
      <c r="B856" s="486" t="s">
        <v>426</v>
      </c>
      <c r="C856" s="487"/>
      <c r="D856" s="137">
        <v>104</v>
      </c>
      <c r="E856" s="340" t="s">
        <v>26</v>
      </c>
      <c r="F856" s="303">
        <v>40</v>
      </c>
      <c r="G856" s="303">
        <f t="shared" si="154"/>
        <v>4160</v>
      </c>
      <c r="H856" s="473"/>
      <c r="I856" s="362"/>
      <c r="J856" s="401"/>
      <c r="K856" s="1"/>
      <c r="L856" s="1"/>
    </row>
    <row r="857" spans="1:12" ht="14.25">
      <c r="A857" s="33"/>
      <c r="B857" s="12" t="s">
        <v>354</v>
      </c>
      <c r="C857" s="13"/>
      <c r="D857" s="14"/>
      <c r="E857" s="84"/>
      <c r="F857" s="269"/>
      <c r="G857" s="269"/>
      <c r="H857" s="134"/>
      <c r="I857" s="378"/>
      <c r="J857" s="401"/>
      <c r="K857" s="1"/>
      <c r="L857" s="1"/>
    </row>
    <row r="858" spans="1:12" ht="14.25" hidden="1">
      <c r="A858" s="33">
        <f>A856+1</f>
        <v>647</v>
      </c>
      <c r="B858" s="498" t="s">
        <v>427</v>
      </c>
      <c r="C858" s="499"/>
      <c r="D858" s="117">
        <v>3</v>
      </c>
      <c r="E858" s="34" t="s">
        <v>12</v>
      </c>
      <c r="F858" s="286">
        <v>2400</v>
      </c>
      <c r="G858" s="286">
        <f t="shared" ref="G858:G860" si="156">ROUND(D858*F858,2)</f>
        <v>7200</v>
      </c>
      <c r="H858" s="472" t="s">
        <v>428</v>
      </c>
      <c r="I858" s="359"/>
      <c r="J858" s="401"/>
      <c r="K858" s="1"/>
      <c r="L858" s="1"/>
    </row>
    <row r="859" spans="1:12" ht="14.25" hidden="1">
      <c r="A859" s="123">
        <f>A858+1</f>
        <v>648</v>
      </c>
      <c r="B859" s="490" t="s">
        <v>429</v>
      </c>
      <c r="C859" s="491"/>
      <c r="D859" s="36">
        <v>6</v>
      </c>
      <c r="E859" s="339" t="s">
        <v>12</v>
      </c>
      <c r="F859" s="287">
        <v>600</v>
      </c>
      <c r="G859" s="287">
        <f t="shared" si="156"/>
        <v>3600</v>
      </c>
      <c r="H859" s="477"/>
      <c r="I859" s="360"/>
      <c r="J859" s="401"/>
      <c r="K859" s="1"/>
      <c r="L859" s="1"/>
    </row>
    <row r="860" spans="1:12" ht="14.25" hidden="1">
      <c r="A860" s="106">
        <f t="shared" ref="A860" si="157">A859+1</f>
        <v>649</v>
      </c>
      <c r="B860" s="486" t="s">
        <v>430</v>
      </c>
      <c r="C860" s="487"/>
      <c r="D860" s="37">
        <v>40</v>
      </c>
      <c r="E860" s="340" t="s">
        <v>26</v>
      </c>
      <c r="F860" s="303">
        <v>65</v>
      </c>
      <c r="G860" s="303">
        <f t="shared" si="156"/>
        <v>2600</v>
      </c>
      <c r="H860" s="473"/>
      <c r="I860" s="362"/>
      <c r="J860" s="401"/>
      <c r="K860" s="1"/>
      <c r="L860" s="1"/>
    </row>
    <row r="861" spans="1:12" ht="14.25">
      <c r="A861" s="29"/>
      <c r="B861" s="277" t="s">
        <v>477</v>
      </c>
      <c r="C861" s="278"/>
      <c r="D861" s="278"/>
      <c r="E861" s="278"/>
      <c r="F861" s="284"/>
      <c r="G861" s="284"/>
      <c r="H861" s="279"/>
      <c r="I861" s="356"/>
      <c r="J861" s="401"/>
      <c r="K861" s="1"/>
      <c r="L861" s="1"/>
    </row>
    <row r="862" spans="1:12" ht="14.25">
      <c r="A862" s="30"/>
      <c r="B862" s="19" t="s">
        <v>478</v>
      </c>
      <c r="C862" s="20"/>
      <c r="D862" s="18"/>
      <c r="E862" s="31"/>
      <c r="F862" s="286"/>
      <c r="G862" s="286"/>
      <c r="H862" s="32"/>
      <c r="I862" s="359"/>
      <c r="J862" s="401"/>
      <c r="K862" s="1"/>
      <c r="L862" s="1"/>
    </row>
    <row r="863" spans="1:12" ht="14.25" hidden="1">
      <c r="A863" s="35">
        <f>A860+1</f>
        <v>650</v>
      </c>
      <c r="B863" s="490" t="s">
        <v>479</v>
      </c>
      <c r="C863" s="491"/>
      <c r="D863" s="181">
        <v>28</v>
      </c>
      <c r="E863" s="181" t="s">
        <v>660</v>
      </c>
      <c r="F863" s="273">
        <v>250</v>
      </c>
      <c r="G863" s="273">
        <f t="shared" ref="G863:G864" si="158">ROUND(D863*F863,2)</f>
        <v>7000</v>
      </c>
      <c r="H863" s="496" t="s">
        <v>480</v>
      </c>
      <c r="I863" s="360"/>
      <c r="J863" s="401"/>
      <c r="K863" s="1"/>
      <c r="L863" s="1"/>
    </row>
    <row r="864" spans="1:12" ht="14.25" hidden="1">
      <c r="A864" s="101">
        <f>A863+1</f>
        <v>651</v>
      </c>
      <c r="B864" s="486" t="s">
        <v>481</v>
      </c>
      <c r="C864" s="487"/>
      <c r="D864" s="185">
        <v>22</v>
      </c>
      <c r="E864" s="186" t="s">
        <v>660</v>
      </c>
      <c r="F864" s="274">
        <v>250</v>
      </c>
      <c r="G864" s="274">
        <f t="shared" si="158"/>
        <v>5500</v>
      </c>
      <c r="H864" s="497"/>
      <c r="I864" s="362"/>
      <c r="J864" s="401"/>
      <c r="K864" s="1"/>
      <c r="L864" s="1"/>
    </row>
    <row r="865" spans="1:12" ht="14.25">
      <c r="A865" s="33"/>
      <c r="B865" s="21" t="s">
        <v>482</v>
      </c>
      <c r="C865" s="22"/>
      <c r="D865" s="34"/>
      <c r="E865" s="34"/>
      <c r="F865" s="286"/>
      <c r="G865" s="286"/>
      <c r="H865" s="472" t="s">
        <v>483</v>
      </c>
      <c r="I865" s="359"/>
      <c r="J865" s="401"/>
      <c r="K865" s="1"/>
      <c r="L865" s="1"/>
    </row>
    <row r="866" spans="1:12" ht="14.25" hidden="1">
      <c r="A866" s="35">
        <f>A864+1</f>
        <v>652</v>
      </c>
      <c r="B866" s="490" t="s">
        <v>479</v>
      </c>
      <c r="C866" s="491"/>
      <c r="D866" s="181">
        <v>38</v>
      </c>
      <c r="E866" s="181" t="s">
        <v>660</v>
      </c>
      <c r="F866" s="273">
        <v>250</v>
      </c>
      <c r="G866" s="273">
        <f t="shared" ref="G866:G868" si="159">ROUND(D866*F866,2)</f>
        <v>9500</v>
      </c>
      <c r="H866" s="477"/>
      <c r="I866" s="360"/>
      <c r="J866" s="401"/>
      <c r="K866" s="1"/>
      <c r="L866" s="1"/>
    </row>
    <row r="867" spans="1:12" ht="14.25" hidden="1">
      <c r="A867" s="35">
        <f>A866+1</f>
        <v>653</v>
      </c>
      <c r="B867" s="490" t="s">
        <v>481</v>
      </c>
      <c r="C867" s="491"/>
      <c r="D867" s="180">
        <v>22</v>
      </c>
      <c r="E867" s="181" t="s">
        <v>660</v>
      </c>
      <c r="F867" s="273">
        <v>250</v>
      </c>
      <c r="G867" s="273">
        <f t="shared" si="159"/>
        <v>5500</v>
      </c>
      <c r="H867" s="477"/>
      <c r="I867" s="360"/>
      <c r="J867" s="401"/>
      <c r="K867" s="1"/>
      <c r="L867" s="1"/>
    </row>
    <row r="868" spans="1:12" ht="28.5" hidden="1">
      <c r="A868" s="35">
        <f>A867+1</f>
        <v>654</v>
      </c>
      <c r="B868" s="336" t="s">
        <v>484</v>
      </c>
      <c r="C868" s="337"/>
      <c r="D868" s="167">
        <v>102</v>
      </c>
      <c r="E868" s="112" t="s">
        <v>3</v>
      </c>
      <c r="F868" s="304">
        <v>120</v>
      </c>
      <c r="G868" s="304">
        <f t="shared" si="159"/>
        <v>12240</v>
      </c>
      <c r="H868" s="477"/>
      <c r="I868" s="361"/>
      <c r="J868" s="401"/>
      <c r="K868" s="1"/>
      <c r="L868" s="1"/>
    </row>
    <row r="869" spans="1:12" ht="14.25" hidden="1">
      <c r="A869" s="171">
        <f>A868+1</f>
        <v>655</v>
      </c>
      <c r="B869" s="488" t="s">
        <v>599</v>
      </c>
      <c r="C869" s="489"/>
      <c r="D869" s="229"/>
      <c r="E869" s="230"/>
      <c r="F869" s="306"/>
      <c r="G869" s="306"/>
      <c r="H869" s="473"/>
      <c r="I869" s="380" t="s">
        <v>667</v>
      </c>
      <c r="J869" s="401"/>
      <c r="K869" s="1"/>
      <c r="L869" s="1"/>
    </row>
    <row r="870" spans="1:12" ht="14.25">
      <c r="A870" s="33"/>
      <c r="B870" s="21" t="s">
        <v>485</v>
      </c>
      <c r="C870" s="22"/>
      <c r="D870" s="34"/>
      <c r="E870" s="34"/>
      <c r="F870" s="286"/>
      <c r="G870" s="286"/>
      <c r="H870" s="472" t="s">
        <v>486</v>
      </c>
      <c r="I870" s="359"/>
      <c r="J870" s="401"/>
      <c r="K870" s="1"/>
      <c r="L870" s="1"/>
    </row>
    <row r="871" spans="1:12" ht="14.25" hidden="1">
      <c r="A871" s="35">
        <f>A869+1</f>
        <v>656</v>
      </c>
      <c r="B871" s="490" t="s">
        <v>479</v>
      </c>
      <c r="C871" s="491"/>
      <c r="D871" s="181">
        <v>26</v>
      </c>
      <c r="E871" s="181" t="s">
        <v>660</v>
      </c>
      <c r="F871" s="273">
        <v>250</v>
      </c>
      <c r="G871" s="273">
        <f t="shared" ref="G871:G872" si="160">ROUND(D871*F871,2)</f>
        <v>6500</v>
      </c>
      <c r="H871" s="477"/>
      <c r="I871" s="360"/>
      <c r="J871" s="401"/>
      <c r="K871" s="1"/>
      <c r="L871" s="1"/>
    </row>
    <row r="872" spans="1:12" ht="14.25" hidden="1">
      <c r="A872" s="35">
        <f>A871+1</f>
        <v>657</v>
      </c>
      <c r="B872" s="490" t="s">
        <v>481</v>
      </c>
      <c r="C872" s="491"/>
      <c r="D872" s="185">
        <v>24</v>
      </c>
      <c r="E872" s="186" t="s">
        <v>660</v>
      </c>
      <c r="F872" s="274">
        <v>250</v>
      </c>
      <c r="G872" s="274">
        <f t="shared" si="160"/>
        <v>6000</v>
      </c>
      <c r="H872" s="477"/>
      <c r="I872" s="362"/>
      <c r="J872" s="401"/>
      <c r="K872" s="1"/>
      <c r="L872" s="1"/>
    </row>
    <row r="873" spans="1:12" ht="14.25">
      <c r="A873" s="33"/>
      <c r="B873" s="21" t="s">
        <v>487</v>
      </c>
      <c r="C873" s="22"/>
      <c r="D873" s="34"/>
      <c r="E873" s="34"/>
      <c r="F873" s="286"/>
      <c r="G873" s="286"/>
      <c r="H873" s="472" t="s">
        <v>488</v>
      </c>
      <c r="I873" s="359"/>
      <c r="J873" s="401"/>
      <c r="K873" s="1"/>
      <c r="L873" s="1"/>
    </row>
    <row r="874" spans="1:12" ht="14.25" hidden="1">
      <c r="A874" s="35">
        <f>A872+1</f>
        <v>658</v>
      </c>
      <c r="B874" s="490" t="s">
        <v>479</v>
      </c>
      <c r="C874" s="491"/>
      <c r="D874" s="181">
        <v>38</v>
      </c>
      <c r="E874" s="181" t="s">
        <v>660</v>
      </c>
      <c r="F874" s="273">
        <v>250</v>
      </c>
      <c r="G874" s="273">
        <f t="shared" ref="G874:G876" si="161">ROUND(D874*F874,2)</f>
        <v>9500</v>
      </c>
      <c r="H874" s="477"/>
      <c r="I874" s="360"/>
      <c r="J874" s="401"/>
      <c r="K874" s="1"/>
      <c r="L874" s="1"/>
    </row>
    <row r="875" spans="1:12" ht="14.25" hidden="1">
      <c r="A875" s="35">
        <f>A874+1</f>
        <v>659</v>
      </c>
      <c r="B875" s="490" t="s">
        <v>481</v>
      </c>
      <c r="C875" s="491"/>
      <c r="D875" s="180">
        <v>22</v>
      </c>
      <c r="E875" s="181" t="s">
        <v>660</v>
      </c>
      <c r="F875" s="273">
        <v>250</v>
      </c>
      <c r="G875" s="273">
        <f t="shared" si="161"/>
        <v>5500</v>
      </c>
      <c r="H875" s="477"/>
      <c r="I875" s="360"/>
      <c r="J875" s="401"/>
      <c r="K875" s="1"/>
      <c r="L875" s="1"/>
    </row>
    <row r="876" spans="1:12" ht="28.5" hidden="1">
      <c r="A876" s="35">
        <f>A875+1</f>
        <v>660</v>
      </c>
      <c r="B876" s="333" t="s">
        <v>489</v>
      </c>
      <c r="C876" s="334"/>
      <c r="D876" s="36">
        <v>216</v>
      </c>
      <c r="E876" s="339" t="s">
        <v>3</v>
      </c>
      <c r="F876" s="287">
        <v>120</v>
      </c>
      <c r="G876" s="287">
        <f t="shared" si="161"/>
        <v>25920</v>
      </c>
      <c r="H876" s="477"/>
      <c r="I876" s="360"/>
      <c r="J876" s="401"/>
      <c r="K876" s="1"/>
      <c r="L876" s="1"/>
    </row>
    <row r="877" spans="1:12" ht="14.25" hidden="1">
      <c r="A877" s="171">
        <f>A876+1</f>
        <v>661</v>
      </c>
      <c r="B877" s="488" t="s">
        <v>600</v>
      </c>
      <c r="C877" s="489"/>
      <c r="D877" s="233"/>
      <c r="E877" s="234"/>
      <c r="F877" s="311"/>
      <c r="G877" s="311"/>
      <c r="H877" s="477"/>
      <c r="I877" s="385" t="s">
        <v>667</v>
      </c>
      <c r="J877" s="401"/>
      <c r="K877" s="1"/>
      <c r="L877" s="1"/>
    </row>
    <row r="878" spans="1:12" ht="14.25">
      <c r="A878" s="33"/>
      <c r="B878" s="21" t="s">
        <v>490</v>
      </c>
      <c r="C878" s="22"/>
      <c r="D878" s="34"/>
      <c r="E878" s="34"/>
      <c r="F878" s="286"/>
      <c r="G878" s="286"/>
      <c r="H878" s="472" t="s">
        <v>491</v>
      </c>
      <c r="I878" s="359"/>
      <c r="J878" s="401"/>
      <c r="K878" s="1"/>
      <c r="L878" s="1"/>
    </row>
    <row r="879" spans="1:12" ht="14.25" hidden="1">
      <c r="A879" s="35">
        <f>A877+1</f>
        <v>662</v>
      </c>
      <c r="B879" s="490" t="s">
        <v>479</v>
      </c>
      <c r="C879" s="491"/>
      <c r="D879" s="181">
        <v>32</v>
      </c>
      <c r="E879" s="181" t="s">
        <v>660</v>
      </c>
      <c r="F879" s="273">
        <v>250</v>
      </c>
      <c r="G879" s="273">
        <f t="shared" ref="G879:G882" si="162">ROUND(D879*F879,2)</f>
        <v>8000</v>
      </c>
      <c r="H879" s="477"/>
      <c r="I879" s="360"/>
      <c r="J879" s="401"/>
      <c r="K879" s="1"/>
      <c r="L879" s="1"/>
    </row>
    <row r="880" spans="1:12" ht="14.25" hidden="1">
      <c r="A880" s="35">
        <f>A879+1</f>
        <v>663</v>
      </c>
      <c r="B880" s="490" t="s">
        <v>481</v>
      </c>
      <c r="C880" s="491"/>
      <c r="D880" s="180">
        <v>22</v>
      </c>
      <c r="E880" s="181" t="s">
        <v>660</v>
      </c>
      <c r="F880" s="273">
        <v>250</v>
      </c>
      <c r="G880" s="273">
        <f t="shared" si="162"/>
        <v>5500</v>
      </c>
      <c r="H880" s="477"/>
      <c r="I880" s="360"/>
      <c r="J880" s="401"/>
      <c r="K880" s="1"/>
      <c r="L880" s="1"/>
    </row>
    <row r="881" spans="1:12" ht="14.25" hidden="1">
      <c r="A881" s="35">
        <f>A880+1</f>
        <v>664</v>
      </c>
      <c r="B881" s="490" t="s">
        <v>492</v>
      </c>
      <c r="C881" s="491"/>
      <c r="D881" s="36">
        <v>6.5</v>
      </c>
      <c r="E881" s="339" t="s">
        <v>26</v>
      </c>
      <c r="F881" s="287">
        <v>25</v>
      </c>
      <c r="G881" s="287">
        <f t="shared" si="162"/>
        <v>162.5</v>
      </c>
      <c r="H881" s="477"/>
      <c r="I881" s="360"/>
      <c r="J881" s="401"/>
      <c r="K881" s="1"/>
      <c r="L881" s="1"/>
    </row>
    <row r="882" spans="1:12" ht="28.5" hidden="1">
      <c r="A882" s="35">
        <f>A881+1</f>
        <v>665</v>
      </c>
      <c r="B882" s="333" t="s">
        <v>493</v>
      </c>
      <c r="C882" s="334"/>
      <c r="D882" s="36">
        <v>138</v>
      </c>
      <c r="E882" s="339" t="s">
        <v>3</v>
      </c>
      <c r="F882" s="287">
        <v>120</v>
      </c>
      <c r="G882" s="287">
        <f t="shared" si="162"/>
        <v>16560</v>
      </c>
      <c r="H882" s="477"/>
      <c r="I882" s="360"/>
      <c r="J882" s="401"/>
      <c r="K882" s="1"/>
      <c r="L882" s="1"/>
    </row>
    <row r="883" spans="1:12" ht="14.25" hidden="1">
      <c r="A883" s="171">
        <f>A882+1</f>
        <v>666</v>
      </c>
      <c r="B883" s="488" t="s">
        <v>601</v>
      </c>
      <c r="C883" s="489"/>
      <c r="D883" s="233"/>
      <c r="E883" s="234"/>
      <c r="F883" s="311"/>
      <c r="G883" s="311"/>
      <c r="H883" s="477"/>
      <c r="I883" s="385" t="s">
        <v>667</v>
      </c>
      <c r="J883" s="401"/>
      <c r="K883" s="1"/>
      <c r="L883" s="1"/>
    </row>
    <row r="884" spans="1:12" ht="14.25">
      <c r="A884" s="33"/>
      <c r="B884" s="21" t="s">
        <v>494</v>
      </c>
      <c r="C884" s="22"/>
      <c r="D884" s="34"/>
      <c r="E884" s="34"/>
      <c r="F884" s="286"/>
      <c r="G884" s="286"/>
      <c r="H884" s="472" t="s">
        <v>495</v>
      </c>
      <c r="I884" s="359"/>
      <c r="J884" s="401"/>
      <c r="K884" s="1"/>
      <c r="L884" s="1"/>
    </row>
    <row r="885" spans="1:12" ht="14.25" hidden="1">
      <c r="A885" s="35">
        <f>A883+1</f>
        <v>667</v>
      </c>
      <c r="B885" s="490" t="s">
        <v>479</v>
      </c>
      <c r="C885" s="491"/>
      <c r="D885" s="339">
        <v>1</v>
      </c>
      <c r="E885" s="339" t="s">
        <v>327</v>
      </c>
      <c r="F885" s="287">
        <v>6500</v>
      </c>
      <c r="G885" s="287">
        <f t="shared" ref="G885:G887" si="163">ROUND(D885*F885,2)</f>
        <v>6500</v>
      </c>
      <c r="H885" s="477"/>
      <c r="I885" s="360"/>
      <c r="J885" s="401"/>
      <c r="K885" s="1"/>
      <c r="L885" s="1"/>
    </row>
    <row r="886" spans="1:12" ht="14.25" hidden="1">
      <c r="A886" s="35">
        <f>A885+1</f>
        <v>668</v>
      </c>
      <c r="B886" s="490" t="s">
        <v>481</v>
      </c>
      <c r="C886" s="491"/>
      <c r="D886" s="36">
        <v>1</v>
      </c>
      <c r="E886" s="339" t="s">
        <v>327</v>
      </c>
      <c r="F886" s="287">
        <v>6500</v>
      </c>
      <c r="G886" s="287">
        <f t="shared" si="163"/>
        <v>6500</v>
      </c>
      <c r="H886" s="477"/>
      <c r="I886" s="360"/>
      <c r="J886" s="401"/>
      <c r="K886" s="1"/>
      <c r="L886" s="1"/>
    </row>
    <row r="887" spans="1:12" ht="14.25" hidden="1">
      <c r="A887" s="218">
        <f>A886+1</f>
        <v>669</v>
      </c>
      <c r="B887" s="490" t="s">
        <v>496</v>
      </c>
      <c r="C887" s="491"/>
      <c r="D887" s="36">
        <v>34</v>
      </c>
      <c r="E887" s="339" t="s">
        <v>26</v>
      </c>
      <c r="F887" s="287">
        <v>25</v>
      </c>
      <c r="G887" s="287">
        <f t="shared" si="163"/>
        <v>850</v>
      </c>
      <c r="H887" s="477"/>
      <c r="I887" s="360"/>
      <c r="J887" s="401"/>
      <c r="K887" s="1"/>
      <c r="L887" s="1"/>
    </row>
    <row r="888" spans="1:12" ht="14.25">
      <c r="A888" s="33"/>
      <c r="B888" s="21" t="s">
        <v>497</v>
      </c>
      <c r="C888" s="22"/>
      <c r="D888" s="34"/>
      <c r="E888" s="34"/>
      <c r="F888" s="286"/>
      <c r="G888" s="286"/>
      <c r="H888" s="472" t="s">
        <v>498</v>
      </c>
      <c r="I888" s="359"/>
      <c r="J888" s="401"/>
      <c r="K888" s="1"/>
      <c r="L888" s="1"/>
    </row>
    <row r="889" spans="1:12" ht="38.25" hidden="1">
      <c r="A889" s="35">
        <f>A887+1</f>
        <v>670</v>
      </c>
      <c r="B889" s="492" t="s">
        <v>661</v>
      </c>
      <c r="C889" s="493"/>
      <c r="D889" s="181">
        <v>140</v>
      </c>
      <c r="E889" s="181" t="s">
        <v>26</v>
      </c>
      <c r="F889" s="273"/>
      <c r="G889" s="273">
        <f t="shared" ref="G889:G891" si="164">ROUND(D889*F889,2)</f>
        <v>0</v>
      </c>
      <c r="H889" s="477"/>
      <c r="I889" s="360" t="s">
        <v>671</v>
      </c>
      <c r="J889" s="409">
        <f>G889</f>
        <v>0</v>
      </c>
      <c r="K889" s="1"/>
      <c r="L889" s="1"/>
    </row>
    <row r="890" spans="1:12" ht="14.25" hidden="1">
      <c r="A890" s="35">
        <f>A889+1</f>
        <v>671</v>
      </c>
      <c r="B890" s="490" t="s">
        <v>499</v>
      </c>
      <c r="C890" s="491"/>
      <c r="D890" s="36">
        <v>1.4</v>
      </c>
      <c r="E890" s="339" t="s">
        <v>28</v>
      </c>
      <c r="F890" s="287">
        <v>35</v>
      </c>
      <c r="G890" s="287">
        <f t="shared" si="164"/>
        <v>49</v>
      </c>
      <c r="H890" s="477"/>
      <c r="I890" s="360"/>
      <c r="J890" s="401"/>
      <c r="K890" s="1"/>
      <c r="L890" s="1"/>
    </row>
    <row r="891" spans="1:12" ht="14.25" hidden="1">
      <c r="A891" s="166">
        <f>A890+1</f>
        <v>672</v>
      </c>
      <c r="B891" s="494" t="s">
        <v>500</v>
      </c>
      <c r="C891" s="495"/>
      <c r="D891" s="167">
        <v>1.3</v>
      </c>
      <c r="E891" s="112" t="s">
        <v>3</v>
      </c>
      <c r="F891" s="304">
        <v>45</v>
      </c>
      <c r="G891" s="304">
        <f t="shared" si="164"/>
        <v>58.5</v>
      </c>
      <c r="H891" s="477"/>
      <c r="I891" s="361"/>
      <c r="J891" s="401"/>
      <c r="K891" s="1"/>
      <c r="L891" s="1"/>
    </row>
    <row r="892" spans="1:12" ht="14.25">
      <c r="A892" s="33"/>
      <c r="B892" s="172" t="s">
        <v>602</v>
      </c>
      <c r="C892" s="347"/>
      <c r="D892" s="117"/>
      <c r="E892" s="34"/>
      <c r="F892" s="286"/>
      <c r="G892" s="286"/>
      <c r="H892" s="330"/>
      <c r="I892" s="359"/>
      <c r="J892" s="401"/>
      <c r="K892" s="1"/>
      <c r="L892" s="1"/>
    </row>
    <row r="893" spans="1:12" ht="14.25" hidden="1">
      <c r="A893" s="219">
        <f>A891+1</f>
        <v>673</v>
      </c>
      <c r="B893" s="215" t="s">
        <v>603</v>
      </c>
      <c r="C893" s="220"/>
      <c r="D893" s="235"/>
      <c r="E893" s="236"/>
      <c r="F893" s="270"/>
      <c r="G893" s="270"/>
      <c r="H893" s="331"/>
      <c r="I893" s="386" t="s">
        <v>667</v>
      </c>
      <c r="J893" s="401"/>
      <c r="K893" s="1"/>
      <c r="L893" s="1"/>
    </row>
    <row r="894" spans="1:12" ht="14.25">
      <c r="A894" s="33"/>
      <c r="B894" s="21" t="s">
        <v>501</v>
      </c>
      <c r="C894" s="22"/>
      <c r="D894" s="34"/>
      <c r="E894" s="34"/>
      <c r="F894" s="286"/>
      <c r="G894" s="286"/>
      <c r="H894" s="472" t="s">
        <v>502</v>
      </c>
      <c r="I894" s="359"/>
      <c r="J894" s="401"/>
      <c r="K894" s="1"/>
      <c r="L894" s="1"/>
    </row>
    <row r="895" spans="1:12" ht="14.25" hidden="1">
      <c r="A895" s="35">
        <f>A893+1</f>
        <v>674</v>
      </c>
      <c r="B895" s="490" t="s">
        <v>503</v>
      </c>
      <c r="C895" s="491"/>
      <c r="D895" s="180">
        <v>16</v>
      </c>
      <c r="E895" s="181" t="s">
        <v>660</v>
      </c>
      <c r="F895" s="273">
        <v>250</v>
      </c>
      <c r="G895" s="273">
        <f t="shared" ref="G895:G896" si="165">ROUND(D895*F895,2)</f>
        <v>4000</v>
      </c>
      <c r="H895" s="477"/>
      <c r="I895" s="387"/>
      <c r="J895" s="401"/>
      <c r="K895" s="1"/>
      <c r="L895" s="1"/>
    </row>
    <row r="896" spans="1:12" ht="14.25" hidden="1">
      <c r="A896" s="35">
        <f>A895+1</f>
        <v>675</v>
      </c>
      <c r="B896" s="333" t="s">
        <v>504</v>
      </c>
      <c r="C896" s="334"/>
      <c r="D896" s="339">
        <v>10</v>
      </c>
      <c r="E896" s="339" t="s">
        <v>26</v>
      </c>
      <c r="F896" s="287">
        <v>56</v>
      </c>
      <c r="G896" s="287">
        <f t="shared" si="165"/>
        <v>560</v>
      </c>
      <c r="H896" s="477"/>
      <c r="I896" s="360"/>
      <c r="J896" s="401"/>
      <c r="K896" s="1"/>
      <c r="L896" s="1"/>
    </row>
    <row r="897" spans="1:12" ht="14.25" hidden="1">
      <c r="A897" s="173">
        <f>A896+1</f>
        <v>676</v>
      </c>
      <c r="B897" s="492" t="s">
        <v>604</v>
      </c>
      <c r="C897" s="493"/>
      <c r="D897" s="233"/>
      <c r="E897" s="234"/>
      <c r="F897" s="311"/>
      <c r="G897" s="311"/>
      <c r="H897" s="477"/>
      <c r="I897" s="385" t="s">
        <v>667</v>
      </c>
      <c r="J897" s="401"/>
      <c r="K897" s="1"/>
      <c r="L897" s="1"/>
    </row>
    <row r="898" spans="1:12" ht="14.25">
      <c r="A898" s="33"/>
      <c r="B898" s="21" t="s">
        <v>505</v>
      </c>
      <c r="C898" s="22"/>
      <c r="D898" s="34"/>
      <c r="E898" s="34"/>
      <c r="F898" s="286"/>
      <c r="G898" s="286"/>
      <c r="H898" s="472" t="s">
        <v>506</v>
      </c>
      <c r="I898" s="359"/>
      <c r="J898" s="401"/>
      <c r="K898" s="1"/>
      <c r="L898" s="1"/>
    </row>
    <row r="899" spans="1:12" ht="14.25" hidden="1">
      <c r="A899" s="35">
        <f>A897+1</f>
        <v>677</v>
      </c>
      <c r="B899" s="490" t="s">
        <v>507</v>
      </c>
      <c r="C899" s="491"/>
      <c r="D899" s="339">
        <v>28.8</v>
      </c>
      <c r="E899" s="339" t="s">
        <v>3</v>
      </c>
      <c r="F899" s="287">
        <v>12</v>
      </c>
      <c r="G899" s="287">
        <f t="shared" ref="G899:G909" si="166">ROUND(D899*F899,2)</f>
        <v>345.6</v>
      </c>
      <c r="H899" s="477"/>
      <c r="I899" s="360"/>
      <c r="J899" s="401"/>
      <c r="K899" s="1"/>
      <c r="L899" s="1"/>
    </row>
    <row r="900" spans="1:12" ht="14.25" hidden="1">
      <c r="A900" s="35">
        <f>A899+1</f>
        <v>678</v>
      </c>
      <c r="B900" s="490" t="s">
        <v>508</v>
      </c>
      <c r="C900" s="491"/>
      <c r="D900" s="36">
        <v>13.6</v>
      </c>
      <c r="E900" s="339" t="s">
        <v>26</v>
      </c>
      <c r="F900" s="287">
        <v>56</v>
      </c>
      <c r="G900" s="287">
        <f t="shared" si="166"/>
        <v>761.6</v>
      </c>
      <c r="H900" s="477"/>
      <c r="I900" s="360"/>
      <c r="J900" s="401"/>
      <c r="K900" s="1"/>
      <c r="L900" s="1"/>
    </row>
    <row r="901" spans="1:12" ht="14.25" hidden="1">
      <c r="A901" s="101">
        <f>A900+1</f>
        <v>679</v>
      </c>
      <c r="B901" s="486" t="s">
        <v>503</v>
      </c>
      <c r="C901" s="487"/>
      <c r="D901" s="185">
        <v>23</v>
      </c>
      <c r="E901" s="186" t="s">
        <v>660</v>
      </c>
      <c r="F901" s="274">
        <v>250</v>
      </c>
      <c r="G901" s="274">
        <f t="shared" si="166"/>
        <v>5750</v>
      </c>
      <c r="H901" s="473"/>
      <c r="I901" s="362"/>
      <c r="J901" s="401"/>
      <c r="K901" s="1"/>
      <c r="L901" s="1"/>
    </row>
    <row r="902" spans="1:12" ht="14.25">
      <c r="A902" s="33"/>
      <c r="B902" s="21" t="s">
        <v>509</v>
      </c>
      <c r="C902" s="22"/>
      <c r="D902" s="34"/>
      <c r="E902" s="34"/>
      <c r="F902" s="286"/>
      <c r="G902" s="286"/>
      <c r="H902" s="472" t="s">
        <v>510</v>
      </c>
      <c r="I902" s="359"/>
      <c r="J902" s="401"/>
      <c r="K902" s="1"/>
      <c r="L902" s="1"/>
    </row>
    <row r="903" spans="1:12" ht="14.25" hidden="1">
      <c r="A903" s="101">
        <f>A901+1</f>
        <v>680</v>
      </c>
      <c r="B903" s="486" t="s">
        <v>508</v>
      </c>
      <c r="C903" s="487"/>
      <c r="D903" s="37">
        <v>13.6</v>
      </c>
      <c r="E903" s="340" t="s">
        <v>26</v>
      </c>
      <c r="F903" s="303">
        <v>56</v>
      </c>
      <c r="G903" s="303">
        <f t="shared" si="166"/>
        <v>761.6</v>
      </c>
      <c r="H903" s="473"/>
      <c r="I903" s="362"/>
      <c r="J903" s="401"/>
      <c r="K903" s="1"/>
      <c r="L903" s="1"/>
    </row>
    <row r="904" spans="1:12" ht="14.25">
      <c r="A904" s="33"/>
      <c r="B904" s="21" t="s">
        <v>511</v>
      </c>
      <c r="C904" s="22"/>
      <c r="D904" s="34"/>
      <c r="E904" s="34"/>
      <c r="F904" s="286"/>
      <c r="G904" s="286"/>
      <c r="H904" s="472" t="s">
        <v>512</v>
      </c>
      <c r="I904" s="359"/>
      <c r="J904" s="401"/>
      <c r="K904" s="1"/>
      <c r="L904" s="1"/>
    </row>
    <row r="905" spans="1:12" ht="14.25" hidden="1">
      <c r="A905" s="35">
        <f>A903+1</f>
        <v>681</v>
      </c>
      <c r="B905" s="490" t="s">
        <v>513</v>
      </c>
      <c r="C905" s="491"/>
      <c r="D905" s="339">
        <v>34</v>
      </c>
      <c r="E905" s="339" t="s">
        <v>26</v>
      </c>
      <c r="F905" s="287">
        <v>85</v>
      </c>
      <c r="G905" s="287">
        <f t="shared" si="166"/>
        <v>2890</v>
      </c>
      <c r="H905" s="477"/>
      <c r="I905" s="360"/>
      <c r="J905" s="401"/>
      <c r="K905" s="1"/>
      <c r="L905" s="1"/>
    </row>
    <row r="906" spans="1:12" ht="14.25" hidden="1">
      <c r="A906" s="35">
        <f>A905+1</f>
        <v>682</v>
      </c>
      <c r="B906" s="490" t="s">
        <v>514</v>
      </c>
      <c r="C906" s="491"/>
      <c r="D906" s="36">
        <v>1</v>
      </c>
      <c r="E906" s="339" t="s">
        <v>26</v>
      </c>
      <c r="F906" s="287">
        <v>15</v>
      </c>
      <c r="G906" s="287">
        <f t="shared" si="166"/>
        <v>15</v>
      </c>
      <c r="H906" s="477"/>
      <c r="I906" s="360"/>
      <c r="J906" s="401"/>
      <c r="K906" s="1"/>
      <c r="L906" s="1"/>
    </row>
    <row r="907" spans="1:12" ht="14.25" hidden="1">
      <c r="A907" s="35">
        <f>A906+1</f>
        <v>683</v>
      </c>
      <c r="B907" s="490" t="s">
        <v>481</v>
      </c>
      <c r="C907" s="491"/>
      <c r="D907" s="180">
        <v>24</v>
      </c>
      <c r="E907" s="221" t="s">
        <v>660</v>
      </c>
      <c r="F907" s="260">
        <v>250</v>
      </c>
      <c r="G907" s="260">
        <f t="shared" si="166"/>
        <v>6000</v>
      </c>
      <c r="H907" s="477"/>
      <c r="I907" s="388"/>
      <c r="J907" s="401"/>
      <c r="K907" s="1"/>
      <c r="L907" s="1"/>
    </row>
    <row r="908" spans="1:12" ht="14.25" hidden="1">
      <c r="A908" s="35">
        <f>A907+1</f>
        <v>684</v>
      </c>
      <c r="B908" s="490" t="s">
        <v>515</v>
      </c>
      <c r="C908" s="491"/>
      <c r="D908" s="36">
        <v>18.8</v>
      </c>
      <c r="E908" s="339" t="s">
        <v>26</v>
      </c>
      <c r="F908" s="287">
        <v>56</v>
      </c>
      <c r="G908" s="287">
        <f t="shared" si="166"/>
        <v>1052.8</v>
      </c>
      <c r="H908" s="477"/>
      <c r="I908" s="360"/>
      <c r="J908" s="401"/>
      <c r="K908" s="1"/>
      <c r="L908" s="1"/>
    </row>
    <row r="909" spans="1:12" ht="14.25" hidden="1">
      <c r="A909" s="35">
        <f>A908+1</f>
        <v>685</v>
      </c>
      <c r="B909" s="490" t="s">
        <v>516</v>
      </c>
      <c r="C909" s="491"/>
      <c r="D909" s="36">
        <v>4</v>
      </c>
      <c r="E909" s="339" t="s">
        <v>3</v>
      </c>
      <c r="F909" s="287">
        <v>150</v>
      </c>
      <c r="G909" s="287">
        <f t="shared" si="166"/>
        <v>600</v>
      </c>
      <c r="H909" s="477"/>
      <c r="I909" s="360"/>
      <c r="J909" s="401"/>
      <c r="K909" s="1"/>
      <c r="L909" s="1"/>
    </row>
    <row r="910" spans="1:12" ht="14.25" hidden="1">
      <c r="A910" s="173">
        <f>A909+1</f>
        <v>686</v>
      </c>
      <c r="B910" s="492" t="s">
        <v>605</v>
      </c>
      <c r="C910" s="493"/>
      <c r="D910" s="233"/>
      <c r="E910" s="234"/>
      <c r="F910" s="311"/>
      <c r="G910" s="311"/>
      <c r="H910" s="332"/>
      <c r="I910" s="385" t="s">
        <v>667</v>
      </c>
      <c r="J910" s="401"/>
      <c r="K910" s="1"/>
      <c r="L910" s="1"/>
    </row>
    <row r="911" spans="1:12" ht="14.25">
      <c r="A911" s="33"/>
      <c r="B911" s="21" t="s">
        <v>517</v>
      </c>
      <c r="C911" s="22"/>
      <c r="D911" s="34"/>
      <c r="E911" s="34"/>
      <c r="F911" s="286"/>
      <c r="G911" s="286"/>
      <c r="H911" s="472" t="s">
        <v>518</v>
      </c>
      <c r="I911" s="359"/>
      <c r="J911" s="401"/>
      <c r="K911" s="1"/>
      <c r="L911" s="1"/>
    </row>
    <row r="912" spans="1:12" ht="14.25" hidden="1">
      <c r="A912" s="35">
        <f>A910+1</f>
        <v>687</v>
      </c>
      <c r="B912" s="490" t="s">
        <v>481</v>
      </c>
      <c r="C912" s="491"/>
      <c r="D912" s="180">
        <v>30</v>
      </c>
      <c r="E912" s="221" t="s">
        <v>660</v>
      </c>
      <c r="F912" s="260">
        <v>250</v>
      </c>
      <c r="G912" s="260">
        <f t="shared" ref="G912:G914" si="167">ROUND(D912*F912,2)</f>
        <v>7500</v>
      </c>
      <c r="H912" s="477"/>
      <c r="I912" s="388"/>
      <c r="J912" s="401"/>
      <c r="K912" s="1"/>
      <c r="L912" s="1"/>
    </row>
    <row r="913" spans="1:12" ht="14.25" hidden="1">
      <c r="A913" s="35">
        <f>A912+1</f>
        <v>688</v>
      </c>
      <c r="B913" s="490" t="s">
        <v>519</v>
      </c>
      <c r="C913" s="491"/>
      <c r="D913" s="36">
        <v>13.6</v>
      </c>
      <c r="E913" s="339" t="s">
        <v>26</v>
      </c>
      <c r="F913" s="287">
        <v>56</v>
      </c>
      <c r="G913" s="287">
        <f t="shared" si="167"/>
        <v>761.6</v>
      </c>
      <c r="H913" s="477"/>
      <c r="I913" s="360"/>
      <c r="J913" s="401"/>
      <c r="K913" s="1"/>
      <c r="L913" s="1"/>
    </row>
    <row r="914" spans="1:12" ht="14.25" hidden="1">
      <c r="A914" s="35">
        <f>A913+1</f>
        <v>689</v>
      </c>
      <c r="B914" s="490" t="s">
        <v>520</v>
      </c>
      <c r="C914" s="491"/>
      <c r="D914" s="180">
        <v>0.1</v>
      </c>
      <c r="E914" s="181" t="s">
        <v>3</v>
      </c>
      <c r="F914" s="273">
        <v>50</v>
      </c>
      <c r="G914" s="273">
        <f t="shared" si="167"/>
        <v>5</v>
      </c>
      <c r="H914" s="477"/>
      <c r="I914" s="360"/>
      <c r="J914" s="401"/>
      <c r="K914" s="1"/>
      <c r="L914" s="1"/>
    </row>
    <row r="915" spans="1:12" ht="14.25">
      <c r="A915" s="33"/>
      <c r="B915" s="21" t="s">
        <v>521</v>
      </c>
      <c r="C915" s="22"/>
      <c r="D915" s="34"/>
      <c r="E915" s="34"/>
      <c r="F915" s="286"/>
      <c r="G915" s="286"/>
      <c r="H915" s="472" t="s">
        <v>522</v>
      </c>
      <c r="I915" s="359"/>
      <c r="J915" s="401"/>
      <c r="K915" s="1"/>
      <c r="L915" s="1"/>
    </row>
    <row r="916" spans="1:12" ht="14.25" hidden="1">
      <c r="A916" s="35">
        <f>A914+1</f>
        <v>690</v>
      </c>
      <c r="B916" s="490" t="s">
        <v>523</v>
      </c>
      <c r="C916" s="491"/>
      <c r="D916" s="339">
        <v>1</v>
      </c>
      <c r="E916" s="339" t="s">
        <v>64</v>
      </c>
      <c r="F916" s="287">
        <v>7500</v>
      </c>
      <c r="G916" s="287">
        <f t="shared" ref="G916:G917" si="168">ROUND(D916*F916,2)</f>
        <v>7500</v>
      </c>
      <c r="H916" s="477"/>
      <c r="I916" s="360"/>
      <c r="J916" s="401"/>
      <c r="K916" s="1"/>
      <c r="L916" s="1"/>
    </row>
    <row r="917" spans="1:12" ht="14.25" hidden="1">
      <c r="A917" s="35">
        <f>A916+1</f>
        <v>691</v>
      </c>
      <c r="B917" s="490" t="s">
        <v>524</v>
      </c>
      <c r="C917" s="491"/>
      <c r="D917" s="36">
        <v>20</v>
      </c>
      <c r="E917" s="339" t="s">
        <v>26</v>
      </c>
      <c r="F917" s="287">
        <v>56</v>
      </c>
      <c r="G917" s="287">
        <f t="shared" si="168"/>
        <v>1120</v>
      </c>
      <c r="H917" s="477"/>
      <c r="I917" s="360"/>
      <c r="J917" s="401"/>
      <c r="K917" s="1"/>
      <c r="L917" s="1"/>
    </row>
    <row r="918" spans="1:12" ht="14.25">
      <c r="A918" s="33"/>
      <c r="B918" s="21" t="s">
        <v>525</v>
      </c>
      <c r="C918" s="22"/>
      <c r="D918" s="34"/>
      <c r="E918" s="34"/>
      <c r="F918" s="286"/>
      <c r="G918" s="286"/>
      <c r="H918" s="472" t="s">
        <v>526</v>
      </c>
      <c r="I918" s="359"/>
      <c r="J918" s="401"/>
      <c r="K918" s="1"/>
      <c r="L918" s="1"/>
    </row>
    <row r="919" spans="1:12" ht="14.25" hidden="1">
      <c r="A919" s="35">
        <f>A917+1</f>
        <v>692</v>
      </c>
      <c r="B919" s="490" t="s">
        <v>513</v>
      </c>
      <c r="C919" s="491"/>
      <c r="D919" s="339">
        <v>65</v>
      </c>
      <c r="E919" s="339" t="s">
        <v>26</v>
      </c>
      <c r="F919" s="287">
        <v>85</v>
      </c>
      <c r="G919" s="287">
        <f t="shared" ref="G919:G922" si="169">ROUND(D919*F919,2)</f>
        <v>5525</v>
      </c>
      <c r="H919" s="477"/>
      <c r="I919" s="360"/>
      <c r="J919" s="401"/>
      <c r="K919" s="1"/>
      <c r="L919" s="1"/>
    </row>
    <row r="920" spans="1:12" ht="14.25" hidden="1">
      <c r="A920" s="35">
        <f>A919+1</f>
        <v>693</v>
      </c>
      <c r="B920" s="490" t="s">
        <v>515</v>
      </c>
      <c r="C920" s="491"/>
      <c r="D920" s="36">
        <v>18.8</v>
      </c>
      <c r="E920" s="339" t="s">
        <v>26</v>
      </c>
      <c r="F920" s="287">
        <v>56</v>
      </c>
      <c r="G920" s="287">
        <f t="shared" si="169"/>
        <v>1052.8</v>
      </c>
      <c r="H920" s="477"/>
      <c r="I920" s="360"/>
      <c r="J920" s="401"/>
      <c r="K920" s="1"/>
      <c r="L920" s="1"/>
    </row>
    <row r="921" spans="1:12" ht="14.25" hidden="1">
      <c r="A921" s="35">
        <f>A920+1</f>
        <v>694</v>
      </c>
      <c r="B921" s="490" t="s">
        <v>527</v>
      </c>
      <c r="C921" s="491"/>
      <c r="D921" s="36">
        <v>1</v>
      </c>
      <c r="E921" s="339" t="s">
        <v>47</v>
      </c>
      <c r="F921" s="287">
        <v>1200</v>
      </c>
      <c r="G921" s="287">
        <f t="shared" si="169"/>
        <v>1200</v>
      </c>
      <c r="H921" s="477"/>
      <c r="I921" s="360"/>
      <c r="J921" s="401"/>
      <c r="K921" s="1"/>
      <c r="L921" s="1"/>
    </row>
    <row r="922" spans="1:12" ht="14.25" hidden="1">
      <c r="A922" s="35">
        <f>A921+1</f>
        <v>695</v>
      </c>
      <c r="B922" s="490" t="s">
        <v>481</v>
      </c>
      <c r="C922" s="491"/>
      <c r="D922" s="180">
        <v>24</v>
      </c>
      <c r="E922" s="221" t="s">
        <v>660</v>
      </c>
      <c r="F922" s="260">
        <v>250</v>
      </c>
      <c r="G922" s="260">
        <f t="shared" si="169"/>
        <v>6000</v>
      </c>
      <c r="H922" s="473"/>
      <c r="I922" s="388"/>
      <c r="J922" s="401"/>
      <c r="K922" s="1"/>
      <c r="L922" s="1"/>
    </row>
    <row r="923" spans="1:12" ht="14.25" hidden="1">
      <c r="A923" s="171">
        <f>A922+1</f>
        <v>696</v>
      </c>
      <c r="B923" s="488" t="s">
        <v>606</v>
      </c>
      <c r="C923" s="489"/>
      <c r="D923" s="229"/>
      <c r="E923" s="230"/>
      <c r="F923" s="306"/>
      <c r="G923" s="306"/>
      <c r="H923" s="332"/>
      <c r="I923" s="380" t="s">
        <v>667</v>
      </c>
      <c r="J923" s="401"/>
      <c r="K923" s="1"/>
      <c r="L923" s="1"/>
    </row>
    <row r="924" spans="1:12" ht="14.25">
      <c r="A924" s="33"/>
      <c r="B924" s="21" t="s">
        <v>528</v>
      </c>
      <c r="C924" s="22"/>
      <c r="D924" s="34"/>
      <c r="E924" s="34"/>
      <c r="F924" s="286"/>
      <c r="G924" s="286"/>
      <c r="H924" s="472" t="s">
        <v>529</v>
      </c>
      <c r="I924" s="359"/>
      <c r="J924" s="401"/>
      <c r="K924" s="1"/>
      <c r="L924" s="1"/>
    </row>
    <row r="925" spans="1:12" ht="14.25" hidden="1">
      <c r="A925" s="35">
        <f>A923+1</f>
        <v>697</v>
      </c>
      <c r="B925" s="490" t="s">
        <v>481</v>
      </c>
      <c r="C925" s="491"/>
      <c r="D925" s="180">
        <v>34</v>
      </c>
      <c r="E925" s="221" t="s">
        <v>660</v>
      </c>
      <c r="F925" s="260">
        <v>250</v>
      </c>
      <c r="G925" s="260">
        <f t="shared" ref="G925:G934" si="170">ROUND(D925*F925,2)</f>
        <v>8500</v>
      </c>
      <c r="H925" s="477"/>
      <c r="I925" s="388"/>
      <c r="J925" s="401"/>
      <c r="K925" s="1"/>
      <c r="L925" s="1"/>
    </row>
    <row r="926" spans="1:12" ht="14.25" hidden="1">
      <c r="A926" s="35">
        <f>A925+1</f>
        <v>698</v>
      </c>
      <c r="B926" s="490" t="s">
        <v>519</v>
      </c>
      <c r="C926" s="491"/>
      <c r="D926" s="36">
        <v>13.6</v>
      </c>
      <c r="E926" s="339" t="s">
        <v>26</v>
      </c>
      <c r="F926" s="287">
        <v>56</v>
      </c>
      <c r="G926" s="287">
        <f t="shared" si="170"/>
        <v>761.6</v>
      </c>
      <c r="H926" s="477"/>
      <c r="I926" s="360"/>
      <c r="J926" s="401"/>
      <c r="K926" s="1"/>
      <c r="L926" s="1"/>
    </row>
    <row r="927" spans="1:12" ht="14.25">
      <c r="A927" s="33"/>
      <c r="B927" s="21" t="s">
        <v>530</v>
      </c>
      <c r="C927" s="22"/>
      <c r="D927" s="34"/>
      <c r="E927" s="34"/>
      <c r="F927" s="286"/>
      <c r="G927" s="286"/>
      <c r="H927" s="472" t="s">
        <v>531</v>
      </c>
      <c r="I927" s="359"/>
      <c r="J927" s="401"/>
      <c r="K927" s="1"/>
      <c r="L927" s="1"/>
    </row>
    <row r="928" spans="1:12" ht="14.25" hidden="1">
      <c r="A928" s="35">
        <f>A926+1</f>
        <v>699</v>
      </c>
      <c r="B928" s="490" t="s">
        <v>516</v>
      </c>
      <c r="C928" s="491"/>
      <c r="D928" s="181">
        <v>17</v>
      </c>
      <c r="E928" s="181" t="s">
        <v>3</v>
      </c>
      <c r="F928" s="273">
        <v>150</v>
      </c>
      <c r="G928" s="273">
        <f t="shared" si="170"/>
        <v>2550</v>
      </c>
      <c r="H928" s="477"/>
      <c r="I928" s="360"/>
      <c r="J928" s="401"/>
      <c r="K928" s="1"/>
      <c r="L928" s="1"/>
    </row>
    <row r="929" spans="1:12" ht="14.25" hidden="1">
      <c r="A929" s="35">
        <f t="shared" ref="A929:A934" si="171">A928+1</f>
        <v>700</v>
      </c>
      <c r="B929" s="490" t="s">
        <v>513</v>
      </c>
      <c r="C929" s="491"/>
      <c r="D929" s="36">
        <v>28</v>
      </c>
      <c r="E929" s="339" t="s">
        <v>26</v>
      </c>
      <c r="F929" s="287">
        <v>85</v>
      </c>
      <c r="G929" s="287">
        <f t="shared" si="170"/>
        <v>2380</v>
      </c>
      <c r="H929" s="477"/>
      <c r="I929" s="360"/>
      <c r="J929" s="401"/>
      <c r="K929" s="1"/>
      <c r="L929" s="1"/>
    </row>
    <row r="930" spans="1:12" ht="42.75" hidden="1">
      <c r="A930" s="35">
        <f t="shared" si="171"/>
        <v>701</v>
      </c>
      <c r="B930" s="222" t="s">
        <v>662</v>
      </c>
      <c r="C930" s="334"/>
      <c r="D930" s="180">
        <v>256</v>
      </c>
      <c r="E930" s="181" t="s">
        <v>3</v>
      </c>
      <c r="F930" s="273">
        <v>30</v>
      </c>
      <c r="G930" s="273">
        <f t="shared" si="170"/>
        <v>7680</v>
      </c>
      <c r="H930" s="477"/>
      <c r="I930" s="360"/>
      <c r="J930" s="401"/>
      <c r="K930" s="1"/>
      <c r="L930" s="1"/>
    </row>
    <row r="931" spans="1:12" ht="28.5" hidden="1">
      <c r="A931" s="35">
        <f t="shared" si="171"/>
        <v>702</v>
      </c>
      <c r="B931" s="333" t="s">
        <v>532</v>
      </c>
      <c r="C931" s="334"/>
      <c r="D931" s="36">
        <v>2</v>
      </c>
      <c r="E931" s="339" t="s">
        <v>3</v>
      </c>
      <c r="F931" s="287">
        <v>25</v>
      </c>
      <c r="G931" s="287">
        <f t="shared" si="170"/>
        <v>50</v>
      </c>
      <c r="H931" s="477"/>
      <c r="I931" s="360"/>
      <c r="J931" s="401"/>
      <c r="K931" s="1"/>
      <c r="L931" s="1"/>
    </row>
    <row r="932" spans="1:12" ht="28.5" hidden="1">
      <c r="A932" s="35">
        <f t="shared" si="171"/>
        <v>703</v>
      </c>
      <c r="B932" s="333" t="s">
        <v>481</v>
      </c>
      <c r="C932" s="334"/>
      <c r="D932" s="180">
        <v>68</v>
      </c>
      <c r="E932" s="221" t="s">
        <v>660</v>
      </c>
      <c r="F932" s="260">
        <v>250</v>
      </c>
      <c r="G932" s="260">
        <f t="shared" si="170"/>
        <v>17000</v>
      </c>
      <c r="H932" s="477"/>
      <c r="I932" s="388"/>
      <c r="J932" s="401"/>
      <c r="K932" s="1"/>
      <c r="L932" s="1"/>
    </row>
    <row r="933" spans="1:12" ht="28.5" hidden="1">
      <c r="A933" s="35">
        <f t="shared" si="171"/>
        <v>704</v>
      </c>
      <c r="B933" s="333" t="s">
        <v>533</v>
      </c>
      <c r="C933" s="334"/>
      <c r="D933" s="36">
        <v>0.25</v>
      </c>
      <c r="E933" s="339" t="s">
        <v>28</v>
      </c>
      <c r="F933" s="287">
        <v>1250</v>
      </c>
      <c r="G933" s="287">
        <f t="shared" si="170"/>
        <v>312.5</v>
      </c>
      <c r="H933" s="477"/>
      <c r="I933" s="360"/>
      <c r="J933" s="401"/>
      <c r="K933" s="1"/>
      <c r="L933" s="1"/>
    </row>
    <row r="934" spans="1:12" ht="28.5" hidden="1">
      <c r="A934" s="166">
        <f t="shared" si="171"/>
        <v>705</v>
      </c>
      <c r="B934" s="336" t="s">
        <v>555</v>
      </c>
      <c r="C934" s="337"/>
      <c r="D934" s="223">
        <v>240</v>
      </c>
      <c r="E934" s="221" t="s">
        <v>3</v>
      </c>
      <c r="F934" s="260">
        <v>120</v>
      </c>
      <c r="G934" s="260">
        <f t="shared" si="170"/>
        <v>28800</v>
      </c>
      <c r="H934" s="477"/>
      <c r="I934" s="388"/>
      <c r="J934" s="401"/>
      <c r="K934" s="1"/>
      <c r="L934" s="1"/>
    </row>
    <row r="935" spans="1:12" ht="28.5" hidden="1">
      <c r="A935" s="174">
        <f>A934+1</f>
        <v>706</v>
      </c>
      <c r="B935" s="175" t="s">
        <v>608</v>
      </c>
      <c r="C935" s="335"/>
      <c r="D935" s="231"/>
      <c r="E935" s="232"/>
      <c r="F935" s="275"/>
      <c r="G935" s="275"/>
      <c r="H935" s="332"/>
      <c r="I935" s="389" t="s">
        <v>667</v>
      </c>
      <c r="J935" s="401"/>
      <c r="K935" s="1"/>
      <c r="L935" s="1"/>
    </row>
    <row r="936" spans="1:12" ht="14.25">
      <c r="A936" s="33"/>
      <c r="B936" s="21" t="s">
        <v>534</v>
      </c>
      <c r="C936" s="22"/>
      <c r="D936" s="34"/>
      <c r="E936" s="34"/>
      <c r="F936" s="286"/>
      <c r="G936" s="286"/>
      <c r="H936" s="472" t="s">
        <v>535</v>
      </c>
      <c r="I936" s="359"/>
      <c r="J936" s="401"/>
      <c r="K936" s="1"/>
      <c r="L936" s="1"/>
    </row>
    <row r="937" spans="1:12" ht="14.25" hidden="1">
      <c r="A937" s="101">
        <f>A935+1</f>
        <v>707</v>
      </c>
      <c r="B937" s="486" t="s">
        <v>515</v>
      </c>
      <c r="C937" s="487"/>
      <c r="D937" s="37">
        <v>18.8</v>
      </c>
      <c r="E937" s="340" t="s">
        <v>26</v>
      </c>
      <c r="F937" s="303">
        <v>56</v>
      </c>
      <c r="G937" s="303">
        <f t="shared" ref="G937" si="172">ROUND(D937*F937,2)</f>
        <v>1052.8</v>
      </c>
      <c r="H937" s="473"/>
      <c r="I937" s="362"/>
      <c r="J937" s="401"/>
      <c r="K937" s="1"/>
      <c r="L937" s="1"/>
    </row>
    <row r="938" spans="1:12" ht="42.75" hidden="1">
      <c r="A938" s="176">
        <f>A937+1</f>
        <v>708</v>
      </c>
      <c r="B938" s="178" t="s">
        <v>609</v>
      </c>
      <c r="C938" s="177"/>
      <c r="D938" s="228"/>
      <c r="E938" s="228"/>
      <c r="F938" s="312"/>
      <c r="G938" s="312"/>
      <c r="H938" s="472"/>
      <c r="I938" s="390" t="s">
        <v>667</v>
      </c>
      <c r="J938" s="401"/>
      <c r="K938" s="1"/>
      <c r="L938" s="1"/>
    </row>
    <row r="939" spans="1:12" ht="14.25" hidden="1">
      <c r="A939" s="171">
        <f>A938+1</f>
        <v>709</v>
      </c>
      <c r="B939" s="488" t="s">
        <v>610</v>
      </c>
      <c r="C939" s="489"/>
      <c r="D939" s="229"/>
      <c r="E939" s="230"/>
      <c r="F939" s="306"/>
      <c r="G939" s="306"/>
      <c r="H939" s="473"/>
      <c r="I939" s="380" t="s">
        <v>667</v>
      </c>
      <c r="J939" s="401"/>
      <c r="K939" s="1"/>
      <c r="L939" s="1"/>
    </row>
    <row r="940" spans="1:12" ht="14.25">
      <c r="A940" s="29"/>
      <c r="B940" s="277" t="s">
        <v>536</v>
      </c>
      <c r="C940" s="278"/>
      <c r="D940" s="278"/>
      <c r="E940" s="278"/>
      <c r="F940" s="284"/>
      <c r="G940" s="284"/>
      <c r="H940" s="279"/>
      <c r="I940" s="356"/>
      <c r="J940" s="407"/>
      <c r="K940" s="15"/>
      <c r="L940" s="15"/>
    </row>
    <row r="941" spans="1:12" ht="14.25">
      <c r="A941" s="138"/>
      <c r="B941" s="118" t="s">
        <v>537</v>
      </c>
      <c r="C941" s="119"/>
      <c r="D941" s="119"/>
      <c r="E941" s="119"/>
      <c r="F941" s="271"/>
      <c r="G941" s="271"/>
      <c r="H941" s="120"/>
      <c r="I941" s="381"/>
      <c r="J941" s="401"/>
      <c r="K941" s="1"/>
      <c r="L941" s="1"/>
    </row>
    <row r="942" spans="1:12" ht="14.25">
      <c r="A942" s="91"/>
      <c r="B942" s="12" t="s">
        <v>538</v>
      </c>
      <c r="C942" s="131"/>
      <c r="D942" s="12"/>
      <c r="E942" s="93"/>
      <c r="F942" s="272"/>
      <c r="G942" s="272"/>
      <c r="H942" s="472" t="s">
        <v>539</v>
      </c>
      <c r="I942" s="379"/>
      <c r="J942" s="401"/>
      <c r="K942" s="1"/>
      <c r="L942" s="1"/>
    </row>
    <row r="943" spans="1:12" ht="14.25" hidden="1">
      <c r="A943" s="33">
        <f>A939+1</f>
        <v>710</v>
      </c>
      <c r="B943" s="478" t="s">
        <v>663</v>
      </c>
      <c r="C943" s="479"/>
      <c r="D943" s="224">
        <v>4</v>
      </c>
      <c r="E943" s="225" t="s">
        <v>12</v>
      </c>
      <c r="F943" s="313">
        <v>45</v>
      </c>
      <c r="G943" s="313">
        <f t="shared" ref="G943:G944" si="173">ROUND(D943*F943,2)</f>
        <v>180</v>
      </c>
      <c r="H943" s="477"/>
      <c r="I943" s="359"/>
      <c r="J943" s="401"/>
      <c r="K943" s="1"/>
      <c r="L943" s="1"/>
    </row>
    <row r="944" spans="1:12" ht="14.25" hidden="1">
      <c r="A944" s="101">
        <f>A943+1</f>
        <v>711</v>
      </c>
      <c r="B944" s="480" t="s">
        <v>664</v>
      </c>
      <c r="C944" s="481"/>
      <c r="D944" s="226">
        <v>70</v>
      </c>
      <c r="E944" s="227" t="s">
        <v>3</v>
      </c>
      <c r="F944" s="314">
        <v>25</v>
      </c>
      <c r="G944" s="314">
        <f t="shared" si="173"/>
        <v>1750</v>
      </c>
      <c r="H944" s="473"/>
      <c r="I944" s="362"/>
      <c r="J944" s="401"/>
      <c r="K944" s="1"/>
      <c r="L944" s="1"/>
    </row>
    <row r="945" spans="1:12" ht="14.25">
      <c r="A945" s="139"/>
      <c r="B945" s="118" t="s">
        <v>540</v>
      </c>
      <c r="C945" s="119"/>
      <c r="D945" s="119"/>
      <c r="E945" s="119"/>
      <c r="F945" s="271"/>
      <c r="G945" s="271"/>
      <c r="H945" s="120"/>
      <c r="I945" s="381"/>
      <c r="J945" s="401"/>
      <c r="K945" s="1"/>
      <c r="L945" s="1"/>
    </row>
    <row r="946" spans="1:12" ht="14.25">
      <c r="A946" s="91"/>
      <c r="B946" s="12" t="s">
        <v>541</v>
      </c>
      <c r="C946" s="131"/>
      <c r="D946" s="12"/>
      <c r="E946" s="93"/>
      <c r="F946" s="272"/>
      <c r="G946" s="272"/>
      <c r="H946" s="472" t="s">
        <v>542</v>
      </c>
      <c r="I946" s="379"/>
      <c r="J946" s="401"/>
      <c r="K946" s="1"/>
      <c r="L946" s="1"/>
    </row>
    <row r="947" spans="1:12" ht="14.25" hidden="1">
      <c r="A947" s="132">
        <f>A944+1</f>
        <v>712</v>
      </c>
      <c r="B947" s="140" t="s">
        <v>543</v>
      </c>
      <c r="C947" s="141"/>
      <c r="D947" s="142">
        <v>1</v>
      </c>
      <c r="E947" s="331" t="s">
        <v>12</v>
      </c>
      <c r="F947" s="269">
        <v>450</v>
      </c>
      <c r="G947" s="269">
        <f t="shared" ref="G947" si="174">ROUND(D947*F947,2)</f>
        <v>450</v>
      </c>
      <c r="H947" s="473"/>
      <c r="I947" s="378"/>
      <c r="J947" s="401"/>
      <c r="K947" s="1"/>
      <c r="L947" s="1"/>
    </row>
    <row r="948" spans="1:12" ht="14.25">
      <c r="A948" s="91"/>
      <c r="B948" s="12" t="s">
        <v>538</v>
      </c>
      <c r="C948" s="131"/>
      <c r="D948" s="12"/>
      <c r="E948" s="93"/>
      <c r="F948" s="272"/>
      <c r="G948" s="272"/>
      <c r="H948" s="472" t="s">
        <v>544</v>
      </c>
      <c r="I948" s="379"/>
      <c r="J948" s="401"/>
      <c r="K948" s="1"/>
      <c r="L948" s="1"/>
    </row>
    <row r="949" spans="1:12" ht="14.25" hidden="1">
      <c r="A949" s="33">
        <f>A947+1</f>
        <v>713</v>
      </c>
      <c r="B949" s="478" t="s">
        <v>663</v>
      </c>
      <c r="C949" s="479"/>
      <c r="D949" s="224">
        <v>4</v>
      </c>
      <c r="E949" s="225" t="s">
        <v>12</v>
      </c>
      <c r="F949" s="313">
        <v>45</v>
      </c>
      <c r="G949" s="313">
        <f t="shared" ref="G949:G950" si="175">ROUND(D949*F949,2)</f>
        <v>180</v>
      </c>
      <c r="H949" s="477"/>
      <c r="I949" s="359"/>
      <c r="J949" s="401"/>
      <c r="K949" s="1"/>
      <c r="L949" s="1"/>
    </row>
    <row r="950" spans="1:12" ht="14.25" hidden="1">
      <c r="A950" s="101">
        <f t="shared" ref="A950" si="176">A949+1</f>
        <v>714</v>
      </c>
      <c r="B950" s="480" t="s">
        <v>664</v>
      </c>
      <c r="C950" s="481"/>
      <c r="D950" s="226">
        <v>70</v>
      </c>
      <c r="E950" s="227" t="s">
        <v>3</v>
      </c>
      <c r="F950" s="314">
        <v>25</v>
      </c>
      <c r="G950" s="314">
        <f t="shared" si="175"/>
        <v>1750</v>
      </c>
      <c r="H950" s="473"/>
      <c r="I950" s="362"/>
      <c r="J950" s="401"/>
      <c r="K950" s="1"/>
      <c r="L950" s="1"/>
    </row>
    <row r="951" spans="1:12" ht="14.25">
      <c r="A951" s="139"/>
      <c r="B951" s="118" t="s">
        <v>545</v>
      </c>
      <c r="C951" s="119"/>
      <c r="D951" s="119"/>
      <c r="E951" s="119"/>
      <c r="F951" s="271"/>
      <c r="G951" s="271"/>
      <c r="H951" s="120"/>
      <c r="I951" s="381"/>
      <c r="J951" s="401"/>
      <c r="K951" s="1"/>
      <c r="L951" s="1"/>
    </row>
    <row r="952" spans="1:12" ht="14.25">
      <c r="A952" s="91"/>
      <c r="B952" s="12" t="s">
        <v>541</v>
      </c>
      <c r="C952" s="131"/>
      <c r="D952" s="12"/>
      <c r="E952" s="93"/>
      <c r="F952" s="272"/>
      <c r="G952" s="272"/>
      <c r="H952" s="472" t="s">
        <v>546</v>
      </c>
      <c r="I952" s="379"/>
      <c r="J952" s="401"/>
      <c r="K952" s="1"/>
      <c r="L952" s="1"/>
    </row>
    <row r="953" spans="1:12" ht="14.25" hidden="1">
      <c r="A953" s="33">
        <f>A950+1</f>
        <v>715</v>
      </c>
      <c r="B953" s="482" t="s">
        <v>547</v>
      </c>
      <c r="C953" s="483"/>
      <c r="D953" s="117">
        <v>6</v>
      </c>
      <c r="E953" s="34" t="s">
        <v>327</v>
      </c>
      <c r="F953" s="286">
        <v>2000</v>
      </c>
      <c r="G953" s="286">
        <f t="shared" ref="G953:G955" si="177">ROUND(D953*F953,2)</f>
        <v>12000</v>
      </c>
      <c r="H953" s="477"/>
      <c r="I953" s="359"/>
      <c r="J953" s="401"/>
      <c r="K953" s="1"/>
      <c r="L953" s="1"/>
    </row>
    <row r="954" spans="1:12" ht="14.25" hidden="1">
      <c r="A954" s="35">
        <f>A953+1</f>
        <v>716</v>
      </c>
      <c r="B954" s="484" t="s">
        <v>548</v>
      </c>
      <c r="C954" s="485"/>
      <c r="D954" s="36">
        <v>1</v>
      </c>
      <c r="E954" s="339" t="s">
        <v>327</v>
      </c>
      <c r="F954" s="287">
        <v>1500</v>
      </c>
      <c r="G954" s="287">
        <f t="shared" si="177"/>
        <v>1500</v>
      </c>
      <c r="H954" s="477"/>
      <c r="I954" s="360"/>
      <c r="J954" s="401"/>
      <c r="K954" s="1"/>
      <c r="L954" s="1"/>
    </row>
    <row r="955" spans="1:12" ht="14.25" hidden="1">
      <c r="A955" s="101">
        <f>A954+1</f>
        <v>717</v>
      </c>
      <c r="B955" s="486" t="s">
        <v>607</v>
      </c>
      <c r="C955" s="487"/>
      <c r="D955" s="37">
        <v>2</v>
      </c>
      <c r="E955" s="340" t="s">
        <v>327</v>
      </c>
      <c r="F955" s="303">
        <v>1800</v>
      </c>
      <c r="G955" s="303">
        <f t="shared" si="177"/>
        <v>3600</v>
      </c>
      <c r="H955" s="473"/>
      <c r="I955" s="362"/>
      <c r="J955" s="401"/>
      <c r="K955" s="1"/>
      <c r="L955" s="1"/>
    </row>
    <row r="956" spans="1:12" ht="15" thickBot="1">
      <c r="A956" s="91"/>
      <c r="B956" s="12" t="s">
        <v>549</v>
      </c>
      <c r="C956" s="131"/>
      <c r="D956" s="12"/>
      <c r="E956" s="93"/>
      <c r="F956" s="272"/>
      <c r="G956" s="272"/>
      <c r="H956" s="472" t="s">
        <v>550</v>
      </c>
      <c r="I956" s="379"/>
      <c r="J956" s="401"/>
      <c r="K956" s="1"/>
      <c r="L956" s="1"/>
    </row>
    <row r="957" spans="1:12" ht="39" hidden="1" thickBot="1">
      <c r="A957" s="394">
        <f>A955+1</f>
        <v>718</v>
      </c>
      <c r="B957" s="474" t="s">
        <v>551</v>
      </c>
      <c r="C957" s="475"/>
      <c r="D957" s="395">
        <v>1</v>
      </c>
      <c r="E957" s="396" t="s">
        <v>327</v>
      </c>
      <c r="F957" s="392"/>
      <c r="G957" s="392"/>
      <c r="H957" s="473"/>
      <c r="I957" s="391" t="s">
        <v>671</v>
      </c>
      <c r="J957" s="401"/>
      <c r="K957" s="1"/>
      <c r="L957" s="1"/>
    </row>
    <row r="958" spans="1:12" ht="15.75" thickBot="1">
      <c r="A958" s="397"/>
      <c r="B958" s="412" t="s">
        <v>672</v>
      </c>
      <c r="C958" s="398"/>
      <c r="D958" s="393">
        <f>SUBTOTAL(9,D9:D957)</f>
        <v>34163</v>
      </c>
      <c r="E958" s="399"/>
      <c r="F958" s="400"/>
      <c r="G958" s="393">
        <f>SUBTOTAL(9,G9:G957)</f>
        <v>1496350</v>
      </c>
      <c r="J958" s="276">
        <f>SUM(J13:J889)</f>
        <v>467535.5</v>
      </c>
    </row>
    <row r="959" spans="1:12" ht="15.75" thickBot="1">
      <c r="A959" s="397"/>
      <c r="B959" s="476" t="s">
        <v>673</v>
      </c>
      <c r="C959" s="476"/>
      <c r="D959" s="476"/>
      <c r="E959" s="476"/>
      <c r="F959" s="410">
        <v>0.02</v>
      </c>
      <c r="G959" s="411">
        <f>F959*G958</f>
        <v>29927</v>
      </c>
      <c r="J959" s="276">
        <f>0.05*J958</f>
        <v>23376.775000000001</v>
      </c>
    </row>
  </sheetData>
  <autoFilter ref="A5:I959">
    <filterColumn colId="0">
      <filters>
        <filter val="X"/>
      </filters>
    </filterColumn>
    <filterColumn colId="1" showButton="0"/>
    <filterColumn colId="3" showButton="0"/>
  </autoFilter>
  <mergeCells count="516">
    <mergeCell ref="A5:A6"/>
    <mergeCell ref="B5:C6"/>
    <mergeCell ref="D5:E5"/>
    <mergeCell ref="H5:H6"/>
    <mergeCell ref="B9:C9"/>
    <mergeCell ref="H10:H18"/>
    <mergeCell ref="B11:C11"/>
    <mergeCell ref="B13:C13"/>
    <mergeCell ref="B14:C14"/>
    <mergeCell ref="B18:C18"/>
    <mergeCell ref="H37:H39"/>
    <mergeCell ref="B38:C38"/>
    <mergeCell ref="B39:C39"/>
    <mergeCell ref="H40:H42"/>
    <mergeCell ref="B41:C41"/>
    <mergeCell ref="B42:C42"/>
    <mergeCell ref="H20:H23"/>
    <mergeCell ref="H24:H29"/>
    <mergeCell ref="B28:C28"/>
    <mergeCell ref="H30:H31"/>
    <mergeCell ref="B31:C31"/>
    <mergeCell ref="H32:H36"/>
    <mergeCell ref="B33:C33"/>
    <mergeCell ref="B34:C34"/>
    <mergeCell ref="B35:C35"/>
    <mergeCell ref="B36:C36"/>
    <mergeCell ref="H60:H66"/>
    <mergeCell ref="B61:C61"/>
    <mergeCell ref="B62:C62"/>
    <mergeCell ref="B66:C66"/>
    <mergeCell ref="H67:H73"/>
    <mergeCell ref="B68:C68"/>
    <mergeCell ref="B69:C69"/>
    <mergeCell ref="B73:C73"/>
    <mergeCell ref="H43:H44"/>
    <mergeCell ref="B46:C46"/>
    <mergeCell ref="H46:H52"/>
    <mergeCell ref="B55:C55"/>
    <mergeCell ref="B56:C56"/>
    <mergeCell ref="H56:H57"/>
    <mergeCell ref="B57:C57"/>
    <mergeCell ref="B87:C87"/>
    <mergeCell ref="B88:C88"/>
    <mergeCell ref="B89:C89"/>
    <mergeCell ref="B90:C90"/>
    <mergeCell ref="H91:H92"/>
    <mergeCell ref="B92:C92"/>
    <mergeCell ref="H74:H80"/>
    <mergeCell ref="B75:C75"/>
    <mergeCell ref="B78:C78"/>
    <mergeCell ref="B79:C79"/>
    <mergeCell ref="B80:C80"/>
    <mergeCell ref="H81:H90"/>
    <mergeCell ref="B82:C82"/>
    <mergeCell ref="B83:C83"/>
    <mergeCell ref="B85:C85"/>
    <mergeCell ref="B86:C86"/>
    <mergeCell ref="H93:H96"/>
    <mergeCell ref="B94:C94"/>
    <mergeCell ref="B95:C95"/>
    <mergeCell ref="B96:C96"/>
    <mergeCell ref="H97:H104"/>
    <mergeCell ref="B98:C98"/>
    <mergeCell ref="B99:C99"/>
    <mergeCell ref="B101:C101"/>
    <mergeCell ref="B102:C102"/>
    <mergeCell ref="B103:C103"/>
    <mergeCell ref="H112:H114"/>
    <mergeCell ref="B113:C113"/>
    <mergeCell ref="B114:C114"/>
    <mergeCell ref="H115:H119"/>
    <mergeCell ref="B116:C116"/>
    <mergeCell ref="B118:C118"/>
    <mergeCell ref="B119:C119"/>
    <mergeCell ref="B104:C104"/>
    <mergeCell ref="H105:H111"/>
    <mergeCell ref="B106:C106"/>
    <mergeCell ref="B107:C107"/>
    <mergeCell ref="B108:C108"/>
    <mergeCell ref="B110:C110"/>
    <mergeCell ref="B111:C111"/>
    <mergeCell ref="B130:C130"/>
    <mergeCell ref="H131:H135"/>
    <mergeCell ref="B132:C132"/>
    <mergeCell ref="B134:C134"/>
    <mergeCell ref="B135:C135"/>
    <mergeCell ref="H136:H145"/>
    <mergeCell ref="B137:C137"/>
    <mergeCell ref="B139:C139"/>
    <mergeCell ref="B140:C140"/>
    <mergeCell ref="B145:C145"/>
    <mergeCell ref="H120:H13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H159:H161"/>
    <mergeCell ref="B160:C160"/>
    <mergeCell ref="B161:C161"/>
    <mergeCell ref="H163:H165"/>
    <mergeCell ref="B164:C164"/>
    <mergeCell ref="B165:C165"/>
    <mergeCell ref="H146:H153"/>
    <mergeCell ref="B147:C147"/>
    <mergeCell ref="B149:C149"/>
    <mergeCell ref="B152:C152"/>
    <mergeCell ref="B153:C153"/>
    <mergeCell ref="H154:H158"/>
    <mergeCell ref="B155:C155"/>
    <mergeCell ref="B157:C157"/>
    <mergeCell ref="B158:C158"/>
    <mergeCell ref="B185:C185"/>
    <mergeCell ref="H187:H189"/>
    <mergeCell ref="B188:C188"/>
    <mergeCell ref="B189:C189"/>
    <mergeCell ref="B191:C191"/>
    <mergeCell ref="H192:H196"/>
    <mergeCell ref="B196:C196"/>
    <mergeCell ref="H166:H175"/>
    <mergeCell ref="B175:C175"/>
    <mergeCell ref="B177:C177"/>
    <mergeCell ref="H177:H186"/>
    <mergeCell ref="B178:C178"/>
    <mergeCell ref="B179:C179"/>
    <mergeCell ref="B180:C180"/>
    <mergeCell ref="B181:C181"/>
    <mergeCell ref="B182:C182"/>
    <mergeCell ref="B183:C183"/>
    <mergeCell ref="H214:H217"/>
    <mergeCell ref="H218:H221"/>
    <mergeCell ref="H222:H224"/>
    <mergeCell ref="H225:H229"/>
    <mergeCell ref="H230:H233"/>
    <mergeCell ref="H234:H236"/>
    <mergeCell ref="B198:C198"/>
    <mergeCell ref="H199:H203"/>
    <mergeCell ref="B200:C200"/>
    <mergeCell ref="H204:H211"/>
    <mergeCell ref="H212:H213"/>
    <mergeCell ref="B213:C213"/>
    <mergeCell ref="H249:H250"/>
    <mergeCell ref="H251:H252"/>
    <mergeCell ref="H253:H255"/>
    <mergeCell ref="B254:C254"/>
    <mergeCell ref="H256:H260"/>
    <mergeCell ref="B257:C257"/>
    <mergeCell ref="B258:C258"/>
    <mergeCell ref="H237:H238"/>
    <mergeCell ref="H239:H243"/>
    <mergeCell ref="H244:H246"/>
    <mergeCell ref="B245:C245"/>
    <mergeCell ref="B246:C246"/>
    <mergeCell ref="H247:H248"/>
    <mergeCell ref="B285:C285"/>
    <mergeCell ref="B286:C286"/>
    <mergeCell ref="H286:H288"/>
    <mergeCell ref="B287:C287"/>
    <mergeCell ref="B288:C288"/>
    <mergeCell ref="H291:H294"/>
    <mergeCell ref="B292:C292"/>
    <mergeCell ref="H261:H262"/>
    <mergeCell ref="H264:H277"/>
    <mergeCell ref="B270:C270"/>
    <mergeCell ref="B272:C272"/>
    <mergeCell ref="B278:C278"/>
    <mergeCell ref="H278:H284"/>
    <mergeCell ref="B284:C284"/>
    <mergeCell ref="H321:H329"/>
    <mergeCell ref="B322:C322"/>
    <mergeCell ref="B323:C323"/>
    <mergeCell ref="B324:C324"/>
    <mergeCell ref="B325:C325"/>
    <mergeCell ref="B327:C327"/>
    <mergeCell ref="H295:H302"/>
    <mergeCell ref="H303:H312"/>
    <mergeCell ref="B308:C308"/>
    <mergeCell ref="H313:H320"/>
    <mergeCell ref="B314:C314"/>
    <mergeCell ref="B315:C315"/>
    <mergeCell ref="B316:C316"/>
    <mergeCell ref="B317:C317"/>
    <mergeCell ref="B319:C319"/>
    <mergeCell ref="B320:C320"/>
    <mergeCell ref="H336:H342"/>
    <mergeCell ref="B337:C337"/>
    <mergeCell ref="B338:C338"/>
    <mergeCell ref="B339:C339"/>
    <mergeCell ref="B340:C340"/>
    <mergeCell ref="B341:C341"/>
    <mergeCell ref="H330:H335"/>
    <mergeCell ref="B331:C331"/>
    <mergeCell ref="B332:C332"/>
    <mergeCell ref="B333:C333"/>
    <mergeCell ref="B334:C334"/>
    <mergeCell ref="B335:C335"/>
    <mergeCell ref="B356:C356"/>
    <mergeCell ref="H360:H366"/>
    <mergeCell ref="B361:C361"/>
    <mergeCell ref="B362:C362"/>
    <mergeCell ref="B363:C363"/>
    <mergeCell ref="B364:C364"/>
    <mergeCell ref="H343:H350"/>
    <mergeCell ref="B344:C344"/>
    <mergeCell ref="B345:C345"/>
    <mergeCell ref="B346:C346"/>
    <mergeCell ref="B347:C347"/>
    <mergeCell ref="H351:H359"/>
    <mergeCell ref="B352:C352"/>
    <mergeCell ref="B353:C353"/>
    <mergeCell ref="B354:C354"/>
    <mergeCell ref="B355:C355"/>
    <mergeCell ref="H382:H389"/>
    <mergeCell ref="B383:C383"/>
    <mergeCell ref="B384:C384"/>
    <mergeCell ref="B385:C385"/>
    <mergeCell ref="B386:C386"/>
    <mergeCell ref="B387:C387"/>
    <mergeCell ref="H367:H373"/>
    <mergeCell ref="B368:C368"/>
    <mergeCell ref="B369:C369"/>
    <mergeCell ref="B370:C370"/>
    <mergeCell ref="B371:C371"/>
    <mergeCell ref="H374:H381"/>
    <mergeCell ref="B375:C375"/>
    <mergeCell ref="B376:C376"/>
    <mergeCell ref="B377:C377"/>
    <mergeCell ref="B378:C378"/>
    <mergeCell ref="H390:H396"/>
    <mergeCell ref="B391:C391"/>
    <mergeCell ref="B392:C392"/>
    <mergeCell ref="B393:C393"/>
    <mergeCell ref="B394:C394"/>
    <mergeCell ref="H397:H402"/>
    <mergeCell ref="B398:C398"/>
    <mergeCell ref="B399:C399"/>
    <mergeCell ref="B400:C400"/>
    <mergeCell ref="H417:H424"/>
    <mergeCell ref="B418:C418"/>
    <mergeCell ref="B419:C419"/>
    <mergeCell ref="B420:C420"/>
    <mergeCell ref="H425:H431"/>
    <mergeCell ref="B426:C426"/>
    <mergeCell ref="B427:C427"/>
    <mergeCell ref="B428:C428"/>
    <mergeCell ref="H403:H408"/>
    <mergeCell ref="B404:C404"/>
    <mergeCell ref="B405:C405"/>
    <mergeCell ref="H409:H416"/>
    <mergeCell ref="B410:C410"/>
    <mergeCell ref="B411:C411"/>
    <mergeCell ref="B412:C412"/>
    <mergeCell ref="H445:H451"/>
    <mergeCell ref="B446:C446"/>
    <mergeCell ref="B447:C447"/>
    <mergeCell ref="H452:H457"/>
    <mergeCell ref="B453:C453"/>
    <mergeCell ref="H458:H465"/>
    <mergeCell ref="B459:C459"/>
    <mergeCell ref="B460:C460"/>
    <mergeCell ref="H432:H436"/>
    <mergeCell ref="B433:C433"/>
    <mergeCell ref="B434:C434"/>
    <mergeCell ref="H437:H444"/>
    <mergeCell ref="B438:C438"/>
    <mergeCell ref="B439:C439"/>
    <mergeCell ref="B440:C440"/>
    <mergeCell ref="H478:H482"/>
    <mergeCell ref="B480:C480"/>
    <mergeCell ref="H483:H487"/>
    <mergeCell ref="B484:C484"/>
    <mergeCell ref="B486:C486"/>
    <mergeCell ref="H488:H494"/>
    <mergeCell ref="B489:C489"/>
    <mergeCell ref="H466:H471"/>
    <mergeCell ref="B467:C467"/>
    <mergeCell ref="B469:C469"/>
    <mergeCell ref="H472:H477"/>
    <mergeCell ref="B473:C473"/>
    <mergeCell ref="B475:C475"/>
    <mergeCell ref="H511:H517"/>
    <mergeCell ref="B512:C512"/>
    <mergeCell ref="B513:C513"/>
    <mergeCell ref="H518:H525"/>
    <mergeCell ref="B519:C519"/>
    <mergeCell ref="B522:C522"/>
    <mergeCell ref="H495:H499"/>
    <mergeCell ref="B496:C496"/>
    <mergeCell ref="H500:H505"/>
    <mergeCell ref="B501:C501"/>
    <mergeCell ref="B504:C504"/>
    <mergeCell ref="H506:H510"/>
    <mergeCell ref="B507:C507"/>
    <mergeCell ref="B509:C509"/>
    <mergeCell ref="H549:H557"/>
    <mergeCell ref="B550:C550"/>
    <mergeCell ref="H558:H565"/>
    <mergeCell ref="B559:C559"/>
    <mergeCell ref="H566:H573"/>
    <mergeCell ref="B567:C567"/>
    <mergeCell ref="H526:H532"/>
    <mergeCell ref="B527:C527"/>
    <mergeCell ref="H533:H539"/>
    <mergeCell ref="B534:C534"/>
    <mergeCell ref="H540:H548"/>
    <mergeCell ref="B541:C541"/>
    <mergeCell ref="H599:H605"/>
    <mergeCell ref="B600:C600"/>
    <mergeCell ref="H606:H615"/>
    <mergeCell ref="B607:C607"/>
    <mergeCell ref="H616:H626"/>
    <mergeCell ref="B617:C617"/>
    <mergeCell ref="H574:H580"/>
    <mergeCell ref="B575:C575"/>
    <mergeCell ref="H581:H589"/>
    <mergeCell ref="B582:C582"/>
    <mergeCell ref="H590:H598"/>
    <mergeCell ref="B591:C591"/>
    <mergeCell ref="H646:H652"/>
    <mergeCell ref="B647:C647"/>
    <mergeCell ref="H655:H661"/>
    <mergeCell ref="H662:H673"/>
    <mergeCell ref="B667:C667"/>
    <mergeCell ref="B669:C669"/>
    <mergeCell ref="B670:C670"/>
    <mergeCell ref="B673:C673"/>
    <mergeCell ref="H627:H633"/>
    <mergeCell ref="B628:C628"/>
    <mergeCell ref="H634:H640"/>
    <mergeCell ref="B635:C635"/>
    <mergeCell ref="H641:H645"/>
    <mergeCell ref="B642:C642"/>
    <mergeCell ref="B704:C704"/>
    <mergeCell ref="H704:H710"/>
    <mergeCell ref="H711:H716"/>
    <mergeCell ref="B712:C712"/>
    <mergeCell ref="B713:C713"/>
    <mergeCell ref="H717:H719"/>
    <mergeCell ref="B718:C718"/>
    <mergeCell ref="B719:C719"/>
    <mergeCell ref="H675:H699"/>
    <mergeCell ref="B693:C693"/>
    <mergeCell ref="B694:C694"/>
    <mergeCell ref="B695:C695"/>
    <mergeCell ref="B696:C696"/>
    <mergeCell ref="B697:C697"/>
    <mergeCell ref="B698:C698"/>
    <mergeCell ref="B699:C699"/>
    <mergeCell ref="H731:H733"/>
    <mergeCell ref="B732:C732"/>
    <mergeCell ref="B733:C733"/>
    <mergeCell ref="H735:H737"/>
    <mergeCell ref="B736:C736"/>
    <mergeCell ref="B737:C737"/>
    <mergeCell ref="B721:C721"/>
    <mergeCell ref="H723:H725"/>
    <mergeCell ref="B724:C724"/>
    <mergeCell ref="B725:C725"/>
    <mergeCell ref="H726:H729"/>
    <mergeCell ref="B727:C727"/>
    <mergeCell ref="B728:C728"/>
    <mergeCell ref="B729:C729"/>
    <mergeCell ref="H753:H758"/>
    <mergeCell ref="B754:C754"/>
    <mergeCell ref="B755:C755"/>
    <mergeCell ref="B756:C756"/>
    <mergeCell ref="B757:C757"/>
    <mergeCell ref="B758:C758"/>
    <mergeCell ref="H738:H748"/>
    <mergeCell ref="B740:C740"/>
    <mergeCell ref="B745:C745"/>
    <mergeCell ref="H750:H752"/>
    <mergeCell ref="B751:C751"/>
    <mergeCell ref="B752:C752"/>
    <mergeCell ref="H760:H763"/>
    <mergeCell ref="B762:C762"/>
    <mergeCell ref="H764:H766"/>
    <mergeCell ref="B765:C765"/>
    <mergeCell ref="B766:C766"/>
    <mergeCell ref="H767:H776"/>
    <mergeCell ref="B769:C769"/>
    <mergeCell ref="B774:C774"/>
    <mergeCell ref="B775:C775"/>
    <mergeCell ref="B776:C776"/>
    <mergeCell ref="H785:H792"/>
    <mergeCell ref="B787:C787"/>
    <mergeCell ref="B788:C788"/>
    <mergeCell ref="B790:C790"/>
    <mergeCell ref="H794:H796"/>
    <mergeCell ref="B795:C795"/>
    <mergeCell ref="B796:C796"/>
    <mergeCell ref="H778:H780"/>
    <mergeCell ref="B779:C779"/>
    <mergeCell ref="B780:C780"/>
    <mergeCell ref="H782:H784"/>
    <mergeCell ref="B783:C783"/>
    <mergeCell ref="B784:C784"/>
    <mergeCell ref="H812:H814"/>
    <mergeCell ref="B813:C813"/>
    <mergeCell ref="B814:C814"/>
    <mergeCell ref="H815:H816"/>
    <mergeCell ref="B816:C816"/>
    <mergeCell ref="H818:H820"/>
    <mergeCell ref="B819:C819"/>
    <mergeCell ref="B820:C820"/>
    <mergeCell ref="H797:H803"/>
    <mergeCell ref="B799:C799"/>
    <mergeCell ref="B803:C803"/>
    <mergeCell ref="H805:H810"/>
    <mergeCell ref="B807:C807"/>
    <mergeCell ref="B808:C808"/>
    <mergeCell ref="H828:H843"/>
    <mergeCell ref="B829:C829"/>
    <mergeCell ref="B834:C834"/>
    <mergeCell ref="B843:C843"/>
    <mergeCell ref="H845:H851"/>
    <mergeCell ref="B848:C848"/>
    <mergeCell ref="H821:H823"/>
    <mergeCell ref="B822:C822"/>
    <mergeCell ref="B823:C823"/>
    <mergeCell ref="B824:C824"/>
    <mergeCell ref="H826:H827"/>
    <mergeCell ref="B827:C827"/>
    <mergeCell ref="B853:C853"/>
    <mergeCell ref="H853:H856"/>
    <mergeCell ref="B854:C854"/>
    <mergeCell ref="B855:C855"/>
    <mergeCell ref="B856:C856"/>
    <mergeCell ref="B858:C858"/>
    <mergeCell ref="H858:H860"/>
    <mergeCell ref="B859:C859"/>
    <mergeCell ref="B860:C860"/>
    <mergeCell ref="H870:H872"/>
    <mergeCell ref="B871:C871"/>
    <mergeCell ref="B872:C872"/>
    <mergeCell ref="H873:H877"/>
    <mergeCell ref="B874:C874"/>
    <mergeCell ref="B875:C875"/>
    <mergeCell ref="B877:C877"/>
    <mergeCell ref="B863:C863"/>
    <mergeCell ref="H863:H864"/>
    <mergeCell ref="B864:C864"/>
    <mergeCell ref="H865:H869"/>
    <mergeCell ref="B866:C866"/>
    <mergeCell ref="B867:C867"/>
    <mergeCell ref="B869:C869"/>
    <mergeCell ref="H888:H891"/>
    <mergeCell ref="B889:C889"/>
    <mergeCell ref="B890:C890"/>
    <mergeCell ref="B891:C891"/>
    <mergeCell ref="H894:H897"/>
    <mergeCell ref="B895:C895"/>
    <mergeCell ref="B897:C897"/>
    <mergeCell ref="H878:H883"/>
    <mergeCell ref="B879:C879"/>
    <mergeCell ref="B880:C880"/>
    <mergeCell ref="B881:C881"/>
    <mergeCell ref="B883:C883"/>
    <mergeCell ref="H884:H887"/>
    <mergeCell ref="B885:C885"/>
    <mergeCell ref="B886:C886"/>
    <mergeCell ref="B887:C887"/>
    <mergeCell ref="H904:H909"/>
    <mergeCell ref="B905:C905"/>
    <mergeCell ref="B906:C906"/>
    <mergeCell ref="B907:C907"/>
    <mergeCell ref="B908:C908"/>
    <mergeCell ref="B909:C909"/>
    <mergeCell ref="H898:H901"/>
    <mergeCell ref="B899:C899"/>
    <mergeCell ref="B900:C900"/>
    <mergeCell ref="B901:C901"/>
    <mergeCell ref="H902:H903"/>
    <mergeCell ref="B903:C903"/>
    <mergeCell ref="H918:H922"/>
    <mergeCell ref="B919:C919"/>
    <mergeCell ref="B920:C920"/>
    <mergeCell ref="B921:C921"/>
    <mergeCell ref="B922:C922"/>
    <mergeCell ref="B923:C923"/>
    <mergeCell ref="B910:C910"/>
    <mergeCell ref="H911:H914"/>
    <mergeCell ref="B912:C912"/>
    <mergeCell ref="B913:C913"/>
    <mergeCell ref="B914:C914"/>
    <mergeCell ref="H915:H917"/>
    <mergeCell ref="B916:C916"/>
    <mergeCell ref="B917:C917"/>
    <mergeCell ref="H936:H937"/>
    <mergeCell ref="B937:C937"/>
    <mergeCell ref="H938:H939"/>
    <mergeCell ref="B939:C939"/>
    <mergeCell ref="H942:H944"/>
    <mergeCell ref="B943:C943"/>
    <mergeCell ref="B944:C944"/>
    <mergeCell ref="H924:H926"/>
    <mergeCell ref="B925:C925"/>
    <mergeCell ref="B926:C926"/>
    <mergeCell ref="H927:H934"/>
    <mergeCell ref="B928:C928"/>
    <mergeCell ref="B929:C929"/>
    <mergeCell ref="H956:H957"/>
    <mergeCell ref="B957:C957"/>
    <mergeCell ref="B959:E959"/>
    <mergeCell ref="H946:H947"/>
    <mergeCell ref="H948:H950"/>
    <mergeCell ref="B949:C949"/>
    <mergeCell ref="B950:C950"/>
    <mergeCell ref="H952:H955"/>
    <mergeCell ref="B953:C953"/>
    <mergeCell ref="B954:C954"/>
    <mergeCell ref="B955:C95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9" sqref="D9"/>
    </sheetView>
  </sheetViews>
  <sheetFormatPr defaultRowHeight="12.75"/>
  <sheetData>
    <row r="1" spans="1:4">
      <c r="A1">
        <v>429100</v>
      </c>
      <c r="B1">
        <v>426100</v>
      </c>
      <c r="C1">
        <f>A1-B1</f>
        <v>3000</v>
      </c>
      <c r="D1">
        <f>4*100</f>
        <v>400</v>
      </c>
    </row>
    <row r="2" spans="1:4">
      <c r="A2">
        <v>432100</v>
      </c>
      <c r="B2">
        <v>429100</v>
      </c>
      <c r="C2">
        <f>A2-B2</f>
        <v>3000</v>
      </c>
      <c r="D2">
        <v>100</v>
      </c>
    </row>
    <row r="3" spans="1:4">
      <c r="A3">
        <v>423100</v>
      </c>
      <c r="B3">
        <v>420100</v>
      </c>
      <c r="C3">
        <f>A3-B3</f>
        <v>3000</v>
      </c>
    </row>
    <row r="4" spans="1:4">
      <c r="A4">
        <v>426100</v>
      </c>
      <c r="B4">
        <v>423100</v>
      </c>
      <c r="C4">
        <f t="shared" ref="C4:C7" si="0">A4-B4</f>
        <v>3000</v>
      </c>
    </row>
    <row r="5" spans="1:4">
      <c r="A5">
        <v>417100</v>
      </c>
      <c r="B5">
        <v>414100</v>
      </c>
      <c r="C5">
        <f t="shared" si="0"/>
        <v>3000</v>
      </c>
    </row>
    <row r="6" spans="1:4">
      <c r="A6">
        <v>420100</v>
      </c>
      <c r="B6">
        <v>417100</v>
      </c>
      <c r="C6">
        <f t="shared" si="0"/>
        <v>3000</v>
      </c>
    </row>
    <row r="7" spans="1:4">
      <c r="A7">
        <v>431100</v>
      </c>
      <c r="B7">
        <v>429100</v>
      </c>
      <c r="C7">
        <f t="shared" si="0"/>
        <v>2000</v>
      </c>
      <c r="D7">
        <v>300</v>
      </c>
    </row>
    <row r="8" spans="1:4">
      <c r="C8">
        <f>SUM(C1:C7)</f>
        <v>20000</v>
      </c>
      <c r="D8">
        <f>SUM(D1:D7)</f>
        <v>800</v>
      </c>
    </row>
    <row r="9" spans="1:4">
      <c r="C9">
        <f>C8-D8</f>
        <v>19200</v>
      </c>
      <c r="D9">
        <f>C9*0.24</f>
        <v>4608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przedmiar</vt:lpstr>
      <vt:lpstr>Arkusz1</vt:lpstr>
      <vt:lpstr>Arkusz2</vt:lpstr>
      <vt:lpstr>przedmiar!Obszar_wydruku</vt:lpstr>
      <vt:lpstr>przedmiar!Tytuły_wydruku</vt:lpstr>
    </vt:vector>
  </TitlesOfParts>
  <Company>WS Atkins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Karolina Perzanowska-Wróbel</cp:lastModifiedBy>
  <cp:lastPrinted>2017-09-08T11:12:39Z</cp:lastPrinted>
  <dcterms:created xsi:type="dcterms:W3CDTF">1997-06-04T09:55:47Z</dcterms:created>
  <dcterms:modified xsi:type="dcterms:W3CDTF">2017-09-11T07:39:29Z</dcterms:modified>
</cp:coreProperties>
</file>