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-15" yWindow="-15" windowWidth="14400" windowHeight="12840" activeTab="2"/>
  </bookViews>
  <sheets>
    <sheet name="Tabela nr 1" sheetId="3" r:id="rId1"/>
    <sheet name="Tabela nr 1A" sheetId="4" r:id="rId2"/>
    <sheet name="Tabela Nr 2" sheetId="2" r:id="rId3"/>
  </sheets>
  <calcPr calcId="145621" fullPrecision="0"/>
</workbook>
</file>

<file path=xl/calcChain.xml><?xml version="1.0" encoding="utf-8"?>
<calcChain xmlns="http://schemas.openxmlformats.org/spreadsheetml/2006/main">
  <c r="H38" i="3" l="1"/>
  <c r="H36" i="3"/>
  <c r="H35" i="3"/>
  <c r="H34" i="3"/>
  <c r="H33" i="3"/>
  <c r="H32" i="3"/>
  <c r="H31" i="3"/>
  <c r="H29" i="3" s="1"/>
  <c r="H28" i="3"/>
  <c r="D7" i="2" s="1"/>
  <c r="H27" i="3"/>
  <c r="H25" i="3"/>
  <c r="H24" i="3"/>
  <c r="H21" i="3"/>
  <c r="H19" i="3"/>
  <c r="H18" i="3"/>
  <c r="H17" i="3"/>
  <c r="H16" i="3"/>
  <c r="H15" i="3"/>
  <c r="H13" i="3"/>
  <c r="H11" i="3"/>
  <c r="E10" i="2" l="1"/>
  <c r="E8" i="2"/>
  <c r="G11" i="4" l="1"/>
  <c r="G17" i="4" l="1"/>
  <c r="G18" i="4"/>
  <c r="G19" i="4"/>
  <c r="G16" i="4"/>
  <c r="G12" i="4"/>
  <c r="G13" i="4"/>
  <c r="G14" i="4"/>
  <c r="D8" i="2" l="1"/>
  <c r="F8" i="2" s="1"/>
  <c r="G8" i="2" s="1"/>
  <c r="G20" i="4" l="1"/>
  <c r="H22" i="3" s="1"/>
  <c r="H10" i="3" s="1"/>
  <c r="H37" i="3" s="1"/>
  <c r="F7" i="2" l="1"/>
  <c r="G7" i="2" s="1"/>
  <c r="D9" i="2" l="1"/>
  <c r="F9" i="2" s="1"/>
  <c r="G9" i="2" s="1"/>
  <c r="H48" i="3" l="1"/>
  <c r="H49" i="3" s="1"/>
  <c r="D10" i="2"/>
  <c r="F10" i="2" l="1"/>
  <c r="G10" i="2" s="1"/>
  <c r="D11" i="2"/>
  <c r="E7" i="2" l="1"/>
  <c r="E9" i="2" s="1"/>
  <c r="E11" i="2" s="1"/>
  <c r="F11" i="2"/>
  <c r="G11" i="2" s="1"/>
</calcChain>
</file>

<file path=xl/sharedStrings.xml><?xml version="1.0" encoding="utf-8"?>
<sst xmlns="http://schemas.openxmlformats.org/spreadsheetml/2006/main" count="338" uniqueCount="197">
  <si>
    <t>Wyszczególnienie Etapów i opracowań projektowych</t>
  </si>
  <si>
    <t>ilość</t>
  </si>
  <si>
    <t>jednostka</t>
  </si>
  <si>
    <t>H=F+(D-1)*G</t>
  </si>
  <si>
    <t>[zł netto]</t>
  </si>
  <si>
    <t>Wymagany termin realizacji</t>
  </si>
  <si>
    <t>Termin odbioru</t>
  </si>
  <si>
    <t>Dokumentacja</t>
  </si>
  <si>
    <t xml:space="preserve"> [zł netto]</t>
  </si>
  <si>
    <t>[dni]</t>
  </si>
  <si>
    <t>1.</t>
  </si>
  <si>
    <t>2.</t>
  </si>
  <si>
    <t xml:space="preserve">  2.1.1.</t>
  </si>
  <si>
    <t>4.</t>
  </si>
  <si>
    <t>ETAP I UMOWY:
 Opracowania przedprojektowe</t>
  </si>
  <si>
    <t>L. p.</t>
  </si>
  <si>
    <t>Data:</t>
  </si>
  <si>
    <t>Podpis Wykonawcy/Pełnomocnika</t>
  </si>
  <si>
    <t>pieczęć Wykonawcy</t>
  </si>
  <si>
    <t>Miejscowość:</t>
  </si>
  <si>
    <t>egz.</t>
  </si>
  <si>
    <t>kpl</t>
  </si>
  <si>
    <t>szt.</t>
  </si>
  <si>
    <t>kpl.</t>
  </si>
  <si>
    <t>*</t>
  </si>
  <si>
    <t xml:space="preserve">  Opracowania geodezyjno - kartograficzne</t>
  </si>
  <si>
    <t>A</t>
  </si>
  <si>
    <t>c</t>
  </si>
  <si>
    <t>B</t>
  </si>
  <si>
    <t>D</t>
  </si>
  <si>
    <t>E</t>
  </si>
  <si>
    <t>F</t>
  </si>
  <si>
    <t>G</t>
  </si>
  <si>
    <t>H</t>
  </si>
  <si>
    <t>J</t>
  </si>
  <si>
    <t>K</t>
  </si>
  <si>
    <t xml:space="preserve">Wynagrodzenie 
za każdy dodatkowy egz. 
z wydrukiem 
</t>
  </si>
  <si>
    <t>Elementy zestawienia</t>
  </si>
  <si>
    <t>Wynagrodzenie
[zł netto]</t>
  </si>
  <si>
    <t>Wynagrodzenie
[zł brutto]</t>
  </si>
  <si>
    <t>limit
[%]</t>
  </si>
  <si>
    <t>…………………………………</t>
  </si>
  <si>
    <t>Podpis Wykonawcy/Pełnomocnika:</t>
  </si>
  <si>
    <t xml:space="preserve">    Mapa do celów projektowych</t>
  </si>
  <si>
    <t>Wynagrodzenie 
za wykonanie opracowań w ilości podanej 
w kolumnie D</t>
  </si>
  <si>
    <t xml:space="preserve">TABELA NR 1: </t>
  </si>
  <si>
    <t>TABELA NR 2: Zbiorcze zestawienie wynagrodzenia</t>
  </si>
  <si>
    <t>ryczałt</t>
  </si>
  <si>
    <t xml:space="preserve">UWAGI:
1) Literą "K" oznaczono opracowania KLUCZOWE, które zgodnie z SIWZ TOM I "Instrukcja Dla Wykonawców" nie mogą być zlecone Podwykonawcom.
2) Wykonawca w wynagrodzeniu w kol. H uwzględni również ryczałtowo wszystkie dokumentacje i opracowania projektowe opisane w SIWZ a nie wyszczególnione w Tabeli 1 (niezbędne dla kompleksowości Dokumentacji Projektowej).
</t>
  </si>
  <si>
    <t>…………………………………………………</t>
  </si>
  <si>
    <t>Wynagrodzenie 
[%]</t>
  </si>
  <si>
    <t>ETAP I UMOWY: 
Opracowania przedprojektowe</t>
  </si>
  <si>
    <t>Podatek VAT 23 %
[zł]</t>
  </si>
  <si>
    <t>ETAP II UMOWY: 
Dokumentacja Projektowa w stadium KP</t>
  </si>
  <si>
    <t>Dokument 4.2</t>
  </si>
  <si>
    <t>Dokument 0, Dokument 7.1</t>
  </si>
  <si>
    <t>Dokument 0, Dokument 7.2</t>
  </si>
  <si>
    <t>Dokument 0, Dokument 7.4</t>
  </si>
  <si>
    <t>Dokument 0, Dokument 7.3</t>
  </si>
  <si>
    <t>Dokument 0, Dokument 4.1</t>
  </si>
  <si>
    <t xml:space="preserve">    Opinia geotechniczna</t>
  </si>
  <si>
    <t xml:space="preserve">    Analiza hydrologiczno-hydrauliczna</t>
  </si>
  <si>
    <t xml:space="preserve">    Dokumentacja geologiczno-inżynierska</t>
  </si>
  <si>
    <t xml:space="preserve">    Dokumentacja hydrogeologiczna</t>
  </si>
  <si>
    <t xml:space="preserve">    Dokumentacja hydrologiczno-hydrauliczna</t>
  </si>
  <si>
    <t xml:space="preserve">    Projekt robót geologicznych dla określenia warunków   
    hydrogeologicznych</t>
  </si>
  <si>
    <t xml:space="preserve">    Projekt robót geologicznych dla określenia warunków 
    geologiczno-inżynierskich</t>
  </si>
  <si>
    <t>1.3.1.</t>
  </si>
  <si>
    <t>1.3.2.</t>
  </si>
  <si>
    <t>1.3.3.</t>
  </si>
  <si>
    <t>1.3.4.</t>
  </si>
  <si>
    <t>1.3.5.</t>
  </si>
  <si>
    <t>1.3.6.</t>
  </si>
  <si>
    <t>1.3.7.</t>
  </si>
  <si>
    <t xml:space="preserve">1.3.8. </t>
  </si>
  <si>
    <r>
      <t xml:space="preserve">TABELA WYCENY ETAPÓW UMOWY I OPRACOWAŃ PROJEKTOWYCH (ETAPY: I </t>
    </r>
    <r>
      <rPr>
        <b/>
        <sz val="12"/>
        <rFont val="Calibri"/>
        <family val="2"/>
        <charset val="238"/>
      </rPr>
      <t>÷ III)</t>
    </r>
  </si>
  <si>
    <t xml:space="preserve">Wynagrodzenie 
za
 1 egz. 
z wydrukiem
</t>
  </si>
  <si>
    <t>ETAP II UMOWY:
Dokumentacja Projektowa w stadium KP</t>
  </si>
  <si>
    <t>Dokument 0, Dokument 4, Dokument 4.3</t>
  </si>
  <si>
    <t xml:space="preserve">  Koncepcja organizacji ruchu i Materiały do Audytu BRD</t>
  </si>
  <si>
    <t xml:space="preserve">  Koncepcja Zagospodarowania MOP</t>
  </si>
  <si>
    <t>miesiące od dnia zawarcia Umowy</t>
  </si>
  <si>
    <t>Dokument 0, Dokument 6</t>
  </si>
  <si>
    <t xml:space="preserve">  Materiały związane z lokalizacją i wyposażeniem 
  kanałów technologicznych nie służących funkcjonowaniu
  i utrzymaniu drogi ekspresowej</t>
  </si>
  <si>
    <t xml:space="preserve">  Wprowadzenie do KP poprawek, korekt, zmian, uzupełnień 
  wynikających z ewentualnych uwag lub zaleceń protokołów 
  z posiedzenia ZOPI i KOPI</t>
  </si>
  <si>
    <t>zgodnie
 z Dokumentem 0: Wymagania Ogólne pkt. 6</t>
  </si>
  <si>
    <t>ETAP III UMOWY: 
Dokumenty Przetargowe</t>
  </si>
  <si>
    <t>3.</t>
  </si>
  <si>
    <t>5.</t>
  </si>
  <si>
    <t>Udzielanie odpowiedzi na etapie procedury przetargowej na Wykonawcę robót i ewentualne modyfikacje opracowanej przez Wykonawcę Dokumentacji Projektowej.</t>
  </si>
  <si>
    <t>6.</t>
  </si>
  <si>
    <t>Numer Dokumentu</t>
  </si>
  <si>
    <t xml:space="preserve">   4.1.3.</t>
  </si>
  <si>
    <t xml:space="preserve">   4.1.4.</t>
  </si>
  <si>
    <t xml:space="preserve">   4.1.5.</t>
  </si>
  <si>
    <t xml:space="preserve"> 4.1.</t>
  </si>
  <si>
    <t>Materiały Przetargowe</t>
  </si>
  <si>
    <t xml:space="preserve">     4.1.1.</t>
  </si>
  <si>
    <t xml:space="preserve">     4.1.2.</t>
  </si>
  <si>
    <t>Dokument 0, Dokument 5.1</t>
  </si>
  <si>
    <t xml:space="preserve">   4.1.6.</t>
  </si>
  <si>
    <t>Dokument 0, Dokument 5.1, Dokument 6</t>
  </si>
  <si>
    <t>SUMA WYNAGRODZENIA ZA "ZAMÓWIENIE PODSTAWOWE"
(ETAPY I  i  II)</t>
  </si>
  <si>
    <t>SUMA WYNAGRODZENIA ZA "ZAMÓWIENIE PODSTAWOWE" i "ZAMÓWIENIE OBJĘTE PRAWEM OPCJI"
(ETAPY I,II i III)</t>
  </si>
  <si>
    <t>RAZEM ETAPY I ÷ II UMOWY
"Zamówienie podstawowe"</t>
  </si>
  <si>
    <t>ETAP III UMOWY ("Zamówienie objęte prawem opcji": 
Dokumentacja Przetargowa</t>
  </si>
  <si>
    <t>ŁĄCZNIE ETAPY I, II, III
"Zamówienie podstawowe" i "Zamówienie objęte prawem opcji"</t>
  </si>
  <si>
    <t>Cena ofertowa brutto za "Zamówienie podstawowe" (Etapy I, II) słownie [zł]: 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</si>
  <si>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>_</t>
  </si>
  <si>
    <t>TABELA NR 1A</t>
  </si>
  <si>
    <t>L.p.</t>
  </si>
  <si>
    <t>Rodzaj badania</t>
  </si>
  <si>
    <t>C</t>
  </si>
  <si>
    <t>otwory wiertnicze</t>
  </si>
  <si>
    <t xml:space="preserve">   1.1.</t>
  </si>
  <si>
    <t>głebokość</t>
  </si>
  <si>
    <t>do  6,0 m</t>
  </si>
  <si>
    <t>mb</t>
  </si>
  <si>
    <t xml:space="preserve">   1.2.</t>
  </si>
  <si>
    <t xml:space="preserve">   1.3.</t>
  </si>
  <si>
    <t xml:space="preserve">   1.4.</t>
  </si>
  <si>
    <t>niezależnie od głębokości</t>
  </si>
  <si>
    <t>wiercenia rdzeniowe  
(min uzysk rdzenia 90%)</t>
  </si>
  <si>
    <t>sondowania</t>
  </si>
  <si>
    <t xml:space="preserve">   2.1.</t>
  </si>
  <si>
    <t xml:space="preserve">   2.2.</t>
  </si>
  <si>
    <t xml:space="preserve">   2.3.</t>
  </si>
  <si>
    <t>profil ERT</t>
  </si>
  <si>
    <t>km</t>
  </si>
  <si>
    <t>RAZEM:</t>
  </si>
  <si>
    <r>
      <rPr>
        <vertAlign val="superscript"/>
        <sz val="11"/>
        <color theme="1"/>
        <rFont val="Calibri"/>
        <family val="2"/>
        <charset val="238"/>
        <scheme val="minor"/>
      </rPr>
      <t>3)</t>
    </r>
    <r>
      <rPr>
        <sz val="11"/>
        <color theme="1"/>
        <rFont val="Calibri"/>
        <family val="2"/>
        <scheme val="minor"/>
      </rPr>
      <t xml:space="preserve"> otwory wiertnicze głębsze niż 25 m będą rozliczane po cenie jednostkowej jak w poz. 1.3.</t>
    </r>
  </si>
  <si>
    <r>
      <rPr>
        <vertAlign val="superscript"/>
        <sz val="11"/>
        <color theme="1"/>
        <rFont val="Calibri"/>
        <family val="2"/>
        <charset val="238"/>
        <scheme val="minor"/>
      </rPr>
      <t>4)</t>
    </r>
    <r>
      <rPr>
        <sz val="11"/>
        <color theme="1"/>
        <rFont val="Calibri"/>
        <family val="2"/>
        <scheme val="minor"/>
      </rPr>
      <t xml:space="preserve"> sondowania  głębsze niż 25 m będą rozliczane po cenie jednostkowej jak w poz. 2.3.</t>
    </r>
  </si>
  <si>
    <t>miejscowość, data</t>
  </si>
  <si>
    <r>
      <rPr>
        <vertAlign val="superscript"/>
        <sz val="11"/>
        <color theme="1"/>
        <rFont val="Calibri"/>
        <family val="2"/>
        <charset val="238"/>
        <scheme val="minor"/>
      </rPr>
      <t xml:space="preserve">1)  </t>
    </r>
    <r>
      <rPr>
        <sz val="11"/>
        <color theme="1"/>
        <rFont val="Calibri"/>
        <family val="2"/>
        <scheme val="minor"/>
      </rPr>
      <t>cena jednostkowa  zagregowana, obejmuje - poza wykonaniem odwiertu - wszystkie inne czynności 
    niezbędne do opracowania dokumentacji geologiczno-inżynierskiej takie jak pobranie prób do badań 
    laboratoryjnych, badania polowe i laboratoryjne, prace geodezyjne.</t>
    </r>
  </si>
  <si>
    <t>pieczęć  i podpis  Wykonawcy/Pełnomocnika</t>
  </si>
  <si>
    <t>Limity określone w kol. 3 i 5 odnoszą się do poz. z wersza 5 kol. 4.</t>
  </si>
  <si>
    <t>80÷90</t>
  </si>
  <si>
    <t>10÷20</t>
  </si>
  <si>
    <t>50÷70</t>
  </si>
  <si>
    <t>Załącznik nr 1</t>
  </si>
  <si>
    <t>zgodnie z Dokumentem 0: Wymagania Ogólne pkt. 6</t>
  </si>
  <si>
    <r>
      <t>SUMA WYNAGRODZENIA ZA "ZAMÓWIENIE OBJĘTE PRAWEM OPCJI" 
(ETAP III</t>
    </r>
    <r>
      <rPr>
        <b/>
        <sz val="12"/>
        <rFont val="Calibri"/>
        <family val="2"/>
        <charset val="238"/>
      </rPr>
      <t>)</t>
    </r>
  </si>
  <si>
    <r>
      <t>Cena ofertowa netto za "Zamówienie podstawowe" (Etapy I, II</t>
    </r>
    <r>
      <rPr>
        <b/>
        <sz val="14"/>
        <rFont val="Calibri"/>
        <family val="2"/>
        <charset val="238"/>
      </rPr>
      <t xml:space="preserve">) </t>
    </r>
    <r>
      <rPr>
        <b/>
        <sz val="14"/>
        <rFont val="Calibri"/>
        <family val="2"/>
        <charset val="238"/>
        <scheme val="minor"/>
      </rPr>
      <t>słownie [zł]: …………………………………………………………………………………………………………………………………………………………………………………………………………………………………</t>
    </r>
  </si>
  <si>
    <r>
      <t>Cena ofertowa netto za  "Zamówienie podstawowe i "Zamówienie objęte prawem opcji" (Etapy I, II, III</t>
    </r>
    <r>
      <rPr>
        <b/>
        <sz val="14"/>
        <rFont val="Calibri"/>
        <family val="2"/>
        <charset val="238"/>
      </rPr>
      <t xml:space="preserve">) </t>
    </r>
    <r>
      <rPr>
        <b/>
        <sz val="14"/>
        <rFont val="Calibri"/>
        <family val="2"/>
        <charset val="238"/>
        <scheme val="minor"/>
      </rPr>
      <t>słownie [zł]: …………………………………………………………………………………………………………………………………………………………………………………………………………………………………</t>
    </r>
  </si>
  <si>
    <r>
      <t xml:space="preserve">do </t>
    </r>
    <r>
      <rPr>
        <sz val="11"/>
        <rFont val="Calibri"/>
        <family val="2"/>
      </rPr>
      <t>20,0 m</t>
    </r>
  </si>
  <si>
    <r>
      <t>do 25,0 m</t>
    </r>
    <r>
      <rPr>
        <vertAlign val="superscript"/>
        <sz val="11"/>
        <rFont val="Calibri"/>
        <family val="2"/>
        <scheme val="minor"/>
      </rPr>
      <t>3)</t>
    </r>
  </si>
  <si>
    <r>
      <t>do 25,0 m</t>
    </r>
    <r>
      <rPr>
        <vertAlign val="superscript"/>
        <sz val="11"/>
        <rFont val="Calibri"/>
        <family val="2"/>
        <scheme val="minor"/>
      </rPr>
      <t>4)</t>
    </r>
  </si>
  <si>
    <t xml:space="preserve">     1.2.1.</t>
  </si>
  <si>
    <t xml:space="preserve">    1.4.1.</t>
  </si>
  <si>
    <t xml:space="preserve">   1.5.</t>
  </si>
  <si>
    <t>2.1.3.</t>
  </si>
  <si>
    <t xml:space="preserve"> 2.1.2.</t>
  </si>
  <si>
    <t xml:space="preserve"> 2.1.5.</t>
  </si>
  <si>
    <t>2.1.4.</t>
  </si>
  <si>
    <t xml:space="preserve">  Analiza i prognoza ruchu</t>
  </si>
  <si>
    <t xml:space="preserve">  Dokumentacja geologiczna, geologiczno-inżynierska, 
  hydrogeologiczna, geotechniczna, hydrologiczno-hydrauliczna</t>
  </si>
  <si>
    <t xml:space="preserve">  Wersja elektroniczna materiałów wyszczególnionych 
  w I Etapie Umowy 
  (2 x w. edytowalna + 2 x w. niedytowalna)</t>
  </si>
  <si>
    <r>
      <t xml:space="preserve"> Koncepcja programowa K</t>
    </r>
    <r>
      <rPr>
        <b/>
        <vertAlign val="superscript"/>
        <sz val="11"/>
        <rFont val="Calibri"/>
        <family val="2"/>
        <charset val="238"/>
        <scheme val="minor"/>
      </rPr>
      <t>2)</t>
    </r>
    <r>
      <rPr>
        <b/>
        <sz val="11"/>
        <rFont val="Calibri"/>
        <family val="2"/>
        <charset val="238"/>
        <scheme val="minor"/>
      </rPr>
      <t xml:space="preserve">
 (opracowanie wielobranżowe)</t>
    </r>
  </si>
  <si>
    <t xml:space="preserve">  Wersja elektroniczna materiałów wyszczególnionych 
  w II Etapie Umowy 
  (2 x w. edytowalna + 2 x w. nieedytowalna)</t>
  </si>
  <si>
    <t xml:space="preserve">  2.2.</t>
  </si>
  <si>
    <r>
      <t xml:space="preserve">  W</t>
    </r>
    <r>
      <rPr>
        <b/>
        <sz val="11"/>
        <rFont val="Calibri"/>
        <family val="2"/>
        <charset val="238"/>
        <scheme val="minor"/>
      </rPr>
      <t>ersja elektroniczna</t>
    </r>
    <r>
      <rPr>
        <sz val="11"/>
        <rFont val="Calibri"/>
        <family val="2"/>
        <charset val="238"/>
        <scheme val="minor"/>
      </rPr>
      <t xml:space="preserve"> Dokumentacji Projektowej 
 </t>
    </r>
    <r>
      <rPr>
        <b/>
        <sz val="11"/>
        <rFont val="Calibri"/>
        <family val="2"/>
        <charset val="238"/>
        <scheme val="minor"/>
      </rPr>
      <t xml:space="preserve"> nieedytowalna</t>
    </r>
    <r>
      <rPr>
        <sz val="11"/>
        <rFont val="Calibri"/>
        <family val="2"/>
        <charset val="238"/>
        <scheme val="minor"/>
      </rPr>
      <t xml:space="preserve"> na nośniku CD/DVD (do udostępnienia 
  na stronie internetowej)</t>
    </r>
  </si>
  <si>
    <r>
      <t xml:space="preserve">  W</t>
    </r>
    <r>
      <rPr>
        <b/>
        <sz val="11"/>
        <rFont val="Calibri"/>
        <family val="2"/>
        <charset val="238"/>
        <scheme val="minor"/>
      </rPr>
      <t xml:space="preserve">ersja elektroniczna </t>
    </r>
    <r>
      <rPr>
        <sz val="11"/>
        <rFont val="Calibri"/>
        <family val="2"/>
        <charset val="238"/>
        <scheme val="minor"/>
      </rPr>
      <t xml:space="preserve">Dokumentacji Projektowej </t>
    </r>
    <r>
      <rPr>
        <b/>
        <sz val="11"/>
        <rFont val="Calibri"/>
        <family val="2"/>
        <charset val="238"/>
        <scheme val="minor"/>
      </rPr>
      <t xml:space="preserve">
  edytowalna</t>
    </r>
    <r>
      <rPr>
        <sz val="11"/>
        <rFont val="Calibri"/>
        <family val="2"/>
        <charset val="238"/>
        <scheme val="minor"/>
      </rPr>
      <t xml:space="preserve"> w formacie CAD (*.dwg lub *dgn) oraz Word 
  i Excel na nośniku CD/DVD (do udostępnienia na stronie
  internetowej)</t>
    </r>
  </si>
  <si>
    <t xml:space="preserve">  4.2.</t>
  </si>
  <si>
    <t xml:space="preserve">  4.3.</t>
  </si>
  <si>
    <t>Wersja elektroniczna materiałów wyszczególnionych 
w III Etapie Umowy 
(2 x w. edytowalna + 2 x w. nieedytowalna)</t>
  </si>
  <si>
    <t xml:space="preserve">  Przeprowadzenie badań, o których mowa 
  w w §10 (dla odcinka 5) i §6 ÷ 10 (dla odcinka 6) rozporządzenia
  Ministra Środowiska z dnia 1 września 2016 r. w sprawie   
  sposobu prowadzenia oceny zanieczyszczenia powierzchni 
  ziemi i sporządzenie dokumentacji z przeprowadzonych badań
 (wraz z nakładem egzemplarzy ww. dokumentacji)</t>
  </si>
  <si>
    <t xml:space="preserve">  Opracowanie Programu Funkcjonalno - Użytkowego (PFU)
  i wykonanie nakładu egzemplarzy PFU (wraz ze wszystkimi  
  załącznikami, w tym Dokumentami na projektowanie)</t>
  </si>
  <si>
    <t xml:space="preserve">  Opracowanie WWiORB i wykonanie nakładu egzemplarzy 
 WWiORB</t>
  </si>
  <si>
    <t xml:space="preserve">  Opracowanie materiałów przetargowych innych niż  
  wyspecyfikowane powyżej a niezbędnych dla ogłoszenia 
  i przeprowadzenia procedury przetargowej wraz 
  z wykonaniem nakładu edzemplarzy ww. materiałów</t>
  </si>
  <si>
    <t>1) Rozliczenie nastąpi według faktycznie wykonanej ilości badań wyspecyfikowanych w Tabeli nr 1A. W przypadku przekroczenia ilości robót określonych w Tabeli nr 1A, Wykonawca jest zobowiązany 
   do pisemnego poinformowania Zamawiającego o takim fakcie i złożenia wniosku celem wszczęcia przez Zamawiającego procedury zgodnie z przepisami ustawy Prawo zamówień publicznych. 
2) Literą "K" oznaczono opracowania KLUCZOWE, które zgodnie z SIWZ TOM I "Instrukcja Dla Wykonawców" nie mogą być zlecone Podwykonawcom (branża drogowa i mostowa).
3) Wykonawca w wynagrodzeniu w kol. H uwzględni również ryczałtowo wszystkie dokumentacje i opracowania projektowe opisane w SIWZ a nie wyszczególnione w Tabeli 1 
     (niezbędne dla kompleksowości Dokumentacji Projektowej).
4) W przypadku, gdy w trakcie opracowywania Dokumentacji Projektowej okaże się, że wyszczególnione w kol. C dokumentacje i opracowania projektowe są zbędne, 
     wynagrodzenie umowne Wykonawcy zostanie pomniejszone o cenę ofertową tej pozycji, której dotyczy dana/zbędna dokumentacja czy opracowanie projektowe.
5) Terminy pośrednie wykonania Elementów Etapu Umowy zostaną określone w Harmonogramie prac projektowych.
6) Ilość egzemplarzy wyszczególniona w kol. "D" powinna być opatrzona oryginalnymi podpisami Autorów dokumentacji. Oryginały Decyzji, Postanowień, uzgonień i opinii organów administracyjnych, 
     Gestorów sieci, Zarządców itp. powinny być załączone do pierwszego egzemplarza. Pozostałe egzemplarze powinny zawierać kopie ww. dokumentów poświadczone przez Wykonawcę za zgodność 
     z oryginałem.</t>
  </si>
  <si>
    <r>
      <t>cena</t>
    </r>
    <r>
      <rPr>
        <b/>
        <vertAlign val="superscript"/>
        <sz val="11"/>
        <rFont val="Calibri"/>
        <family val="2"/>
        <charset val="238"/>
        <scheme val="minor"/>
      </rPr>
      <t xml:space="preserve">1) </t>
    </r>
    <r>
      <rPr>
        <b/>
        <sz val="11"/>
        <rFont val="Calibri"/>
        <family val="2"/>
        <charset val="238"/>
        <scheme val="minor"/>
      </rPr>
      <t xml:space="preserve"> 
[zł netto za jedną jednostkę]</t>
    </r>
  </si>
  <si>
    <r>
      <t xml:space="preserve">Wartość </t>
    </r>
    <r>
      <rPr>
        <b/>
        <vertAlign val="superscript"/>
        <sz val="11"/>
        <rFont val="Calibri"/>
        <family val="2"/>
        <charset val="238"/>
        <scheme val="minor"/>
      </rPr>
      <t>2)</t>
    </r>
    <r>
      <rPr>
        <b/>
        <sz val="11"/>
        <rFont val="Calibri"/>
        <family val="2"/>
        <charset val="238"/>
        <scheme val="minor"/>
      </rPr>
      <t xml:space="preserve">
[zł netto]
</t>
    </r>
  </si>
  <si>
    <t xml:space="preserve">Dokument 0, Dokument 4.2
</t>
  </si>
  <si>
    <t xml:space="preserve">Dokument 0:, Dokument 7.1, Dokument 7.2,
Dokument 7.3, Dokument 7.4
</t>
  </si>
  <si>
    <t xml:space="preserve">    Dokumentacja badań podłoża gruntowego</t>
  </si>
  <si>
    <t>1.3.6.1.</t>
  </si>
  <si>
    <t>1.3.6.2.</t>
  </si>
  <si>
    <t>1.3.6.3.</t>
  </si>
  <si>
    <t xml:space="preserve">      Dokumentacja geologiczno-inżynierska   
      (z wyłączeniem badań terenowych, które należy wycenić 
      w Tabeli nr 1A)</t>
  </si>
  <si>
    <r>
      <t xml:space="preserve">     Badania wg Tabeli nr 1A</t>
    </r>
    <r>
      <rPr>
        <vertAlign val="superscript"/>
        <sz val="11"/>
        <rFont val="Calibri"/>
        <family val="2"/>
        <charset val="238"/>
        <scheme val="minor"/>
      </rPr>
      <t>1)</t>
    </r>
  </si>
  <si>
    <t xml:space="preserve">     Dozór geologiczny Wykonawcy nad pracami i robotomi 
     geologicznymi - zgodnie z wymogami Dokumentu 7.1</t>
  </si>
  <si>
    <t>Dokument 0, Dokument 4.1, Dokument 4.2, Dokument ,
Dokument 7.1, Dokument 7.2, Dokument 7.3, Dokument 7.4</t>
  </si>
  <si>
    <t>Dokument 0, Dokument 4, Dokument 4.1., Dokument 4.2.,
Dokument 4.3, Dokument 5, Dokument 6, Dokument 7,1, Dokument 7.2, Dokument 7.3, Dokument 7.4, Dokument 8, Dokument 9</t>
  </si>
  <si>
    <t>Dokument 0, Dokument 4, Dokument 4.1., Dokument 4.2.,
Dokument 4.3, Dokument 5, Dokument 5.1, Dokument 6, Dokument 7,1, Dokument 7.2, Dokument 7.3, Dokument 7.4, Dokument 8, Dokument 9</t>
  </si>
  <si>
    <t>Dokument 0, Dokument 5., Dokument 6</t>
  </si>
  <si>
    <t>Cena ofertowa brutto za  "Zamówienie podstawowe i "Zamówienie objęte prawem opcji" (Etapy I, II, III) słownie [zł]: …………………………………………………………………………………………………………………………………………………………………………………………………………………………………</t>
  </si>
  <si>
    <t xml:space="preserve">   Opracowania środowiskowe</t>
  </si>
  <si>
    <t xml:space="preserve">   Analiza hałasowa</t>
  </si>
  <si>
    <t xml:space="preserve">  Koncepcja Programowa
  </t>
  </si>
  <si>
    <t>Tabela Elementów Rozliczeniowych dla poz. 1.3.6.2. z Tabeli nr 1</t>
  </si>
  <si>
    <r>
      <rPr>
        <vertAlign val="superscript"/>
        <sz val="11"/>
        <color theme="1"/>
        <rFont val="Calibri"/>
        <family val="2"/>
        <charset val="238"/>
        <scheme val="minor"/>
      </rPr>
      <t>2)</t>
    </r>
    <r>
      <rPr>
        <sz val="11"/>
        <color theme="1"/>
        <rFont val="Calibri"/>
        <family val="2"/>
        <charset val="238"/>
        <scheme val="minor"/>
      </rPr>
      <t xml:space="preserve"> Rozliczenie nastąpi według faktycznie wykonanej ilości badań. W przypadku</t>
    </r>
    <r>
      <rPr>
        <sz val="11"/>
        <rFont val="Calibri"/>
        <family val="2"/>
        <charset val="238"/>
        <scheme val="minor"/>
      </rPr>
      <t xml:space="preserve"> przekroczenia il</t>
    </r>
    <r>
      <rPr>
        <sz val="11"/>
        <color theme="1"/>
        <rFont val="Calibri"/>
        <family val="2"/>
        <charset val="238"/>
        <scheme val="minor"/>
      </rPr>
      <t xml:space="preserve">ości badań 
    określonych w kol. C, Wykonawca jest zobowiązany do pisemnego poinformowania Zamawiającego 
    o takim fakcie i złożenia wniosku celem wszczęcia przez Zamawiającego procedury zgodnie z przepisami
    ustawy Prawo zamówień publicznych. </t>
    </r>
  </si>
  <si>
    <t>Wykonanie Dokumentacji Projektowej w stadium Koncepcji Programowej oraz Dokumentów Przetargowych dla przedsięwzięcia pn.: 
„Budowa drogi ekspresowej S12 Lublin – Dorohusk na odcinku Piaski – Dorohusk 
z wyłączeniem budowy obwodnicy Chełma”</t>
  </si>
  <si>
    <t xml:space="preserve">Wykonanie Dokumentacji Projektowej w stadium Koncepcji Programowej oraz Dokumentów Przetargowych dla przedsięwzięcia pn.: 
„Budowa drogi ekspresowej S12 Lublin – Dorohusk na odcinku Piaski – Dorohusk z wyłączeniem budowy obwodnicy Chełma” </t>
  </si>
  <si>
    <t xml:space="preserve">Wykonanie Dokumentacji Projektowej w stadium Koncepcji Programowej oraz Dokumentów Przetargowych dla przedsięwzięcia pn.: 
„Budowa drogi ekspresowej S12 Lublin – Dorohusk na odcinku Piaski – Dorohusk z wyłączeniem budowy obwodnicy Chełma” 
</t>
  </si>
  <si>
    <t xml:space="preserve">Część 2: długość ok. 22,96 km 
 odcinek nr 3: Węzeł „Chełm Wschód” (bez węzła) - Dorohusk długość  ok. 22,96 km
</t>
  </si>
  <si>
    <t xml:space="preserve">Część 2: długość ok. 22,96 km 
odcinek nr 3: Węzeł „Chełm Wschód” (bez węzła) - Dorohusk długość  ok. 22,96 km
</t>
  </si>
  <si>
    <t xml:space="preserve">Część 2 długość ok. 22,96 km 
 odcinek nr 3: Węzeł „Chełm Wschód” (bez węzła) - Dorohusk długość  ok. 22,96 km
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</si>
</sst>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1"/>
      <color rgb="FFFF0000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9"/>
      <color theme="1"/>
      <name val="Verdana"/>
      <family val="2"/>
      <charset val="238"/>
    </font>
    <font>
      <b/>
      <sz val="12"/>
      <name val="Calibri"/>
      <family val="2"/>
      <charset val="238"/>
      <scheme val="minor"/>
    </font>
    <font>
      <b/>
      <sz val="12"/>
      <name val="Calibri"/>
      <family val="2"/>
      <charset val="238"/>
    </font>
    <font>
      <b/>
      <sz val="11"/>
      <color theme="6" tint="-0.249977111117893"/>
      <name val="Calibri"/>
      <family val="2"/>
      <scheme val="minor"/>
    </font>
    <font>
      <b/>
      <sz val="9"/>
      <name val="Verdana"/>
      <family val="2"/>
      <charset val="238"/>
    </font>
    <font>
      <sz val="9"/>
      <name val="Verdana"/>
      <family val="2"/>
      <charset val="238"/>
    </font>
    <font>
      <b/>
      <sz val="11"/>
      <color rgb="FF3F3F3F"/>
      <name val="Calibri"/>
      <family val="2"/>
      <charset val="238"/>
      <scheme val="minor"/>
    </font>
    <font>
      <sz val="11"/>
      <color theme="9"/>
      <name val="Calibri"/>
      <family val="2"/>
      <scheme val="minor"/>
    </font>
    <font>
      <sz val="11"/>
      <color rgb="FFFF0000"/>
      <name val="Calibri"/>
      <family val="2"/>
      <charset val="238"/>
      <scheme val="minor"/>
    </font>
    <font>
      <b/>
      <i/>
      <sz val="11"/>
      <name val="Calibri"/>
      <family val="2"/>
      <charset val="238"/>
      <scheme val="minor"/>
    </font>
    <font>
      <i/>
      <sz val="8"/>
      <name val="Calibri"/>
      <family val="2"/>
      <charset val="238"/>
      <scheme val="minor"/>
    </font>
    <font>
      <b/>
      <i/>
      <sz val="9"/>
      <name val="Calibri"/>
      <family val="2"/>
      <charset val="238"/>
      <scheme val="minor"/>
    </font>
    <font>
      <vertAlign val="superscript"/>
      <sz val="11"/>
      <color theme="1"/>
      <name val="Calibri"/>
      <family val="2"/>
      <charset val="238"/>
      <scheme val="minor"/>
    </font>
    <font>
      <vertAlign val="superscript"/>
      <sz val="11"/>
      <name val="Calibri"/>
      <family val="2"/>
      <charset val="238"/>
      <scheme val="minor"/>
    </font>
    <font>
      <i/>
      <sz val="9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4"/>
      <name val="Calibri"/>
      <family val="2"/>
      <charset val="238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vertAlign val="superscript"/>
      <sz val="11"/>
      <name val="Calibri"/>
      <family val="2"/>
      <scheme val="minor"/>
    </font>
    <font>
      <sz val="11"/>
      <name val="Calibri"/>
      <family val="2"/>
    </font>
    <font>
      <b/>
      <vertAlign val="superscript"/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 tint="-4.9989318521683403E-2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rgb="FF3F3F3F"/>
      </right>
      <top/>
      <bottom style="medium">
        <color indexed="64"/>
      </bottom>
      <diagonal/>
    </border>
    <border>
      <left style="thin">
        <color rgb="FF3F3F3F"/>
      </left>
      <right style="thin">
        <color rgb="FF3F3F3F"/>
      </right>
      <top/>
      <bottom style="medium">
        <color indexed="64"/>
      </bottom>
      <diagonal/>
    </border>
    <border>
      <left style="thin">
        <color rgb="FF3F3F3F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6" fillId="3" borderId="35" applyNumberFormat="0" applyAlignment="0" applyProtection="0"/>
  </cellStyleXfs>
  <cellXfs count="255">
    <xf numFmtId="0" fontId="0" fillId="0" borderId="0" xfId="0"/>
    <xf numFmtId="0" fontId="4" fillId="0" borderId="6" xfId="0" applyFont="1" applyBorder="1" applyAlignment="1">
      <alignment horizontal="center" vertical="center"/>
    </xf>
    <xf numFmtId="0" fontId="0" fillId="0" borderId="0" xfId="0" applyBorder="1"/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0" fillId="0" borderId="0" xfId="0" applyAlignment="1">
      <alignment horizontal="right"/>
    </xf>
    <xf numFmtId="0" fontId="4" fillId="0" borderId="0" xfId="0" applyFont="1" applyAlignment="1">
      <alignment horizontal="right"/>
    </xf>
    <xf numFmtId="0" fontId="13" fillId="0" borderId="0" xfId="0" applyFont="1"/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/>
    </xf>
    <xf numFmtId="0" fontId="4" fillId="0" borderId="10" xfId="0" applyFont="1" applyBorder="1" applyAlignment="1">
      <alignment horizontal="center" vertical="top"/>
    </xf>
    <xf numFmtId="0" fontId="6" fillId="0" borderId="1" xfId="0" applyFont="1" applyBorder="1" applyAlignment="1">
      <alignment horizontal="center" vertical="top"/>
    </xf>
    <xf numFmtId="2" fontId="6" fillId="0" borderId="1" xfId="0" applyNumberFormat="1" applyFont="1" applyFill="1" applyBorder="1" applyAlignment="1">
      <alignment horizontal="right" vertical="top"/>
    </xf>
    <xf numFmtId="0" fontId="14" fillId="0" borderId="14" xfId="0" applyFont="1" applyBorder="1" applyAlignment="1">
      <alignment horizontal="center" vertical="top"/>
    </xf>
    <xf numFmtId="0" fontId="14" fillId="0" borderId="15" xfId="0" applyFont="1" applyBorder="1" applyAlignment="1">
      <alignment horizontal="center" vertical="top" wrapText="1"/>
    </xf>
    <xf numFmtId="0" fontId="14" fillId="0" borderId="26" xfId="0" applyFont="1" applyBorder="1" applyAlignment="1">
      <alignment horizontal="center" vertical="top" wrapText="1"/>
    </xf>
    <xf numFmtId="0" fontId="14" fillId="0" borderId="4" xfId="0" applyFont="1" applyBorder="1" applyAlignment="1">
      <alignment horizontal="center" vertical="top"/>
    </xf>
    <xf numFmtId="0" fontId="15" fillId="0" borderId="5" xfId="0" applyFont="1" applyBorder="1" applyAlignment="1">
      <alignment horizontal="center" vertical="top"/>
    </xf>
    <xf numFmtId="0" fontId="15" fillId="0" borderId="5" xfId="0" applyFont="1" applyBorder="1" applyAlignment="1">
      <alignment vertical="top"/>
    </xf>
    <xf numFmtId="0" fontId="14" fillId="0" borderId="7" xfId="0" applyFont="1" applyBorder="1" applyAlignment="1">
      <alignment horizontal="center" vertical="top"/>
    </xf>
    <xf numFmtId="0" fontId="0" fillId="0" borderId="0" xfId="0" applyFill="1"/>
    <xf numFmtId="0" fontId="5" fillId="0" borderId="0" xfId="0" applyFont="1" applyFill="1"/>
    <xf numFmtId="0" fontId="14" fillId="0" borderId="33" xfId="0" applyFont="1" applyBorder="1" applyAlignment="1">
      <alignment horizontal="center" vertical="top"/>
    </xf>
    <xf numFmtId="0" fontId="14" fillId="0" borderId="23" xfId="0" applyFont="1" applyBorder="1" applyAlignment="1">
      <alignment horizontal="center" vertical="top" wrapText="1"/>
    </xf>
    <xf numFmtId="0" fontId="14" fillId="0" borderId="34" xfId="0" applyFont="1" applyBorder="1" applyAlignment="1">
      <alignment horizontal="center" vertical="top" wrapText="1"/>
    </xf>
    <xf numFmtId="2" fontId="15" fillId="0" borderId="5" xfId="0" applyNumberFormat="1" applyFont="1" applyBorder="1" applyAlignment="1">
      <alignment vertical="top"/>
    </xf>
    <xf numFmtId="2" fontId="15" fillId="0" borderId="1" xfId="0" applyNumberFormat="1" applyFont="1" applyBorder="1" applyAlignment="1">
      <alignment vertical="top"/>
    </xf>
    <xf numFmtId="2" fontId="15" fillId="0" borderId="6" xfId="0" applyNumberFormat="1" applyFont="1" applyBorder="1" applyAlignment="1">
      <alignment vertical="top"/>
    </xf>
    <xf numFmtId="2" fontId="15" fillId="0" borderId="13" xfId="0" applyNumberFormat="1" applyFont="1" applyBorder="1" applyAlignment="1">
      <alignment vertical="top"/>
    </xf>
    <xf numFmtId="0" fontId="15" fillId="0" borderId="5" xfId="0" applyFont="1" applyBorder="1" applyAlignment="1">
      <alignment vertical="top" wrapText="1"/>
    </xf>
    <xf numFmtId="0" fontId="15" fillId="0" borderId="1" xfId="0" applyFont="1" applyBorder="1" applyAlignment="1">
      <alignment vertical="top" wrapText="1"/>
    </xf>
    <xf numFmtId="0" fontId="17" fillId="0" borderId="0" xfId="0" applyFont="1" applyBorder="1"/>
    <xf numFmtId="0" fontId="18" fillId="0" borderId="13" xfId="0" applyFont="1" applyBorder="1" applyAlignment="1">
      <alignment horizontal="center" vertical="top"/>
    </xf>
    <xf numFmtId="0" fontId="6" fillId="0" borderId="36" xfId="0" applyFont="1" applyBorder="1" applyAlignment="1">
      <alignment horizontal="center" vertical="top"/>
    </xf>
    <xf numFmtId="0" fontId="0" fillId="0" borderId="0" xfId="0" applyAlignment="1">
      <alignment vertical="top" wrapText="1"/>
    </xf>
    <xf numFmtId="0" fontId="9" fillId="2" borderId="4" xfId="0" applyFont="1" applyFill="1" applyBorder="1" applyAlignment="1">
      <alignment vertical="top"/>
    </xf>
    <xf numFmtId="0" fontId="6" fillId="2" borderId="5" xfId="0" applyFont="1" applyFill="1" applyBorder="1" applyAlignment="1">
      <alignment horizontal="center" vertical="top"/>
    </xf>
    <xf numFmtId="0" fontId="9" fillId="2" borderId="5" xfId="0" applyFont="1" applyFill="1" applyBorder="1" applyAlignment="1">
      <alignment vertical="top" wrapText="1"/>
    </xf>
    <xf numFmtId="2" fontId="9" fillId="2" borderId="5" xfId="0" applyNumberFormat="1" applyFont="1" applyFill="1" applyBorder="1" applyAlignment="1">
      <alignment horizontal="right" vertical="top"/>
    </xf>
    <xf numFmtId="0" fontId="9" fillId="0" borderId="7" xfId="0" applyFont="1" applyBorder="1" applyAlignment="1">
      <alignment vertical="top"/>
    </xf>
    <xf numFmtId="0" fontId="20" fillId="0" borderId="1" xfId="0" applyFont="1" applyBorder="1" applyAlignment="1">
      <alignment horizontal="left" vertical="top"/>
    </xf>
    <xf numFmtId="0" fontId="9" fillId="0" borderId="1" xfId="0" applyFont="1" applyBorder="1" applyAlignment="1">
      <alignment vertical="top"/>
    </xf>
    <xf numFmtId="2" fontId="6" fillId="0" borderId="1" xfId="0" applyNumberFormat="1" applyFont="1" applyFill="1" applyBorder="1" applyAlignment="1">
      <alignment vertical="top"/>
    </xf>
    <xf numFmtId="0" fontId="6" fillId="0" borderId="7" xfId="0" applyFont="1" applyBorder="1" applyAlignment="1">
      <alignment vertical="top"/>
    </xf>
    <xf numFmtId="0" fontId="6" fillId="0" borderId="1" xfId="0" applyFont="1" applyBorder="1" applyAlignment="1">
      <alignment vertical="top"/>
    </xf>
    <xf numFmtId="0" fontId="21" fillId="0" borderId="1" xfId="0" applyFont="1" applyBorder="1" applyAlignment="1">
      <alignment horizontal="left" vertical="top" wrapText="1"/>
    </xf>
    <xf numFmtId="0" fontId="9" fillId="0" borderId="1" xfId="0" applyFont="1" applyBorder="1" applyAlignment="1">
      <alignment vertical="top" wrapText="1"/>
    </xf>
    <xf numFmtId="0" fontId="6" fillId="0" borderId="7" xfId="0" applyFont="1" applyBorder="1" applyAlignment="1">
      <alignment horizontal="center" vertical="top"/>
    </xf>
    <xf numFmtId="0" fontId="20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vertical="top" wrapText="1"/>
    </xf>
    <xf numFmtId="0" fontId="9" fillId="0" borderId="7" xfId="0" applyFont="1" applyBorder="1" applyAlignment="1">
      <alignment horizontal="left" vertical="top"/>
    </xf>
    <xf numFmtId="0" fontId="9" fillId="2" borderId="7" xfId="0" applyFont="1" applyFill="1" applyBorder="1" applyAlignment="1">
      <alignment vertical="top"/>
    </xf>
    <xf numFmtId="0" fontId="6" fillId="2" borderId="1" xfId="0" applyFont="1" applyFill="1" applyBorder="1" applyAlignment="1">
      <alignment horizontal="center" vertical="top"/>
    </xf>
    <xf numFmtId="0" fontId="9" fillId="2" borderId="1" xfId="0" applyFont="1" applyFill="1" applyBorder="1" applyAlignment="1">
      <alignment vertical="top" wrapText="1"/>
    </xf>
    <xf numFmtId="2" fontId="9" fillId="2" borderId="1" xfId="0" applyNumberFormat="1" applyFont="1" applyFill="1" applyBorder="1" applyAlignment="1">
      <alignment horizontal="right" vertical="top"/>
    </xf>
    <xf numFmtId="0" fontId="21" fillId="0" borderId="1" xfId="0" applyFont="1" applyBorder="1" applyAlignment="1">
      <alignment vertical="top" wrapText="1"/>
    </xf>
    <xf numFmtId="0" fontId="20" fillId="0" borderId="1" xfId="0" applyFont="1" applyBorder="1" applyAlignment="1">
      <alignment vertical="top"/>
    </xf>
    <xf numFmtId="0" fontId="6" fillId="0" borderId="1" xfId="0" applyFont="1" applyFill="1" applyBorder="1" applyAlignment="1">
      <alignment vertical="top"/>
    </xf>
    <xf numFmtId="0" fontId="6" fillId="0" borderId="1" xfId="0" applyFont="1" applyFill="1" applyBorder="1" applyAlignment="1">
      <alignment vertical="top" wrapText="1"/>
    </xf>
    <xf numFmtId="0" fontId="6" fillId="0" borderId="12" xfId="0" applyFont="1" applyFill="1" applyBorder="1" applyAlignment="1">
      <alignment horizontal="center" vertical="top"/>
    </xf>
    <xf numFmtId="2" fontId="6" fillId="0" borderId="12" xfId="0" applyNumberFormat="1" applyFont="1" applyFill="1" applyBorder="1" applyAlignment="1">
      <alignment horizontal="right" vertical="top"/>
    </xf>
    <xf numFmtId="2" fontId="6" fillId="0" borderId="12" xfId="0" applyNumberFormat="1" applyFont="1" applyFill="1" applyBorder="1" applyAlignment="1">
      <alignment vertical="top"/>
    </xf>
    <xf numFmtId="0" fontId="6" fillId="0" borderId="18" xfId="0" applyFont="1" applyBorder="1" applyAlignment="1">
      <alignment horizontal="center" vertical="top"/>
    </xf>
    <xf numFmtId="2" fontId="9" fillId="0" borderId="40" xfId="0" applyNumberFormat="1" applyFont="1" applyFill="1" applyBorder="1" applyAlignment="1">
      <alignment vertical="center"/>
    </xf>
    <xf numFmtId="0" fontId="7" fillId="0" borderId="0" xfId="0" applyFont="1" applyFill="1" applyAlignment="1">
      <alignment vertical="top"/>
    </xf>
    <xf numFmtId="0" fontId="0" fillId="0" borderId="45" xfId="0" applyBorder="1"/>
    <xf numFmtId="0" fontId="0" fillId="0" borderId="46" xfId="0" applyBorder="1"/>
    <xf numFmtId="0" fontId="0" fillId="0" borderId="25" xfId="0" applyBorder="1"/>
    <xf numFmtId="0" fontId="0" fillId="0" borderId="26" xfId="0" applyBorder="1"/>
    <xf numFmtId="0" fontId="0" fillId="0" borderId="0" xfId="0" applyAlignment="1">
      <alignment vertical="top"/>
    </xf>
    <xf numFmtId="0" fontId="15" fillId="0" borderId="1" xfId="0" applyFont="1" applyFill="1" applyBorder="1" applyAlignment="1">
      <alignment horizontal="center" vertical="top"/>
    </xf>
    <xf numFmtId="0" fontId="9" fillId="0" borderId="0" xfId="0" applyFont="1" applyBorder="1" applyAlignment="1">
      <alignment horizontal="left" vertical="top" wrapText="1"/>
    </xf>
    <xf numFmtId="0" fontId="9" fillId="2" borderId="1" xfId="0" applyFont="1" applyFill="1" applyBorder="1" applyAlignment="1">
      <alignment horizontal="center" vertical="top"/>
    </xf>
    <xf numFmtId="0" fontId="9" fillId="2" borderId="8" xfId="0" applyFont="1" applyFill="1" applyBorder="1" applyAlignment="1">
      <alignment horizontal="center" vertical="top"/>
    </xf>
    <xf numFmtId="0" fontId="9" fillId="2" borderId="38" xfId="0" applyFont="1" applyFill="1" applyBorder="1" applyAlignment="1">
      <alignment horizontal="center" vertical="top"/>
    </xf>
    <xf numFmtId="0" fontId="9" fillId="2" borderId="3" xfId="0" applyFont="1" applyFill="1" applyBorder="1" applyAlignment="1">
      <alignment vertical="top"/>
    </xf>
    <xf numFmtId="0" fontId="9" fillId="2" borderId="3" xfId="0" applyFont="1" applyFill="1" applyBorder="1" applyAlignment="1">
      <alignment vertical="top" wrapText="1"/>
    </xf>
    <xf numFmtId="0" fontId="6" fillId="2" borderId="3" xfId="0" applyFont="1" applyFill="1" applyBorder="1" applyAlignment="1">
      <alignment horizontal="center" vertical="top"/>
    </xf>
    <xf numFmtId="2" fontId="9" fillId="2" borderId="3" xfId="0" applyNumberFormat="1" applyFont="1" applyFill="1" applyBorder="1" applyAlignment="1">
      <alignment horizontal="right" vertical="top"/>
    </xf>
    <xf numFmtId="0" fontId="24" fillId="0" borderId="1" xfId="0" applyFont="1" applyBorder="1" applyAlignment="1">
      <alignment vertical="top" wrapText="1"/>
    </xf>
    <xf numFmtId="0" fontId="9" fillId="0" borderId="14" xfId="0" applyFont="1" applyBorder="1" applyAlignment="1">
      <alignment vertical="top"/>
    </xf>
    <xf numFmtId="2" fontId="11" fillId="0" borderId="2" xfId="0" applyNumberFormat="1" applyFont="1" applyFill="1" applyBorder="1" applyAlignment="1">
      <alignment horizontal="right" vertical="center"/>
    </xf>
    <xf numFmtId="2" fontId="25" fillId="0" borderId="22" xfId="0" applyNumberFormat="1" applyFont="1" applyFill="1" applyBorder="1" applyAlignment="1">
      <alignment horizontal="right" vertical="center"/>
    </xf>
    <xf numFmtId="0" fontId="6" fillId="0" borderId="0" xfId="0" applyFont="1" applyBorder="1"/>
    <xf numFmtId="0" fontId="6" fillId="0" borderId="0" xfId="0" applyFont="1" applyBorder="1" applyAlignment="1">
      <alignment horizontal="left" vertical="top" wrapText="1"/>
    </xf>
    <xf numFmtId="0" fontId="27" fillId="2" borderId="5" xfId="0" applyFont="1" applyFill="1" applyBorder="1" applyAlignment="1">
      <alignment horizontal="center" vertical="top"/>
    </xf>
    <xf numFmtId="0" fontId="28" fillId="0" borderId="49" xfId="0" applyFont="1" applyBorder="1" applyAlignment="1">
      <alignment horizontal="center" vertical="top"/>
    </xf>
    <xf numFmtId="0" fontId="28" fillId="0" borderId="22" xfId="0" applyFont="1" applyFill="1" applyBorder="1" applyAlignment="1">
      <alignment horizontal="center" vertical="top"/>
    </xf>
    <xf numFmtId="0" fontId="28" fillId="0" borderId="2" xfId="0" applyFont="1" applyBorder="1" applyAlignment="1">
      <alignment horizontal="center" vertical="top"/>
    </xf>
    <xf numFmtId="0" fontId="28" fillId="0" borderId="21" xfId="0" applyFont="1" applyBorder="1" applyAlignment="1">
      <alignment horizontal="center" vertical="top" wrapText="1"/>
    </xf>
    <xf numFmtId="0" fontId="28" fillId="0" borderId="48" xfId="0" applyFont="1" applyBorder="1" applyAlignment="1">
      <alignment horizontal="left" vertical="top"/>
    </xf>
    <xf numFmtId="0" fontId="28" fillId="0" borderId="51" xfId="0" applyFont="1" applyBorder="1" applyAlignment="1">
      <alignment horizontal="left" vertical="top"/>
    </xf>
    <xf numFmtId="0" fontId="28" fillId="0" borderId="8" xfId="0" applyFont="1" applyBorder="1" applyAlignment="1">
      <alignment vertical="top"/>
    </xf>
    <xf numFmtId="0" fontId="28" fillId="0" borderId="51" xfId="0" applyFont="1" applyBorder="1" applyAlignment="1">
      <alignment horizontal="center" vertical="top"/>
    </xf>
    <xf numFmtId="2" fontId="28" fillId="0" borderId="51" xfId="0" applyNumberFormat="1" applyFont="1" applyBorder="1" applyAlignment="1">
      <alignment horizontal="right" vertical="top"/>
    </xf>
    <xf numFmtId="0" fontId="28" fillId="0" borderId="7" xfId="0" applyFont="1" applyBorder="1" applyAlignment="1">
      <alignment vertical="top" wrapText="1"/>
    </xf>
    <xf numFmtId="0" fontId="28" fillId="0" borderId="8" xfId="0" applyFont="1" applyBorder="1" applyAlignment="1">
      <alignment vertical="top" wrapText="1"/>
    </xf>
    <xf numFmtId="0" fontId="28" fillId="0" borderId="56" xfId="0" applyFont="1" applyBorder="1" applyAlignment="1">
      <alignment horizontal="center" vertical="top"/>
    </xf>
    <xf numFmtId="2" fontId="28" fillId="0" borderId="56" xfId="0" applyNumberFormat="1" applyFont="1" applyBorder="1" applyAlignment="1">
      <alignment horizontal="right" vertical="top"/>
    </xf>
    <xf numFmtId="0" fontId="28" fillId="0" borderId="50" xfId="0" applyFont="1" applyBorder="1" applyAlignment="1">
      <alignment horizontal="center" vertical="top"/>
    </xf>
    <xf numFmtId="2" fontId="28" fillId="0" borderId="22" xfId="0" applyNumberFormat="1" applyFont="1" applyBorder="1" applyAlignment="1">
      <alignment horizontal="right" vertical="top"/>
    </xf>
    <xf numFmtId="0" fontId="28" fillId="0" borderId="0" xfId="0" applyFont="1"/>
    <xf numFmtId="0" fontId="20" fillId="0" borderId="3" xfId="0" applyFont="1" applyBorder="1" applyAlignment="1">
      <alignment horizontal="left" vertical="top"/>
    </xf>
    <xf numFmtId="0" fontId="9" fillId="0" borderId="37" xfId="0" applyFont="1" applyBorder="1" applyAlignment="1">
      <alignment horizontal="left" vertical="top"/>
    </xf>
    <xf numFmtId="0" fontId="9" fillId="0" borderId="12" xfId="0" applyFont="1" applyBorder="1" applyAlignment="1">
      <alignment vertical="top" wrapText="1"/>
    </xf>
    <xf numFmtId="0" fontId="9" fillId="0" borderId="7" xfId="0" applyFont="1" applyBorder="1" applyAlignment="1">
      <alignment horizontal="center" vertical="top"/>
    </xf>
    <xf numFmtId="0" fontId="9" fillId="0" borderId="2" xfId="0" applyFont="1" applyBorder="1" applyAlignment="1">
      <alignment vertical="top"/>
    </xf>
    <xf numFmtId="0" fontId="9" fillId="0" borderId="51" xfId="0" applyFont="1" applyBorder="1" applyAlignment="1">
      <alignment horizontal="left" vertical="top"/>
    </xf>
    <xf numFmtId="0" fontId="9" fillId="0" borderId="49" xfId="0" applyFont="1" applyBorder="1" applyAlignment="1">
      <alignment horizontal="left" vertical="top"/>
    </xf>
    <xf numFmtId="0" fontId="9" fillId="0" borderId="2" xfId="0" applyFont="1" applyFill="1" applyBorder="1" applyAlignment="1">
      <alignment horizontal="left" vertical="top"/>
    </xf>
    <xf numFmtId="0" fontId="15" fillId="0" borderId="3" xfId="0" applyFont="1" applyBorder="1" applyAlignment="1">
      <alignment vertical="top"/>
    </xf>
    <xf numFmtId="0" fontId="14" fillId="0" borderId="18" xfId="0" applyFont="1" applyBorder="1" applyAlignment="1">
      <alignment horizontal="center" vertical="top"/>
    </xf>
    <xf numFmtId="0" fontId="14" fillId="0" borderId="19" xfId="0" applyFont="1" applyBorder="1" applyAlignment="1">
      <alignment vertical="top" wrapText="1"/>
    </xf>
    <xf numFmtId="0" fontId="15" fillId="0" borderId="19" xfId="0" applyFont="1" applyBorder="1" applyAlignment="1">
      <alignment horizontal="center" vertical="top"/>
    </xf>
    <xf numFmtId="2" fontId="15" fillId="0" borderId="19" xfId="0" applyNumberFormat="1" applyFont="1" applyBorder="1" applyAlignment="1">
      <alignment vertical="top"/>
    </xf>
    <xf numFmtId="0" fontId="15" fillId="0" borderId="19" xfId="0" applyFont="1" applyBorder="1" applyAlignment="1">
      <alignment vertical="top"/>
    </xf>
    <xf numFmtId="2" fontId="15" fillId="0" borderId="40" xfId="0" applyNumberFormat="1" applyFont="1" applyBorder="1" applyAlignment="1">
      <alignment vertical="top"/>
    </xf>
    <xf numFmtId="0" fontId="9" fillId="0" borderId="58" xfId="1" applyFont="1" applyFill="1" applyBorder="1" applyAlignment="1">
      <alignment horizontal="center" vertical="top"/>
    </xf>
    <xf numFmtId="0" fontId="9" fillId="0" borderId="59" xfId="1" applyFont="1" applyFill="1" applyBorder="1" applyAlignment="1">
      <alignment horizontal="left" vertical="center" wrapText="1"/>
    </xf>
    <xf numFmtId="0" fontId="9" fillId="0" borderId="59" xfId="1" applyNumberFormat="1" applyFont="1" applyFill="1" applyBorder="1" applyAlignment="1">
      <alignment horizontal="center" vertical="center"/>
    </xf>
    <xf numFmtId="2" fontId="9" fillId="0" borderId="59" xfId="1" applyNumberFormat="1" applyFont="1" applyFill="1" applyBorder="1" applyAlignment="1">
      <alignment vertical="center"/>
    </xf>
    <xf numFmtId="0" fontId="9" fillId="0" borderId="59" xfId="1" applyFont="1" applyFill="1" applyBorder="1" applyAlignment="1">
      <alignment horizontal="center" vertical="center"/>
    </xf>
    <xf numFmtId="0" fontId="9" fillId="0" borderId="59" xfId="1" applyFont="1" applyFill="1" applyBorder="1" applyAlignment="1">
      <alignment vertical="top"/>
    </xf>
    <xf numFmtId="2" fontId="9" fillId="0" borderId="60" xfId="1" applyNumberFormat="1" applyFont="1" applyFill="1" applyBorder="1" applyAlignment="1">
      <alignment vertical="top"/>
    </xf>
    <xf numFmtId="0" fontId="14" fillId="4" borderId="18" xfId="0" applyFont="1" applyFill="1" applyBorder="1" applyAlignment="1">
      <alignment horizontal="center" vertical="top"/>
    </xf>
    <xf numFmtId="0" fontId="14" fillId="4" borderId="19" xfId="0" applyFont="1" applyFill="1" applyBorder="1" applyAlignment="1">
      <alignment vertical="top" wrapText="1"/>
    </xf>
    <xf numFmtId="0" fontId="14" fillId="4" borderId="19" xfId="0" applyFont="1" applyFill="1" applyBorder="1" applyAlignment="1">
      <alignment horizontal="center" vertical="top"/>
    </xf>
    <xf numFmtId="2" fontId="14" fillId="4" borderId="19" xfId="0" applyNumberFormat="1" applyFont="1" applyFill="1" applyBorder="1" applyAlignment="1">
      <alignment vertical="top"/>
    </xf>
    <xf numFmtId="2" fontId="14" fillId="4" borderId="22" xfId="0" applyNumberFormat="1" applyFont="1" applyFill="1" applyBorder="1" applyAlignment="1">
      <alignment horizontal="right" vertical="top"/>
    </xf>
    <xf numFmtId="0" fontId="6" fillId="4" borderId="1" xfId="0" applyFont="1" applyFill="1" applyBorder="1" applyAlignment="1">
      <alignment horizontal="center" vertical="top"/>
    </xf>
    <xf numFmtId="2" fontId="6" fillId="0" borderId="57" xfId="0" applyNumberFormat="1" applyFont="1" applyFill="1" applyBorder="1" applyAlignment="1">
      <alignment horizontal="right" vertical="top"/>
    </xf>
    <xf numFmtId="0" fontId="20" fillId="0" borderId="3" xfId="0" applyFont="1" applyBorder="1" applyAlignment="1">
      <alignment vertical="top"/>
    </xf>
    <xf numFmtId="0" fontId="6" fillId="0" borderId="7" xfId="0" applyFont="1" applyBorder="1" applyAlignment="1">
      <alignment horizontal="right" vertical="top"/>
    </xf>
    <xf numFmtId="0" fontId="6" fillId="0" borderId="38" xfId="0" applyFont="1" applyBorder="1" applyAlignment="1">
      <alignment horizontal="right" vertical="top"/>
    </xf>
    <xf numFmtId="2" fontId="6" fillId="4" borderId="1" xfId="0" applyNumberFormat="1" applyFont="1" applyFill="1" applyBorder="1" applyAlignment="1">
      <alignment horizontal="center" vertical="top"/>
    </xf>
    <xf numFmtId="0" fontId="6" fillId="4" borderId="57" xfId="0" applyFont="1" applyFill="1" applyBorder="1" applyAlignment="1">
      <alignment horizontal="center" vertical="top"/>
    </xf>
    <xf numFmtId="0" fontId="20" fillId="0" borderId="1" xfId="0" applyFont="1" applyBorder="1" applyAlignment="1">
      <alignment vertical="top" wrapText="1"/>
    </xf>
    <xf numFmtId="0" fontId="20" fillId="0" borderId="12" xfId="0" applyFont="1" applyBorder="1" applyAlignment="1">
      <alignment wrapText="1"/>
    </xf>
    <xf numFmtId="0" fontId="9" fillId="0" borderId="7" xfId="0" applyFont="1" applyFill="1" applyBorder="1" applyAlignment="1">
      <alignment vertical="top"/>
    </xf>
    <xf numFmtId="0" fontId="21" fillId="0" borderId="1" xfId="0" applyFont="1" applyFill="1" applyBorder="1" applyAlignment="1">
      <alignment horizontal="left" vertical="top" wrapText="1"/>
    </xf>
    <xf numFmtId="0" fontId="9" fillId="0" borderId="1" xfId="0" applyFont="1" applyFill="1" applyBorder="1" applyAlignment="1">
      <alignment vertical="top"/>
    </xf>
    <xf numFmtId="0" fontId="6" fillId="0" borderId="1" xfId="0" applyFont="1" applyFill="1" applyBorder="1" applyAlignment="1">
      <alignment horizontal="center" vertical="top"/>
    </xf>
    <xf numFmtId="0" fontId="6" fillId="0" borderId="7" xfId="0" applyFont="1" applyFill="1" applyBorder="1" applyAlignment="1">
      <alignment vertical="top"/>
    </xf>
    <xf numFmtId="0" fontId="20" fillId="0" borderId="1" xfId="0" applyFont="1" applyFill="1" applyBorder="1" applyAlignment="1">
      <alignment horizontal="left" vertical="top"/>
    </xf>
    <xf numFmtId="0" fontId="27" fillId="2" borderId="6" xfId="0" applyFont="1" applyFill="1" applyBorder="1" applyAlignment="1">
      <alignment horizontal="center" vertical="top"/>
    </xf>
    <xf numFmtId="0" fontId="28" fillId="0" borderId="52" xfId="0" applyFont="1" applyBorder="1" applyAlignment="1">
      <alignment vertical="top"/>
    </xf>
    <xf numFmtId="0" fontId="28" fillId="0" borderId="52" xfId="0" applyFont="1" applyBorder="1" applyAlignment="1">
      <alignment vertical="top" wrapText="1"/>
    </xf>
    <xf numFmtId="0" fontId="28" fillId="0" borderId="55" xfId="0" applyFont="1" applyBorder="1" applyAlignment="1">
      <alignment horizontal="right" vertical="top"/>
    </xf>
    <xf numFmtId="0" fontId="28" fillId="0" borderId="32" xfId="0" applyFont="1" applyBorder="1" applyAlignment="1">
      <alignment horizontal="right" vertical="top"/>
    </xf>
    <xf numFmtId="2" fontId="28" fillId="0" borderId="53" xfId="0" applyNumberFormat="1" applyFont="1" applyBorder="1" applyAlignment="1">
      <alignment horizontal="right" vertical="top"/>
    </xf>
    <xf numFmtId="0" fontId="14" fillId="4" borderId="20" xfId="0" applyFont="1" applyFill="1" applyBorder="1" applyAlignment="1">
      <alignment vertical="top"/>
    </xf>
    <xf numFmtId="2" fontId="15" fillId="0" borderId="12" xfId="0" applyNumberFormat="1" applyFont="1" applyBorder="1" applyAlignment="1">
      <alignment vertical="top"/>
    </xf>
    <xf numFmtId="2" fontId="14" fillId="4" borderId="2" xfId="0" applyNumberFormat="1" applyFont="1" applyFill="1" applyBorder="1" applyAlignment="1">
      <alignment horizontal="center" vertical="top"/>
    </xf>
    <xf numFmtId="0" fontId="14" fillId="0" borderId="61" xfId="0" applyFont="1" applyBorder="1" applyAlignment="1">
      <alignment horizontal="center" vertical="top" wrapText="1"/>
    </xf>
    <xf numFmtId="2" fontId="15" fillId="0" borderId="3" xfId="0" applyNumberFormat="1" applyFont="1" applyBorder="1" applyAlignment="1">
      <alignment vertical="top"/>
    </xf>
    <xf numFmtId="0" fontId="14" fillId="0" borderId="2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9" fillId="0" borderId="0" xfId="0" applyFont="1" applyAlignment="1">
      <alignment vertical="top" wrapText="1"/>
    </xf>
    <xf numFmtId="0" fontId="19" fillId="0" borderId="0" xfId="0" applyFont="1" applyAlignment="1">
      <alignment vertical="top"/>
    </xf>
    <xf numFmtId="0" fontId="8" fillId="0" borderId="28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1" fillId="0" borderId="20" xfId="0" applyFont="1" applyBorder="1" applyAlignment="1">
      <alignment horizontal="right" vertical="center" wrapText="1"/>
    </xf>
    <xf numFmtId="0" fontId="11" fillId="0" borderId="21" xfId="0" applyFont="1" applyBorder="1" applyAlignment="1">
      <alignment horizontal="right" vertical="center"/>
    </xf>
    <xf numFmtId="0" fontId="11" fillId="0" borderId="39" xfId="0" applyFont="1" applyBorder="1" applyAlignment="1">
      <alignment horizontal="right" vertical="center"/>
    </xf>
    <xf numFmtId="0" fontId="25" fillId="0" borderId="0" xfId="0" applyFont="1" applyFill="1" applyBorder="1" applyAlignment="1">
      <alignment horizontal="left" vertical="center"/>
    </xf>
    <xf numFmtId="0" fontId="6" fillId="0" borderId="12" xfId="0" applyFont="1" applyBorder="1" applyAlignment="1">
      <alignment horizontal="center" vertical="top"/>
    </xf>
    <xf numFmtId="0" fontId="6" fillId="0" borderId="23" xfId="0" applyFont="1" applyBorder="1" applyAlignment="1">
      <alignment horizontal="center" vertical="top"/>
    </xf>
    <xf numFmtId="0" fontId="6" fillId="0" borderId="3" xfId="0" applyFont="1" applyBorder="1" applyAlignment="1">
      <alignment horizontal="center" vertical="top"/>
    </xf>
    <xf numFmtId="0" fontId="6" fillId="0" borderId="17" xfId="0" applyFont="1" applyBorder="1" applyAlignment="1">
      <alignment horizontal="center" vertical="top" wrapText="1"/>
    </xf>
    <xf numFmtId="0" fontId="6" fillId="0" borderId="24" xfId="0" applyFont="1" applyBorder="1" applyAlignment="1">
      <alignment horizontal="center" vertical="top"/>
    </xf>
    <xf numFmtId="0" fontId="6" fillId="0" borderId="13" xfId="0" applyFont="1" applyBorder="1" applyAlignment="1">
      <alignment horizontal="center" vertical="top"/>
    </xf>
    <xf numFmtId="0" fontId="6" fillId="0" borderId="24" xfId="0" applyFont="1" applyBorder="1" applyAlignment="1">
      <alignment horizontal="center" vertical="top" wrapText="1"/>
    </xf>
    <xf numFmtId="0" fontId="6" fillId="0" borderId="13" xfId="0" applyFont="1" applyBorder="1" applyAlignment="1">
      <alignment horizontal="center" vertical="top" wrapText="1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top" wrapText="1"/>
    </xf>
    <xf numFmtId="0" fontId="9" fillId="0" borderId="0" xfId="0" applyFont="1" applyFill="1" applyBorder="1" applyAlignment="1">
      <alignment horizontal="center" vertical="top"/>
    </xf>
    <xf numFmtId="0" fontId="11" fillId="0" borderId="21" xfId="0" applyFont="1" applyBorder="1" applyAlignment="1">
      <alignment horizontal="right" vertical="center" wrapText="1"/>
    </xf>
    <xf numFmtId="0" fontId="11" fillId="0" borderId="22" xfId="0" applyFont="1" applyBorder="1" applyAlignment="1">
      <alignment horizontal="right" vertical="center" wrapText="1"/>
    </xf>
    <xf numFmtId="0" fontId="11" fillId="0" borderId="41" xfId="0" applyFont="1" applyBorder="1" applyAlignment="1">
      <alignment horizontal="right" vertical="center" wrapText="1"/>
    </xf>
    <xf numFmtId="0" fontId="11" fillId="0" borderId="22" xfId="0" applyFont="1" applyBorder="1" applyAlignment="1">
      <alignment horizontal="right" vertical="center"/>
    </xf>
    <xf numFmtId="0" fontId="0" fillId="0" borderId="0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top"/>
    </xf>
    <xf numFmtId="0" fontId="0" fillId="0" borderId="0" xfId="0" applyAlignment="1">
      <alignment horizontal="center" vertical="top" wrapText="1"/>
    </xf>
    <xf numFmtId="0" fontId="27" fillId="0" borderId="41" xfId="0" applyFont="1" applyBorder="1" applyAlignment="1">
      <alignment horizontal="right" vertical="top"/>
    </xf>
    <xf numFmtId="0" fontId="27" fillId="0" borderId="21" xfId="0" applyFont="1" applyBorder="1" applyAlignment="1">
      <alignment horizontal="right" vertical="top"/>
    </xf>
    <xf numFmtId="0" fontId="27" fillId="0" borderId="22" xfId="0" applyFont="1" applyBorder="1" applyAlignment="1">
      <alignment horizontal="right" vertical="top"/>
    </xf>
    <xf numFmtId="0" fontId="22" fillId="0" borderId="0" xfId="0" applyFont="1" applyAlignment="1">
      <alignment horizontal="left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0" fillId="0" borderId="0" xfId="0" applyAlignment="1">
      <alignment horizontal="left" vertical="top"/>
    </xf>
    <xf numFmtId="0" fontId="3" fillId="0" borderId="0" xfId="0" applyFont="1" applyAlignment="1">
      <alignment horizontal="left" vertical="top"/>
    </xf>
    <xf numFmtId="0" fontId="4" fillId="0" borderId="25" xfId="0" applyFont="1" applyBorder="1" applyAlignment="1">
      <alignment horizontal="left" vertical="top" wrapText="1"/>
    </xf>
    <xf numFmtId="0" fontId="4" fillId="0" borderId="25" xfId="0" applyFont="1" applyBorder="1" applyAlignment="1">
      <alignment horizontal="left" vertical="top"/>
    </xf>
    <xf numFmtId="0" fontId="27" fillId="4" borderId="9" xfId="0" applyFont="1" applyFill="1" applyBorder="1" applyAlignment="1">
      <alignment horizontal="left" vertical="top"/>
    </xf>
    <xf numFmtId="0" fontId="27" fillId="4" borderId="11" xfId="0" applyFont="1" applyFill="1" applyBorder="1" applyAlignment="1">
      <alignment horizontal="left" vertical="top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0" borderId="34" xfId="0" applyFont="1" applyBorder="1" applyAlignment="1">
      <alignment horizontal="center"/>
    </xf>
    <xf numFmtId="0" fontId="9" fillId="0" borderId="47" xfId="0" applyFont="1" applyBorder="1" applyAlignment="1">
      <alignment horizontal="center" vertical="top"/>
    </xf>
    <xf numFmtId="0" fontId="9" fillId="0" borderId="49" xfId="0" applyFont="1" applyBorder="1" applyAlignment="1">
      <alignment horizontal="center" vertical="top"/>
    </xf>
    <xf numFmtId="0" fontId="9" fillId="0" borderId="42" xfId="0" applyFont="1" applyFill="1" applyBorder="1" applyAlignment="1">
      <alignment horizontal="center" vertical="top"/>
    </xf>
    <xf numFmtId="0" fontId="9" fillId="0" borderId="44" xfId="0" applyFont="1" applyFill="1" applyBorder="1" applyAlignment="1">
      <alignment horizontal="center" vertical="top"/>
    </xf>
    <xf numFmtId="0" fontId="9" fillId="0" borderId="46" xfId="0" applyFont="1" applyFill="1" applyBorder="1" applyAlignment="1">
      <alignment horizontal="center" vertical="top"/>
    </xf>
    <xf numFmtId="0" fontId="9" fillId="0" borderId="26" xfId="0" applyFont="1" applyFill="1" applyBorder="1" applyAlignment="1">
      <alignment horizontal="center" vertical="top"/>
    </xf>
    <xf numFmtId="0" fontId="9" fillId="0" borderId="42" xfId="0" applyFont="1" applyBorder="1" applyAlignment="1">
      <alignment horizontal="center" vertical="top" wrapText="1"/>
    </xf>
    <xf numFmtId="0" fontId="9" fillId="0" borderId="46" xfId="0" applyFont="1" applyBorder="1" applyAlignment="1">
      <alignment horizontal="center" vertical="top" wrapText="1"/>
    </xf>
    <xf numFmtId="0" fontId="9" fillId="0" borderId="48" xfId="0" applyFont="1" applyBorder="1" applyAlignment="1">
      <alignment horizontal="center" vertical="top" wrapText="1"/>
    </xf>
    <xf numFmtId="0" fontId="9" fillId="0" borderId="50" xfId="0" applyFont="1" applyBorder="1" applyAlignment="1">
      <alignment horizontal="center" vertical="top"/>
    </xf>
    <xf numFmtId="0" fontId="28" fillId="0" borderId="41" xfId="0" applyFont="1" applyFill="1" applyBorder="1" applyAlignment="1">
      <alignment horizontal="center" vertical="top"/>
    </xf>
    <xf numFmtId="0" fontId="28" fillId="0" borderId="22" xfId="0" applyFont="1" applyFill="1" applyBorder="1" applyAlignment="1">
      <alignment horizontal="center" vertical="top"/>
    </xf>
    <xf numFmtId="0" fontId="27" fillId="4" borderId="28" xfId="0" applyFont="1" applyFill="1" applyBorder="1" applyAlignment="1">
      <alignment horizontal="left" vertical="top"/>
    </xf>
    <xf numFmtId="0" fontId="27" fillId="4" borderId="29" xfId="0" applyFont="1" applyFill="1" applyBorder="1" applyAlignment="1">
      <alignment horizontal="left" vertical="top"/>
    </xf>
    <xf numFmtId="0" fontId="27" fillId="4" borderId="27" xfId="0" applyFont="1" applyFill="1" applyBorder="1" applyAlignment="1">
      <alignment horizontal="left" vertical="top"/>
    </xf>
    <xf numFmtId="0" fontId="28" fillId="0" borderId="37" xfId="0" applyFont="1" applyBorder="1" applyAlignment="1">
      <alignment horizontal="left" vertical="top"/>
    </xf>
    <xf numFmtId="0" fontId="28" fillId="0" borderId="33" xfId="0" applyFont="1" applyBorder="1" applyAlignment="1">
      <alignment horizontal="left" vertical="top"/>
    </xf>
    <xf numFmtId="0" fontId="28" fillId="0" borderId="38" xfId="0" applyFont="1" applyBorder="1" applyAlignment="1">
      <alignment horizontal="left" vertical="top"/>
    </xf>
    <xf numFmtId="0" fontId="27" fillId="4" borderId="54" xfId="0" applyFont="1" applyFill="1" applyBorder="1" applyAlignment="1">
      <alignment horizontal="left" vertical="top"/>
    </xf>
    <xf numFmtId="0" fontId="27" fillId="4" borderId="53" xfId="0" applyFont="1" applyFill="1" applyBorder="1" applyAlignment="1">
      <alignment horizontal="left" vertical="top"/>
    </xf>
    <xf numFmtId="0" fontId="27" fillId="4" borderId="52" xfId="0" applyFont="1" applyFill="1" applyBorder="1" applyAlignment="1">
      <alignment horizontal="left" vertical="top"/>
    </xf>
    <xf numFmtId="0" fontId="10" fillId="0" borderId="28" xfId="0" applyFont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9" fillId="0" borderId="25" xfId="0" applyFont="1" applyBorder="1" applyAlignment="1">
      <alignment horizontal="left" vertical="top" wrapText="1"/>
    </xf>
    <xf numFmtId="0" fontId="11" fillId="0" borderId="0" xfId="0" applyFont="1" applyAlignment="1">
      <alignment horizontal="left" vertic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left" vertical="top" wrapText="1"/>
    </xf>
    <xf numFmtId="0" fontId="14" fillId="0" borderId="0" xfId="0" applyFont="1" applyAlignment="1">
      <alignment horizontal="left" vertical="center"/>
    </xf>
    <xf numFmtId="0" fontId="6" fillId="0" borderId="0" xfId="0" applyFont="1" applyAlignment="1">
      <alignment horizontal="left"/>
    </xf>
    <xf numFmtId="0" fontId="28" fillId="0" borderId="0" xfId="0" applyFont="1" applyAlignment="1">
      <alignment horizontal="left"/>
    </xf>
  </cellXfs>
  <cellStyles count="2">
    <cellStyle name="Dane wyjściowe" xfId="1" builtinId="21"/>
    <cellStyle name="Normalny" xfId="0" builtinId="0"/>
  </cellStyles>
  <dxfs count="37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 tint="-0.14996795556505021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 tint="-0.14996795556505021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view="pageBreakPreview" topLeftCell="A58" zoomScaleNormal="100" zoomScaleSheetLayoutView="100" workbookViewId="0">
      <selection activeCell="B6" sqref="B6:B8"/>
    </sheetView>
  </sheetViews>
  <sheetFormatPr defaultRowHeight="15" x14ac:dyDescent="0.25"/>
  <cols>
    <col min="2" max="2" width="43.42578125" customWidth="1"/>
    <col min="3" max="3" width="56.5703125" customWidth="1"/>
    <col min="4" max="4" width="10" customWidth="1"/>
    <col min="5" max="5" width="10.7109375" customWidth="1"/>
    <col min="6" max="8" width="17.7109375" customWidth="1"/>
    <col min="9" max="9" width="14.7109375" customWidth="1"/>
    <col min="10" max="10" width="18.140625" customWidth="1"/>
    <col min="11" max="11" width="63.5703125" customWidth="1"/>
  </cols>
  <sheetData>
    <row r="1" spans="1:10" ht="30.75" customHeight="1" x14ac:dyDescent="0.25">
      <c r="J1" s="7" t="s">
        <v>139</v>
      </c>
    </row>
    <row r="2" spans="1:10" ht="56.25" customHeight="1" x14ac:dyDescent="0.25">
      <c r="A2" s="160" t="s">
        <v>192</v>
      </c>
      <c r="B2" s="161"/>
      <c r="C2" s="161"/>
      <c r="D2" s="161"/>
      <c r="E2" s="161"/>
      <c r="F2" s="161"/>
      <c r="G2" s="161"/>
      <c r="H2" s="161"/>
      <c r="I2" s="161"/>
      <c r="J2" s="161"/>
    </row>
    <row r="3" spans="1:10" ht="40.5" customHeight="1" thickBot="1" x14ac:dyDescent="0.3">
      <c r="A3" s="162" t="s">
        <v>194</v>
      </c>
      <c r="B3" s="163"/>
      <c r="C3" s="163"/>
      <c r="D3" s="163"/>
      <c r="E3" s="163"/>
      <c r="F3" s="163"/>
      <c r="G3" s="163"/>
      <c r="H3" s="163"/>
      <c r="I3" s="163"/>
      <c r="J3" s="163"/>
    </row>
    <row r="4" spans="1:10" ht="15.75" x14ac:dyDescent="0.25">
      <c r="A4" s="164" t="s">
        <v>45</v>
      </c>
      <c r="B4" s="165"/>
      <c r="C4" s="165"/>
      <c r="D4" s="165"/>
      <c r="E4" s="165"/>
      <c r="F4" s="165"/>
      <c r="G4" s="165"/>
      <c r="H4" s="165"/>
      <c r="I4" s="165"/>
      <c r="J4" s="166"/>
    </row>
    <row r="5" spans="1:10" ht="16.5" thickBot="1" x14ac:dyDescent="0.3">
      <c r="A5" s="167" t="s">
        <v>75</v>
      </c>
      <c r="B5" s="168"/>
      <c r="C5" s="168"/>
      <c r="D5" s="168"/>
      <c r="E5" s="168"/>
      <c r="F5" s="168"/>
      <c r="G5" s="168"/>
      <c r="H5" s="168"/>
      <c r="I5" s="168"/>
      <c r="J5" s="169"/>
    </row>
    <row r="6" spans="1:10" ht="75" x14ac:dyDescent="0.25">
      <c r="A6" s="170" t="s">
        <v>15</v>
      </c>
      <c r="B6" s="173" t="s">
        <v>91</v>
      </c>
      <c r="C6" s="157" t="s">
        <v>0</v>
      </c>
      <c r="D6" s="182" t="s">
        <v>7</v>
      </c>
      <c r="E6" s="182"/>
      <c r="F6" s="157" t="s">
        <v>76</v>
      </c>
      <c r="G6" s="157" t="s">
        <v>36</v>
      </c>
      <c r="H6" s="9" t="s">
        <v>44</v>
      </c>
      <c r="I6" s="9" t="s">
        <v>5</v>
      </c>
      <c r="J6" s="1" t="s">
        <v>6</v>
      </c>
    </row>
    <row r="7" spans="1:10" ht="15" customHeight="1" x14ac:dyDescent="0.25">
      <c r="A7" s="171"/>
      <c r="B7" s="174"/>
      <c r="C7" s="176"/>
      <c r="D7" s="158" t="s">
        <v>1</v>
      </c>
      <c r="E7" s="158" t="s">
        <v>2</v>
      </c>
      <c r="F7" s="158"/>
      <c r="G7" s="158"/>
      <c r="H7" s="10" t="s">
        <v>3</v>
      </c>
      <c r="I7" s="178" t="s">
        <v>81</v>
      </c>
      <c r="J7" s="180" t="s">
        <v>9</v>
      </c>
    </row>
    <row r="8" spans="1:10" ht="30" customHeight="1" thickBot="1" x14ac:dyDescent="0.3">
      <c r="A8" s="172"/>
      <c r="B8" s="175"/>
      <c r="C8" s="177"/>
      <c r="D8" s="159"/>
      <c r="E8" s="159"/>
      <c r="F8" s="11" t="s">
        <v>4</v>
      </c>
      <c r="G8" s="11" t="s">
        <v>8</v>
      </c>
      <c r="H8" s="11" t="s">
        <v>4</v>
      </c>
      <c r="I8" s="179"/>
      <c r="J8" s="181"/>
    </row>
    <row r="9" spans="1:10" ht="15.75" thickBot="1" x14ac:dyDescent="0.3">
      <c r="A9" s="3" t="s">
        <v>26</v>
      </c>
      <c r="B9" s="4" t="s">
        <v>28</v>
      </c>
      <c r="C9" s="4" t="s">
        <v>27</v>
      </c>
      <c r="D9" s="4" t="s">
        <v>29</v>
      </c>
      <c r="E9" s="4" t="s">
        <v>30</v>
      </c>
      <c r="F9" s="4" t="s">
        <v>31</v>
      </c>
      <c r="G9" s="4" t="s">
        <v>32</v>
      </c>
      <c r="H9" s="4" t="s">
        <v>33</v>
      </c>
      <c r="I9" s="4" t="s">
        <v>34</v>
      </c>
      <c r="J9" s="5" t="s">
        <v>35</v>
      </c>
    </row>
    <row r="10" spans="1:10" ht="35.25" customHeight="1" x14ac:dyDescent="0.25">
      <c r="A10" s="36" t="s">
        <v>10</v>
      </c>
      <c r="B10" s="37" t="s">
        <v>24</v>
      </c>
      <c r="C10" s="38" t="s">
        <v>14</v>
      </c>
      <c r="D10" s="37" t="s">
        <v>24</v>
      </c>
      <c r="E10" s="37" t="s">
        <v>24</v>
      </c>
      <c r="F10" s="37" t="s">
        <v>24</v>
      </c>
      <c r="G10" s="37" t="s">
        <v>24</v>
      </c>
      <c r="H10" s="39">
        <f>SUM(H11,H13,H15:H19,H21:H28)</f>
        <v>0</v>
      </c>
      <c r="I10" s="86">
        <v>15</v>
      </c>
      <c r="J10" s="145">
        <v>30</v>
      </c>
    </row>
    <row r="11" spans="1:10" ht="23.25" customHeight="1" x14ac:dyDescent="0.25">
      <c r="A11" s="40" t="s">
        <v>114</v>
      </c>
      <c r="B11" s="41" t="s">
        <v>59</v>
      </c>
      <c r="C11" s="42" t="s">
        <v>154</v>
      </c>
      <c r="D11" s="12">
        <v>3</v>
      </c>
      <c r="E11" s="12" t="s">
        <v>22</v>
      </c>
      <c r="F11" s="43"/>
      <c r="G11" s="43"/>
      <c r="H11" s="43">
        <f>F11+(D11-1)*G11</f>
        <v>0</v>
      </c>
      <c r="I11" s="187" t="s">
        <v>24</v>
      </c>
      <c r="J11" s="190" t="s">
        <v>140</v>
      </c>
    </row>
    <row r="12" spans="1:10" ht="23.25" customHeight="1" x14ac:dyDescent="0.25">
      <c r="A12" s="40" t="s">
        <v>118</v>
      </c>
      <c r="B12" s="46" t="s">
        <v>172</v>
      </c>
      <c r="C12" s="42" t="s">
        <v>25</v>
      </c>
      <c r="D12" s="130" t="s">
        <v>24</v>
      </c>
      <c r="E12" s="130" t="s">
        <v>24</v>
      </c>
      <c r="F12" s="130" t="s">
        <v>24</v>
      </c>
      <c r="G12" s="130" t="s">
        <v>24</v>
      </c>
      <c r="H12" s="130" t="s">
        <v>24</v>
      </c>
      <c r="I12" s="188"/>
      <c r="J12" s="193"/>
    </row>
    <row r="13" spans="1:10" ht="20.25" customHeight="1" x14ac:dyDescent="0.25">
      <c r="A13" s="44" t="s">
        <v>147</v>
      </c>
      <c r="B13" s="41" t="s">
        <v>54</v>
      </c>
      <c r="C13" s="45" t="s">
        <v>43</v>
      </c>
      <c r="D13" s="12">
        <v>2</v>
      </c>
      <c r="E13" s="12" t="s">
        <v>20</v>
      </c>
      <c r="F13" s="13"/>
      <c r="G13" s="13"/>
      <c r="H13" s="43">
        <f>F13+(D13-1)*G13</f>
        <v>0</v>
      </c>
      <c r="I13" s="188"/>
      <c r="J13" s="193"/>
    </row>
    <row r="14" spans="1:10" ht="35.1" customHeight="1" x14ac:dyDescent="0.25">
      <c r="A14" s="40" t="s">
        <v>119</v>
      </c>
      <c r="B14" s="46" t="s">
        <v>173</v>
      </c>
      <c r="C14" s="47" t="s">
        <v>155</v>
      </c>
      <c r="D14" s="130" t="s">
        <v>24</v>
      </c>
      <c r="E14" s="130" t="s">
        <v>24</v>
      </c>
      <c r="F14" s="130" t="s">
        <v>24</v>
      </c>
      <c r="G14" s="130" t="s">
        <v>24</v>
      </c>
      <c r="H14" s="130" t="s">
        <v>24</v>
      </c>
      <c r="I14" s="188"/>
      <c r="J14" s="193"/>
    </row>
    <row r="15" spans="1:10" ht="22.5" customHeight="1" x14ac:dyDescent="0.25">
      <c r="A15" s="48" t="s">
        <v>67</v>
      </c>
      <c r="B15" s="49" t="s">
        <v>58</v>
      </c>
      <c r="C15" s="50" t="s">
        <v>60</v>
      </c>
      <c r="D15" s="12">
        <v>2</v>
      </c>
      <c r="E15" s="12" t="s">
        <v>21</v>
      </c>
      <c r="F15" s="43"/>
      <c r="G15" s="13"/>
      <c r="H15" s="43">
        <f>F15+(D15-1)*G15</f>
        <v>0</v>
      </c>
      <c r="I15" s="188"/>
      <c r="J15" s="193"/>
    </row>
    <row r="16" spans="1:10" ht="20.25" customHeight="1" x14ac:dyDescent="0.25">
      <c r="A16" s="48" t="s">
        <v>68</v>
      </c>
      <c r="B16" s="49" t="s">
        <v>58</v>
      </c>
      <c r="C16" s="50" t="s">
        <v>174</v>
      </c>
      <c r="D16" s="12">
        <v>2</v>
      </c>
      <c r="E16" s="12" t="s">
        <v>21</v>
      </c>
      <c r="F16" s="43"/>
      <c r="G16" s="13"/>
      <c r="H16" s="43">
        <f>F16+(D16-1)*G16</f>
        <v>0</v>
      </c>
      <c r="I16" s="188"/>
      <c r="J16" s="193"/>
    </row>
    <row r="17" spans="1:10" ht="30" customHeight="1" x14ac:dyDescent="0.25">
      <c r="A17" s="48" t="s">
        <v>69</v>
      </c>
      <c r="B17" s="41" t="s">
        <v>55</v>
      </c>
      <c r="C17" s="50" t="s">
        <v>66</v>
      </c>
      <c r="D17" s="12">
        <v>6</v>
      </c>
      <c r="E17" s="12" t="s">
        <v>21</v>
      </c>
      <c r="F17" s="43"/>
      <c r="G17" s="13"/>
      <c r="H17" s="43">
        <f>F17+(D17-1)*G17</f>
        <v>0</v>
      </c>
      <c r="I17" s="188"/>
      <c r="J17" s="193"/>
    </row>
    <row r="18" spans="1:10" ht="30" customHeight="1" x14ac:dyDescent="0.25">
      <c r="A18" s="48" t="s">
        <v>70</v>
      </c>
      <c r="B18" s="41" t="s">
        <v>56</v>
      </c>
      <c r="C18" s="50" t="s">
        <v>65</v>
      </c>
      <c r="D18" s="12">
        <v>6</v>
      </c>
      <c r="E18" s="12" t="s">
        <v>21</v>
      </c>
      <c r="F18" s="43"/>
      <c r="G18" s="13"/>
      <c r="H18" s="43">
        <f>F18+(D18-1)*G18</f>
        <v>0</v>
      </c>
      <c r="I18" s="188"/>
      <c r="J18" s="193"/>
    </row>
    <row r="19" spans="1:10" ht="23.25" customHeight="1" x14ac:dyDescent="0.25">
      <c r="A19" s="48" t="s">
        <v>71</v>
      </c>
      <c r="B19" s="41" t="s">
        <v>57</v>
      </c>
      <c r="C19" s="50" t="s">
        <v>61</v>
      </c>
      <c r="D19" s="12">
        <v>6</v>
      </c>
      <c r="E19" s="12" t="s">
        <v>21</v>
      </c>
      <c r="F19" s="43"/>
      <c r="G19" s="13"/>
      <c r="H19" s="43">
        <f>F19+(D19-1)*G19</f>
        <v>0</v>
      </c>
      <c r="I19" s="188"/>
      <c r="J19" s="193"/>
    </row>
    <row r="20" spans="1:10" ht="24.75" customHeight="1" x14ac:dyDescent="0.25">
      <c r="A20" s="44" t="s">
        <v>72</v>
      </c>
      <c r="B20" s="57" t="s">
        <v>55</v>
      </c>
      <c r="C20" s="45" t="s">
        <v>62</v>
      </c>
      <c r="D20" s="130" t="s">
        <v>24</v>
      </c>
      <c r="E20" s="130" t="s">
        <v>24</v>
      </c>
      <c r="F20" s="135" t="s">
        <v>24</v>
      </c>
      <c r="G20" s="135" t="s">
        <v>24</v>
      </c>
      <c r="H20" s="135" t="s">
        <v>24</v>
      </c>
      <c r="I20" s="188"/>
      <c r="J20" s="193"/>
    </row>
    <row r="21" spans="1:10" ht="45.75" customHeight="1" x14ac:dyDescent="0.25">
      <c r="A21" s="133" t="s">
        <v>175</v>
      </c>
      <c r="B21" s="57" t="s">
        <v>55</v>
      </c>
      <c r="C21" s="50" t="s">
        <v>178</v>
      </c>
      <c r="D21" s="12">
        <v>6</v>
      </c>
      <c r="E21" s="12" t="s">
        <v>21</v>
      </c>
      <c r="F21" s="43"/>
      <c r="G21" s="131"/>
      <c r="H21" s="43">
        <f>F21+(D21-1)*G21</f>
        <v>0</v>
      </c>
      <c r="I21" s="188"/>
      <c r="J21" s="193"/>
    </row>
    <row r="22" spans="1:10" ht="24" customHeight="1" x14ac:dyDescent="0.25">
      <c r="A22" s="134" t="s">
        <v>176</v>
      </c>
      <c r="B22" s="132" t="s">
        <v>55</v>
      </c>
      <c r="C22" s="45" t="s">
        <v>179</v>
      </c>
      <c r="D22" s="130" t="s">
        <v>24</v>
      </c>
      <c r="E22" s="130" t="s">
        <v>24</v>
      </c>
      <c r="F22" s="130" t="s">
        <v>24</v>
      </c>
      <c r="G22" s="136" t="s">
        <v>24</v>
      </c>
      <c r="H22" s="43">
        <f>'Tabela nr 1A'!G20</f>
        <v>0</v>
      </c>
      <c r="I22" s="188"/>
      <c r="J22" s="193"/>
    </row>
    <row r="23" spans="1:10" ht="32.25" customHeight="1" x14ac:dyDescent="0.25">
      <c r="A23" s="134" t="s">
        <v>177</v>
      </c>
      <c r="B23" s="103" t="s">
        <v>55</v>
      </c>
      <c r="C23" s="50" t="s">
        <v>180</v>
      </c>
      <c r="D23" s="130" t="s">
        <v>24</v>
      </c>
      <c r="E23" s="130" t="s">
        <v>24</v>
      </c>
      <c r="F23" s="130" t="s">
        <v>24</v>
      </c>
      <c r="G23" s="136" t="s">
        <v>24</v>
      </c>
      <c r="H23" s="43"/>
      <c r="I23" s="188"/>
      <c r="J23" s="193"/>
    </row>
    <row r="24" spans="1:10" ht="24.75" customHeight="1" x14ac:dyDescent="0.25">
      <c r="A24" s="48" t="s">
        <v>73</v>
      </c>
      <c r="B24" s="41" t="s">
        <v>56</v>
      </c>
      <c r="C24" s="45" t="s">
        <v>63</v>
      </c>
      <c r="D24" s="12">
        <v>6</v>
      </c>
      <c r="E24" s="12" t="s">
        <v>21</v>
      </c>
      <c r="F24" s="43"/>
      <c r="G24" s="13"/>
      <c r="H24" s="43">
        <f>F24+(D24-1)*G24</f>
        <v>0</v>
      </c>
      <c r="I24" s="188"/>
      <c r="J24" s="193"/>
    </row>
    <row r="25" spans="1:10" ht="24.75" customHeight="1" x14ac:dyDescent="0.25">
      <c r="A25" s="48" t="s">
        <v>74</v>
      </c>
      <c r="B25" s="41" t="s">
        <v>57</v>
      </c>
      <c r="C25" s="45" t="s">
        <v>64</v>
      </c>
      <c r="D25" s="12">
        <v>6</v>
      </c>
      <c r="E25" s="12" t="s">
        <v>21</v>
      </c>
      <c r="F25" s="43"/>
      <c r="G25" s="13"/>
      <c r="H25" s="43">
        <f>F25+(D25-1)*G25</f>
        <v>0</v>
      </c>
      <c r="I25" s="188"/>
      <c r="J25" s="193"/>
    </row>
    <row r="26" spans="1:10" ht="24" customHeight="1" x14ac:dyDescent="0.25">
      <c r="A26" s="139" t="s">
        <v>120</v>
      </c>
      <c r="B26" s="140" t="s">
        <v>82</v>
      </c>
      <c r="C26" s="141" t="s">
        <v>186</v>
      </c>
      <c r="D26" s="135" t="s">
        <v>24</v>
      </c>
      <c r="E26" s="135" t="s">
        <v>24</v>
      </c>
      <c r="F26" s="135" t="s">
        <v>24</v>
      </c>
      <c r="G26" s="135" t="s">
        <v>24</v>
      </c>
      <c r="H26" s="135" t="s">
        <v>24</v>
      </c>
      <c r="I26" s="188"/>
      <c r="J26" s="193"/>
    </row>
    <row r="27" spans="1:10" ht="24" customHeight="1" x14ac:dyDescent="0.25">
      <c r="A27" s="143" t="s">
        <v>148</v>
      </c>
      <c r="B27" s="144" t="s">
        <v>82</v>
      </c>
      <c r="C27" s="58" t="s">
        <v>187</v>
      </c>
      <c r="D27" s="142">
        <v>6</v>
      </c>
      <c r="E27" s="142" t="s">
        <v>22</v>
      </c>
      <c r="F27" s="13"/>
      <c r="G27" s="13"/>
      <c r="H27" s="43">
        <f>F27+(D27-1)*G27</f>
        <v>0</v>
      </c>
      <c r="I27" s="188"/>
      <c r="J27" s="193"/>
    </row>
    <row r="28" spans="1:10" ht="48" customHeight="1" x14ac:dyDescent="0.25">
      <c r="A28" s="51" t="s">
        <v>149</v>
      </c>
      <c r="B28" s="137" t="s">
        <v>181</v>
      </c>
      <c r="C28" s="47" t="s">
        <v>156</v>
      </c>
      <c r="D28" s="12">
        <v>4</v>
      </c>
      <c r="E28" s="12" t="s">
        <v>21</v>
      </c>
      <c r="F28" s="13"/>
      <c r="G28" s="13"/>
      <c r="H28" s="43">
        <f>F28+(D28-1)*G28</f>
        <v>0</v>
      </c>
      <c r="I28" s="189"/>
      <c r="J28" s="194"/>
    </row>
    <row r="29" spans="1:10" ht="36" customHeight="1" x14ac:dyDescent="0.25">
      <c r="A29" s="52" t="s">
        <v>11</v>
      </c>
      <c r="B29" s="53" t="s">
        <v>24</v>
      </c>
      <c r="C29" s="54" t="s">
        <v>77</v>
      </c>
      <c r="D29" s="53" t="s">
        <v>24</v>
      </c>
      <c r="E29" s="53" t="s">
        <v>24</v>
      </c>
      <c r="F29" s="53" t="s">
        <v>24</v>
      </c>
      <c r="G29" s="53" t="s">
        <v>24</v>
      </c>
      <c r="H29" s="55">
        <f>SUM(H31:H36)</f>
        <v>0</v>
      </c>
      <c r="I29" s="73">
        <v>23</v>
      </c>
      <c r="J29" s="74">
        <v>30</v>
      </c>
    </row>
    <row r="30" spans="1:10" ht="50.25" customHeight="1" x14ac:dyDescent="0.25">
      <c r="A30" s="40" t="s">
        <v>124</v>
      </c>
      <c r="B30" s="56" t="s">
        <v>182</v>
      </c>
      <c r="C30" s="47" t="s">
        <v>157</v>
      </c>
      <c r="D30" s="130" t="s">
        <v>24</v>
      </c>
      <c r="E30" s="130" t="s">
        <v>24</v>
      </c>
      <c r="F30" s="130" t="s">
        <v>24</v>
      </c>
      <c r="G30" s="130" t="s">
        <v>24</v>
      </c>
      <c r="H30" s="130" t="s">
        <v>24</v>
      </c>
      <c r="I30" s="187" t="s">
        <v>24</v>
      </c>
      <c r="J30" s="190" t="s">
        <v>85</v>
      </c>
    </row>
    <row r="31" spans="1:10" ht="22.5" customHeight="1" x14ac:dyDescent="0.25">
      <c r="A31" s="48" t="s">
        <v>12</v>
      </c>
      <c r="B31" s="57" t="s">
        <v>78</v>
      </c>
      <c r="C31" s="58" t="s">
        <v>79</v>
      </c>
      <c r="D31" s="12">
        <v>4</v>
      </c>
      <c r="E31" s="12" t="s">
        <v>23</v>
      </c>
      <c r="F31" s="13"/>
      <c r="G31" s="13"/>
      <c r="H31" s="43">
        <f t="shared" ref="H31:H36" si="0">F31+(D31-1)*G31</f>
        <v>0</v>
      </c>
      <c r="I31" s="188"/>
      <c r="J31" s="191"/>
    </row>
    <row r="32" spans="1:10" ht="49.5" customHeight="1" x14ac:dyDescent="0.25">
      <c r="A32" s="48" t="s">
        <v>151</v>
      </c>
      <c r="B32" s="57" t="s">
        <v>78</v>
      </c>
      <c r="C32" s="59" t="s">
        <v>83</v>
      </c>
      <c r="D32" s="12">
        <v>4</v>
      </c>
      <c r="E32" s="12" t="s">
        <v>21</v>
      </c>
      <c r="F32" s="13"/>
      <c r="G32" s="13"/>
      <c r="H32" s="43">
        <f t="shared" si="0"/>
        <v>0</v>
      </c>
      <c r="I32" s="188"/>
      <c r="J32" s="191"/>
    </row>
    <row r="33" spans="1:11" ht="22.5" customHeight="1" x14ac:dyDescent="0.25">
      <c r="A33" s="48" t="s">
        <v>150</v>
      </c>
      <c r="B33" s="57" t="s">
        <v>78</v>
      </c>
      <c r="C33" s="59" t="s">
        <v>80</v>
      </c>
      <c r="D33" s="12">
        <v>4</v>
      </c>
      <c r="E33" s="12" t="s">
        <v>21</v>
      </c>
      <c r="F33" s="13"/>
      <c r="G33" s="13"/>
      <c r="H33" s="43">
        <f t="shared" si="0"/>
        <v>0</v>
      </c>
      <c r="I33" s="188"/>
      <c r="J33" s="191"/>
    </row>
    <row r="34" spans="1:11" ht="47.25" customHeight="1" x14ac:dyDescent="0.25">
      <c r="A34" s="48" t="s">
        <v>153</v>
      </c>
      <c r="B34" s="137" t="s">
        <v>182</v>
      </c>
      <c r="C34" s="50" t="s">
        <v>188</v>
      </c>
      <c r="D34" s="12">
        <v>4</v>
      </c>
      <c r="E34" s="12" t="s">
        <v>21</v>
      </c>
      <c r="F34" s="13"/>
      <c r="G34" s="13"/>
      <c r="H34" s="43">
        <f t="shared" si="0"/>
        <v>0</v>
      </c>
      <c r="I34" s="188"/>
      <c r="J34" s="191"/>
    </row>
    <row r="35" spans="1:11" ht="48.75" customHeight="1" x14ac:dyDescent="0.25">
      <c r="A35" s="48" t="s">
        <v>152</v>
      </c>
      <c r="B35" s="137" t="s">
        <v>182</v>
      </c>
      <c r="C35" s="50" t="s">
        <v>84</v>
      </c>
      <c r="D35" s="12">
        <v>4</v>
      </c>
      <c r="E35" s="12" t="s">
        <v>23</v>
      </c>
      <c r="F35" s="13"/>
      <c r="G35" s="13"/>
      <c r="H35" s="43">
        <f t="shared" si="0"/>
        <v>0</v>
      </c>
      <c r="I35" s="188"/>
      <c r="J35" s="191"/>
    </row>
    <row r="36" spans="1:11" ht="50.25" customHeight="1" thickBot="1" x14ac:dyDescent="0.3">
      <c r="A36" s="104" t="s">
        <v>159</v>
      </c>
      <c r="B36" s="138" t="s">
        <v>182</v>
      </c>
      <c r="C36" s="105" t="s">
        <v>158</v>
      </c>
      <c r="D36" s="60">
        <v>4</v>
      </c>
      <c r="E36" s="60" t="s">
        <v>21</v>
      </c>
      <c r="F36" s="61"/>
      <c r="G36" s="61"/>
      <c r="H36" s="62">
        <f t="shared" si="0"/>
        <v>0</v>
      </c>
      <c r="I36" s="189"/>
      <c r="J36" s="192"/>
    </row>
    <row r="37" spans="1:11" ht="38.25" customHeight="1" thickBot="1" x14ac:dyDescent="0.3">
      <c r="A37" s="63" t="s">
        <v>87</v>
      </c>
      <c r="B37" s="183" t="s">
        <v>102</v>
      </c>
      <c r="C37" s="184"/>
      <c r="D37" s="184"/>
      <c r="E37" s="184"/>
      <c r="F37" s="184"/>
      <c r="G37" s="185"/>
      <c r="H37" s="64">
        <f>SUM(H29,H10)</f>
        <v>0</v>
      </c>
      <c r="I37" s="34"/>
      <c r="J37" s="33"/>
    </row>
    <row r="38" spans="1:11" ht="37.5" customHeight="1" x14ac:dyDescent="0.25">
      <c r="A38" s="75" t="s">
        <v>13</v>
      </c>
      <c r="B38" s="76"/>
      <c r="C38" s="77" t="s">
        <v>86</v>
      </c>
      <c r="D38" s="78" t="s">
        <v>24</v>
      </c>
      <c r="E38" s="78" t="s">
        <v>24</v>
      </c>
      <c r="F38" s="78" t="s">
        <v>24</v>
      </c>
      <c r="G38" s="78" t="s">
        <v>24</v>
      </c>
      <c r="H38" s="79">
        <f>SUM(H40:H47)</f>
        <v>0</v>
      </c>
      <c r="I38" s="73">
        <v>35</v>
      </c>
      <c r="J38" s="74">
        <v>21</v>
      </c>
    </row>
    <row r="39" spans="1:11" ht="26.25" customHeight="1" x14ac:dyDescent="0.25">
      <c r="A39" s="106" t="s">
        <v>95</v>
      </c>
      <c r="B39" s="56" t="s">
        <v>101</v>
      </c>
      <c r="C39" s="42" t="s">
        <v>96</v>
      </c>
      <c r="D39" s="130" t="s">
        <v>24</v>
      </c>
      <c r="E39" s="130" t="s">
        <v>24</v>
      </c>
      <c r="F39" s="130" t="s">
        <v>24</v>
      </c>
      <c r="G39" s="130" t="s">
        <v>24</v>
      </c>
      <c r="H39" s="130" t="s">
        <v>24</v>
      </c>
      <c r="I39" s="188"/>
      <c r="J39" s="191"/>
    </row>
    <row r="40" spans="1:11" ht="94.5" customHeight="1" x14ac:dyDescent="0.25">
      <c r="A40" s="48" t="s">
        <v>97</v>
      </c>
      <c r="B40" s="80" t="s">
        <v>82</v>
      </c>
      <c r="C40" s="50" t="s">
        <v>165</v>
      </c>
      <c r="D40" s="12">
        <v>6</v>
      </c>
      <c r="E40" s="12" t="s">
        <v>47</v>
      </c>
      <c r="F40" s="130" t="s">
        <v>24</v>
      </c>
      <c r="G40" s="130" t="s">
        <v>24</v>
      </c>
      <c r="H40" s="13"/>
      <c r="I40" s="188"/>
      <c r="J40" s="191"/>
      <c r="K40" s="65"/>
    </row>
    <row r="41" spans="1:11" ht="51" customHeight="1" x14ac:dyDescent="0.25">
      <c r="A41" s="48" t="s">
        <v>98</v>
      </c>
      <c r="B41" s="57" t="s">
        <v>99</v>
      </c>
      <c r="C41" s="50" t="s">
        <v>166</v>
      </c>
      <c r="D41" s="12">
        <v>6</v>
      </c>
      <c r="E41" s="12" t="s">
        <v>47</v>
      </c>
      <c r="F41" s="130" t="s">
        <v>24</v>
      </c>
      <c r="G41" s="130" t="s">
        <v>24</v>
      </c>
      <c r="H41" s="43"/>
      <c r="I41" s="188"/>
      <c r="J41" s="191"/>
      <c r="K41" s="35"/>
    </row>
    <row r="42" spans="1:11" ht="36" customHeight="1" x14ac:dyDescent="0.25">
      <c r="A42" s="48" t="s">
        <v>92</v>
      </c>
      <c r="B42" s="57" t="s">
        <v>99</v>
      </c>
      <c r="C42" s="50" t="s">
        <v>167</v>
      </c>
      <c r="D42" s="12">
        <v>6</v>
      </c>
      <c r="E42" s="12" t="s">
        <v>47</v>
      </c>
      <c r="F42" s="130" t="s">
        <v>24</v>
      </c>
      <c r="G42" s="130" t="s">
        <v>24</v>
      </c>
      <c r="H42" s="43"/>
      <c r="I42" s="188"/>
      <c r="J42" s="191"/>
      <c r="K42" s="35"/>
    </row>
    <row r="43" spans="1:11" ht="64.5" customHeight="1" x14ac:dyDescent="0.25">
      <c r="A43" s="48" t="s">
        <v>93</v>
      </c>
      <c r="B43" s="57" t="s">
        <v>101</v>
      </c>
      <c r="C43" s="50" t="s">
        <v>168</v>
      </c>
      <c r="D43" s="12">
        <v>6</v>
      </c>
      <c r="E43" s="12" t="s">
        <v>47</v>
      </c>
      <c r="F43" s="130" t="s">
        <v>24</v>
      </c>
      <c r="G43" s="130" t="s">
        <v>24</v>
      </c>
      <c r="H43" s="43"/>
      <c r="I43" s="188"/>
      <c r="J43" s="191"/>
    </row>
    <row r="44" spans="1:11" ht="50.25" customHeight="1" x14ac:dyDescent="0.25">
      <c r="A44" s="48" t="s">
        <v>94</v>
      </c>
      <c r="B44" s="137" t="s">
        <v>183</v>
      </c>
      <c r="C44" s="59" t="s">
        <v>160</v>
      </c>
      <c r="D44" s="12">
        <v>3</v>
      </c>
      <c r="E44" s="12" t="s">
        <v>47</v>
      </c>
      <c r="F44" s="130" t="s">
        <v>24</v>
      </c>
      <c r="G44" s="130" t="s">
        <v>24</v>
      </c>
      <c r="H44" s="43"/>
      <c r="I44" s="188"/>
      <c r="J44" s="191"/>
    </row>
    <row r="45" spans="1:11" ht="63" customHeight="1" x14ac:dyDescent="0.25">
      <c r="A45" s="48" t="s">
        <v>100</v>
      </c>
      <c r="B45" s="137" t="s">
        <v>183</v>
      </c>
      <c r="C45" s="59" t="s">
        <v>161</v>
      </c>
      <c r="D45" s="12">
        <v>3</v>
      </c>
      <c r="E45" s="12" t="s">
        <v>47</v>
      </c>
      <c r="F45" s="130" t="s">
        <v>24</v>
      </c>
      <c r="G45" s="130" t="s">
        <v>24</v>
      </c>
      <c r="H45" s="43"/>
      <c r="I45" s="188"/>
      <c r="J45" s="191"/>
    </row>
    <row r="46" spans="1:11" ht="48.75" customHeight="1" x14ac:dyDescent="0.25">
      <c r="A46" s="51" t="s">
        <v>162</v>
      </c>
      <c r="B46" s="57" t="s">
        <v>184</v>
      </c>
      <c r="C46" s="47" t="s">
        <v>89</v>
      </c>
      <c r="D46" s="12">
        <v>6</v>
      </c>
      <c r="E46" s="12" t="s">
        <v>47</v>
      </c>
      <c r="F46" s="130" t="s">
        <v>24</v>
      </c>
      <c r="G46" s="130" t="s">
        <v>24</v>
      </c>
      <c r="H46" s="43"/>
      <c r="I46" s="188"/>
      <c r="J46" s="191"/>
    </row>
    <row r="47" spans="1:11" ht="48.75" customHeight="1" thickBot="1" x14ac:dyDescent="0.3">
      <c r="A47" s="51" t="s">
        <v>163</v>
      </c>
      <c r="B47" s="57"/>
      <c r="C47" s="47" t="s">
        <v>164</v>
      </c>
      <c r="D47" s="12">
        <v>4</v>
      </c>
      <c r="E47" s="12" t="s">
        <v>47</v>
      </c>
      <c r="F47" s="130" t="s">
        <v>24</v>
      </c>
      <c r="G47" s="130" t="s">
        <v>24</v>
      </c>
      <c r="H47" s="43"/>
      <c r="I47" s="189"/>
      <c r="J47" s="192"/>
    </row>
    <row r="48" spans="1:11" ht="39.75" customHeight="1" thickBot="1" x14ac:dyDescent="0.3">
      <c r="A48" s="81" t="s">
        <v>88</v>
      </c>
      <c r="B48" s="183" t="s">
        <v>141</v>
      </c>
      <c r="C48" s="198"/>
      <c r="D48" s="198"/>
      <c r="E48" s="198"/>
      <c r="F48" s="198"/>
      <c r="G48" s="199"/>
      <c r="H48" s="82">
        <f>H38</f>
        <v>0</v>
      </c>
      <c r="I48" s="197"/>
      <c r="J48" s="197"/>
    </row>
    <row r="49" spans="1:10" ht="39.75" customHeight="1" thickBot="1" x14ac:dyDescent="0.3">
      <c r="A49" s="107" t="s">
        <v>90</v>
      </c>
      <c r="B49" s="200" t="s">
        <v>103</v>
      </c>
      <c r="C49" s="184"/>
      <c r="D49" s="184"/>
      <c r="E49" s="184"/>
      <c r="F49" s="184"/>
      <c r="G49" s="201"/>
      <c r="H49" s="83">
        <f>SUM(H37,H48)</f>
        <v>0</v>
      </c>
      <c r="I49" s="84"/>
      <c r="J49" s="84"/>
    </row>
    <row r="50" spans="1:10" x14ac:dyDescent="0.25">
      <c r="A50" s="84"/>
      <c r="B50" s="84"/>
      <c r="C50" s="84"/>
      <c r="D50" s="84"/>
      <c r="E50" s="84"/>
      <c r="F50" s="84"/>
      <c r="G50" s="84"/>
      <c r="H50" s="84"/>
      <c r="I50" s="84"/>
      <c r="J50" s="84"/>
    </row>
    <row r="51" spans="1:10" x14ac:dyDescent="0.25">
      <c r="A51" s="84"/>
      <c r="B51" s="84"/>
      <c r="C51" s="84"/>
      <c r="D51" s="84"/>
      <c r="E51" s="84"/>
      <c r="F51" s="84"/>
      <c r="G51" s="84"/>
      <c r="H51" s="84"/>
      <c r="I51" s="84"/>
      <c r="J51" s="84"/>
    </row>
    <row r="52" spans="1:10" x14ac:dyDescent="0.25">
      <c r="A52" s="84"/>
      <c r="B52" s="84"/>
      <c r="C52" s="84"/>
      <c r="D52" s="84"/>
      <c r="E52" s="84"/>
      <c r="F52" s="84"/>
      <c r="G52" s="84"/>
      <c r="H52" s="84"/>
      <c r="I52" s="84"/>
      <c r="J52" s="84"/>
    </row>
    <row r="53" spans="1:10" x14ac:dyDescent="0.25">
      <c r="A53" s="84"/>
      <c r="B53" s="84"/>
      <c r="C53" s="84"/>
      <c r="D53" s="84"/>
      <c r="E53" s="84"/>
      <c r="F53" s="84"/>
      <c r="G53" s="84"/>
      <c r="H53" s="84"/>
      <c r="I53" s="84"/>
      <c r="J53" s="84"/>
    </row>
    <row r="54" spans="1:10" x14ac:dyDescent="0.25">
      <c r="A54" s="84"/>
      <c r="B54" s="84"/>
      <c r="C54" s="84"/>
      <c r="D54" s="84"/>
      <c r="E54" s="84"/>
      <c r="F54" s="84"/>
      <c r="G54" s="84"/>
      <c r="H54" s="84"/>
      <c r="I54" s="84"/>
      <c r="J54" s="84"/>
    </row>
    <row r="55" spans="1:10" x14ac:dyDescent="0.25">
      <c r="A55" s="196" t="s">
        <v>48</v>
      </c>
      <c r="B55" s="196"/>
      <c r="C55" s="196"/>
      <c r="D55" s="196"/>
      <c r="E55" s="196"/>
      <c r="F55" s="196"/>
      <c r="G55" s="196"/>
      <c r="H55" s="196"/>
      <c r="I55" s="196"/>
      <c r="J55" s="85"/>
    </row>
    <row r="56" spans="1:10" ht="176.25" customHeight="1" x14ac:dyDescent="0.25">
      <c r="A56" s="196" t="s">
        <v>169</v>
      </c>
      <c r="B56" s="196"/>
      <c r="C56" s="196"/>
      <c r="D56" s="196"/>
      <c r="E56" s="196"/>
      <c r="F56" s="196"/>
      <c r="G56" s="196"/>
      <c r="H56" s="196"/>
      <c r="I56" s="72"/>
      <c r="J56" s="85"/>
    </row>
    <row r="57" spans="1:10" ht="48.75" customHeight="1" x14ac:dyDescent="0.25">
      <c r="A57" s="186" t="s">
        <v>142</v>
      </c>
      <c r="B57" s="186"/>
      <c r="C57" s="186"/>
      <c r="D57" s="186"/>
      <c r="E57" s="186"/>
      <c r="F57" s="186"/>
      <c r="G57" s="186"/>
      <c r="H57" s="186"/>
      <c r="I57" s="186"/>
      <c r="J57" s="186"/>
    </row>
    <row r="58" spans="1:10" ht="52.5" customHeight="1" x14ac:dyDescent="0.25">
      <c r="A58" s="186" t="s">
        <v>143</v>
      </c>
      <c r="B58" s="186"/>
      <c r="C58" s="186"/>
      <c r="D58" s="186"/>
      <c r="E58" s="186"/>
      <c r="F58" s="186"/>
      <c r="G58" s="186"/>
      <c r="H58" s="186"/>
      <c r="I58" s="186"/>
      <c r="J58" s="186"/>
    </row>
    <row r="59" spans="1:10" x14ac:dyDescent="0.25">
      <c r="A59" s="202"/>
      <c r="B59" s="202"/>
      <c r="C59" s="202"/>
      <c r="D59" s="202"/>
      <c r="E59" s="202"/>
      <c r="F59" s="202"/>
      <c r="G59" s="202"/>
      <c r="H59" s="202"/>
      <c r="I59" s="202"/>
      <c r="J59" s="202"/>
    </row>
    <row r="60" spans="1:10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</row>
    <row r="61" spans="1:10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</row>
    <row r="62" spans="1:10" x14ac:dyDescent="0.25">
      <c r="A62" s="32"/>
      <c r="B62" s="32"/>
      <c r="C62" s="2"/>
      <c r="D62" s="2"/>
      <c r="E62" s="2"/>
      <c r="F62" s="2"/>
      <c r="G62" s="2"/>
      <c r="H62" s="2"/>
      <c r="I62" s="2"/>
      <c r="J62" s="2"/>
    </row>
    <row r="63" spans="1:10" ht="30" customHeight="1" x14ac:dyDescent="0.25">
      <c r="A63" s="2"/>
      <c r="B63" s="2"/>
      <c r="C63" s="2"/>
      <c r="D63" s="2"/>
      <c r="E63" s="2"/>
      <c r="F63" s="2"/>
      <c r="G63" s="2" t="s">
        <v>19</v>
      </c>
      <c r="H63" s="2"/>
      <c r="I63" s="2" t="s">
        <v>49</v>
      </c>
      <c r="J63" s="2"/>
    </row>
    <row r="64" spans="1:10" ht="30" customHeight="1" x14ac:dyDescent="0.25">
      <c r="A64" s="2"/>
      <c r="B64" s="2"/>
      <c r="C64" s="2"/>
      <c r="D64" s="2"/>
      <c r="E64" s="2"/>
      <c r="F64" s="2"/>
      <c r="G64" s="2" t="s">
        <v>16</v>
      </c>
      <c r="H64" s="2"/>
      <c r="I64" s="195" t="s">
        <v>18</v>
      </c>
      <c r="J64" s="195"/>
    </row>
    <row r="65" spans="1:10" ht="30" customHeight="1" x14ac:dyDescent="0.25">
      <c r="A65" s="2"/>
      <c r="B65" s="2"/>
      <c r="C65" s="2"/>
      <c r="D65" s="2"/>
      <c r="E65" s="2"/>
      <c r="F65" s="2"/>
      <c r="G65" s="2" t="s">
        <v>17</v>
      </c>
      <c r="H65" s="2"/>
      <c r="I65" s="2"/>
      <c r="J65" s="2"/>
    </row>
    <row r="66" spans="1:10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</row>
    <row r="67" spans="1:10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</row>
    <row r="68" spans="1:10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</row>
    <row r="69" spans="1:10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</row>
  </sheetData>
  <mergeCells count="30">
    <mergeCell ref="I64:J64"/>
    <mergeCell ref="A58:J58"/>
    <mergeCell ref="I39:I47"/>
    <mergeCell ref="J39:J47"/>
    <mergeCell ref="A55:I55"/>
    <mergeCell ref="A56:H56"/>
    <mergeCell ref="I48:J48"/>
    <mergeCell ref="B48:G48"/>
    <mergeCell ref="B49:G49"/>
    <mergeCell ref="A59:J59"/>
    <mergeCell ref="B37:G37"/>
    <mergeCell ref="A57:J57"/>
    <mergeCell ref="I30:I36"/>
    <mergeCell ref="J30:J36"/>
    <mergeCell ref="I11:I28"/>
    <mergeCell ref="J11:J28"/>
    <mergeCell ref="F6:F7"/>
    <mergeCell ref="G6:G7"/>
    <mergeCell ref="D7:D8"/>
    <mergeCell ref="E7:E8"/>
    <mergeCell ref="A2:J2"/>
    <mergeCell ref="A3:J3"/>
    <mergeCell ref="A4:J4"/>
    <mergeCell ref="A5:J5"/>
    <mergeCell ref="A6:A8"/>
    <mergeCell ref="B6:B8"/>
    <mergeCell ref="C6:C8"/>
    <mergeCell ref="I7:I8"/>
    <mergeCell ref="J7:J8"/>
    <mergeCell ref="D6:E6"/>
  </mergeCells>
  <conditionalFormatting sqref="H13 H35 H41:H45 H47 H27:H28">
    <cfRule type="cellIs" dxfId="36" priority="43" operator="equal">
      <formula>0</formula>
    </cfRule>
    <cfRule type="cellIs" priority="44" operator="equal">
      <formula>0</formula>
    </cfRule>
  </conditionalFormatting>
  <conditionalFormatting sqref="H17:H25">
    <cfRule type="cellIs" dxfId="35" priority="41" operator="equal">
      <formula>0</formula>
    </cfRule>
    <cfRule type="cellIs" priority="42" operator="equal">
      <formula>0</formula>
    </cfRule>
  </conditionalFormatting>
  <conditionalFormatting sqref="H31">
    <cfRule type="cellIs" dxfId="34" priority="37" operator="equal">
      <formula>0</formula>
    </cfRule>
    <cfRule type="cellIs" priority="38" operator="equal">
      <formula>0</formula>
    </cfRule>
  </conditionalFormatting>
  <conditionalFormatting sqref="H36:H37">
    <cfRule type="cellIs" dxfId="33" priority="30" operator="equal">
      <formula>0</formula>
    </cfRule>
    <cfRule type="cellIs" priority="31" operator="equal">
      <formula>0</formula>
    </cfRule>
  </conditionalFormatting>
  <conditionalFormatting sqref="H48">
    <cfRule type="cellIs" dxfId="32" priority="19" operator="equal">
      <formula>0</formula>
    </cfRule>
  </conditionalFormatting>
  <conditionalFormatting sqref="H10">
    <cfRule type="cellIs" dxfId="31" priority="17" operator="equal">
      <formula>0</formula>
    </cfRule>
  </conditionalFormatting>
  <conditionalFormatting sqref="H29">
    <cfRule type="cellIs" dxfId="30" priority="16" operator="equal">
      <formula>0</formula>
    </cfRule>
  </conditionalFormatting>
  <conditionalFormatting sqref="H38">
    <cfRule type="cellIs" dxfId="29" priority="14" operator="equal">
      <formula>0</formula>
    </cfRule>
  </conditionalFormatting>
  <conditionalFormatting sqref="H11">
    <cfRule type="cellIs" dxfId="28" priority="11" operator="equal">
      <formula>0</formula>
    </cfRule>
    <cfRule type="cellIs" priority="12" operator="equal">
      <formula>0</formula>
    </cfRule>
  </conditionalFormatting>
  <conditionalFormatting sqref="H16">
    <cfRule type="cellIs" dxfId="27" priority="3" operator="equal">
      <formula>0</formula>
    </cfRule>
    <cfRule type="cellIs" priority="4" operator="equal">
      <formula>0</formula>
    </cfRule>
  </conditionalFormatting>
  <conditionalFormatting sqref="H32:H34">
    <cfRule type="cellIs" dxfId="26" priority="7" operator="equal">
      <formula>0</formula>
    </cfRule>
    <cfRule type="cellIs" priority="8" operator="equal">
      <formula>0</formula>
    </cfRule>
  </conditionalFormatting>
  <conditionalFormatting sqref="H15">
    <cfRule type="cellIs" dxfId="25" priority="5" operator="equal">
      <formula>0</formula>
    </cfRule>
    <cfRule type="cellIs" priority="6" operator="equal">
      <formula>0</formula>
    </cfRule>
  </conditionalFormatting>
  <conditionalFormatting sqref="H46">
    <cfRule type="cellIs" dxfId="24" priority="1" operator="equal">
      <formula>0</formula>
    </cfRule>
    <cfRule type="cellIs" priority="2" operator="equal">
      <formula>0</formula>
    </cfRule>
  </conditionalFormatting>
  <pageMargins left="0.70866141732283472" right="0.31496062992125984" top="0.35433070866141736" bottom="0.35433070866141736" header="0.31496062992125984" footer="0.31496062992125984"/>
  <pageSetup paperSize="9" scale="40" orientation="portrait" r:id="rId1"/>
  <rowBreaks count="1" manualBreakCount="1">
    <brk id="5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showZeros="0" workbookViewId="0">
      <selection activeCell="A3" sqref="A3:G3"/>
    </sheetView>
  </sheetViews>
  <sheetFormatPr defaultRowHeight="15" x14ac:dyDescent="0.25"/>
  <cols>
    <col min="2" max="7" width="15.7109375" customWidth="1"/>
  </cols>
  <sheetData>
    <row r="1" spans="1:7" ht="25.5" customHeight="1" x14ac:dyDescent="0.25">
      <c r="G1" s="7" t="s">
        <v>139</v>
      </c>
    </row>
    <row r="2" spans="1:7" ht="81" customHeight="1" x14ac:dyDescent="0.25">
      <c r="A2" s="160" t="s">
        <v>191</v>
      </c>
      <c r="B2" s="161"/>
      <c r="C2" s="161"/>
      <c r="D2" s="161"/>
      <c r="E2" s="161"/>
      <c r="F2" s="161"/>
      <c r="G2" s="161"/>
    </row>
    <row r="3" spans="1:7" ht="60" customHeight="1" thickBot="1" x14ac:dyDescent="0.3">
      <c r="A3" s="215" t="s">
        <v>195</v>
      </c>
      <c r="B3" s="216"/>
      <c r="C3" s="216"/>
      <c r="D3" s="216"/>
      <c r="E3" s="216"/>
      <c r="F3" s="216"/>
      <c r="G3" s="216"/>
    </row>
    <row r="4" spans="1:7" x14ac:dyDescent="0.25">
      <c r="A4" s="219" t="s">
        <v>109</v>
      </c>
      <c r="B4" s="220"/>
      <c r="C4" s="220"/>
      <c r="D4" s="220"/>
      <c r="E4" s="220"/>
      <c r="F4" s="220"/>
      <c r="G4" s="221"/>
    </row>
    <row r="5" spans="1:7" x14ac:dyDescent="0.25">
      <c r="A5" s="66"/>
      <c r="B5" s="222" t="s">
        <v>189</v>
      </c>
      <c r="C5" s="222"/>
      <c r="D5" s="222"/>
      <c r="E5" s="222"/>
      <c r="F5" s="222"/>
      <c r="G5" s="223"/>
    </row>
    <row r="6" spans="1:7" ht="15.75" thickBot="1" x14ac:dyDescent="0.3">
      <c r="A6" s="67"/>
      <c r="B6" s="68"/>
      <c r="C6" s="68"/>
      <c r="D6" s="68"/>
      <c r="E6" s="68"/>
      <c r="F6" s="68"/>
      <c r="G6" s="69"/>
    </row>
    <row r="7" spans="1:7" x14ac:dyDescent="0.25">
      <c r="A7" s="224" t="s">
        <v>110</v>
      </c>
      <c r="B7" s="226" t="s">
        <v>111</v>
      </c>
      <c r="C7" s="227"/>
      <c r="D7" s="227" t="s">
        <v>1</v>
      </c>
      <c r="E7" s="224" t="s">
        <v>2</v>
      </c>
      <c r="F7" s="230" t="s">
        <v>170</v>
      </c>
      <c r="G7" s="232" t="s">
        <v>171</v>
      </c>
    </row>
    <row r="8" spans="1:7" ht="42.75" customHeight="1" thickBot="1" x14ac:dyDescent="0.3">
      <c r="A8" s="225"/>
      <c r="B8" s="228"/>
      <c r="C8" s="229"/>
      <c r="D8" s="229"/>
      <c r="E8" s="225"/>
      <c r="F8" s="231"/>
      <c r="G8" s="233"/>
    </row>
    <row r="9" spans="1:7" ht="15.75" thickBot="1" x14ac:dyDescent="0.3">
      <c r="A9" s="87" t="s">
        <v>26</v>
      </c>
      <c r="B9" s="234" t="s">
        <v>28</v>
      </c>
      <c r="C9" s="235"/>
      <c r="D9" s="88" t="s">
        <v>112</v>
      </c>
      <c r="E9" s="89" t="s">
        <v>29</v>
      </c>
      <c r="F9" s="90" t="s">
        <v>30</v>
      </c>
      <c r="G9" s="89" t="s">
        <v>31</v>
      </c>
    </row>
    <row r="10" spans="1:7" x14ac:dyDescent="0.25">
      <c r="A10" s="91" t="s">
        <v>10</v>
      </c>
      <c r="B10" s="236" t="s">
        <v>113</v>
      </c>
      <c r="C10" s="237"/>
      <c r="D10" s="237"/>
      <c r="E10" s="237"/>
      <c r="F10" s="237"/>
      <c r="G10" s="238"/>
    </row>
    <row r="11" spans="1:7" x14ac:dyDescent="0.25">
      <c r="A11" s="92" t="s">
        <v>114</v>
      </c>
      <c r="B11" s="239" t="s">
        <v>115</v>
      </c>
      <c r="C11" s="93" t="s">
        <v>116</v>
      </c>
      <c r="D11" s="146">
        <v>9354</v>
      </c>
      <c r="E11" s="94" t="s">
        <v>117</v>
      </c>
      <c r="F11" s="150"/>
      <c r="G11" s="95">
        <f>D11*F11</f>
        <v>0</v>
      </c>
    </row>
    <row r="12" spans="1:7" x14ac:dyDescent="0.25">
      <c r="A12" s="92" t="s">
        <v>118</v>
      </c>
      <c r="B12" s="240"/>
      <c r="C12" s="93" t="s">
        <v>144</v>
      </c>
      <c r="D12" s="146">
        <v>2496</v>
      </c>
      <c r="E12" s="94" t="s">
        <v>117</v>
      </c>
      <c r="F12" s="150"/>
      <c r="G12" s="95">
        <f t="shared" ref="G12:G14" si="0">D12*F12</f>
        <v>0</v>
      </c>
    </row>
    <row r="13" spans="1:7" ht="17.25" x14ac:dyDescent="0.25">
      <c r="A13" s="92" t="s">
        <v>119</v>
      </c>
      <c r="B13" s="241"/>
      <c r="C13" s="93" t="s">
        <v>145</v>
      </c>
      <c r="D13" s="146">
        <v>624</v>
      </c>
      <c r="E13" s="94" t="s">
        <v>117</v>
      </c>
      <c r="F13" s="150"/>
      <c r="G13" s="95">
        <f t="shared" si="0"/>
        <v>0</v>
      </c>
    </row>
    <row r="14" spans="1:7" ht="64.5" customHeight="1" x14ac:dyDescent="0.25">
      <c r="A14" s="92" t="s">
        <v>120</v>
      </c>
      <c r="B14" s="96" t="s">
        <v>121</v>
      </c>
      <c r="C14" s="97" t="s">
        <v>122</v>
      </c>
      <c r="D14" s="147">
        <v>280</v>
      </c>
      <c r="E14" s="94" t="s">
        <v>117</v>
      </c>
      <c r="F14" s="150"/>
      <c r="G14" s="95">
        <f t="shared" si="0"/>
        <v>0</v>
      </c>
    </row>
    <row r="15" spans="1:7" x14ac:dyDescent="0.25">
      <c r="A15" s="108" t="s">
        <v>11</v>
      </c>
      <c r="B15" s="242" t="s">
        <v>123</v>
      </c>
      <c r="C15" s="243"/>
      <c r="D15" s="243"/>
      <c r="E15" s="243"/>
      <c r="F15" s="243"/>
      <c r="G15" s="244"/>
    </row>
    <row r="16" spans="1:7" x14ac:dyDescent="0.25">
      <c r="A16" s="92" t="s">
        <v>124</v>
      </c>
      <c r="B16" s="239" t="s">
        <v>115</v>
      </c>
      <c r="C16" s="93" t="s">
        <v>116</v>
      </c>
      <c r="D16" s="148">
        <v>3834</v>
      </c>
      <c r="E16" s="98" t="s">
        <v>117</v>
      </c>
      <c r="F16" s="150"/>
      <c r="G16" s="99">
        <f>D16*F16</f>
        <v>0</v>
      </c>
    </row>
    <row r="17" spans="1:7" x14ac:dyDescent="0.25">
      <c r="A17" s="92" t="s">
        <v>125</v>
      </c>
      <c r="B17" s="240"/>
      <c r="C17" s="93" t="s">
        <v>144</v>
      </c>
      <c r="D17" s="148">
        <v>1248</v>
      </c>
      <c r="E17" s="98" t="s">
        <v>117</v>
      </c>
      <c r="F17" s="150"/>
      <c r="G17" s="99">
        <f t="shared" ref="G17:G19" si="1">D17*F17</f>
        <v>0</v>
      </c>
    </row>
    <row r="18" spans="1:7" ht="17.25" x14ac:dyDescent="0.25">
      <c r="A18" s="92" t="s">
        <v>126</v>
      </c>
      <c r="B18" s="241"/>
      <c r="C18" s="93" t="s">
        <v>146</v>
      </c>
      <c r="D18" s="148">
        <v>312</v>
      </c>
      <c r="E18" s="98" t="s">
        <v>117</v>
      </c>
      <c r="F18" s="150"/>
      <c r="G18" s="99">
        <f t="shared" si="1"/>
        <v>0</v>
      </c>
    </row>
    <row r="19" spans="1:7" ht="15.75" thickBot="1" x14ac:dyDescent="0.3">
      <c r="A19" s="109" t="s">
        <v>87</v>
      </c>
      <c r="B19" s="217" t="s">
        <v>127</v>
      </c>
      <c r="C19" s="218"/>
      <c r="D19" s="149">
        <v>46</v>
      </c>
      <c r="E19" s="100" t="s">
        <v>128</v>
      </c>
      <c r="F19" s="150"/>
      <c r="G19" s="99">
        <f t="shared" si="1"/>
        <v>0</v>
      </c>
    </row>
    <row r="20" spans="1:7" ht="15.75" thickBot="1" x14ac:dyDescent="0.3">
      <c r="A20" s="110" t="s">
        <v>13</v>
      </c>
      <c r="B20" s="206" t="s">
        <v>129</v>
      </c>
      <c r="C20" s="207"/>
      <c r="D20" s="207"/>
      <c r="E20" s="207"/>
      <c r="F20" s="208"/>
      <c r="G20" s="101">
        <f>G11+G12+G13+G14+G16+G17+G18+G19</f>
        <v>0</v>
      </c>
    </row>
    <row r="21" spans="1:7" ht="17.25" x14ac:dyDescent="0.25">
      <c r="B21" s="209"/>
      <c r="C21" s="209"/>
      <c r="D21" s="209"/>
      <c r="E21" s="209"/>
      <c r="F21" s="209"/>
      <c r="G21" s="209"/>
    </row>
    <row r="22" spans="1:7" ht="51.75" customHeight="1" x14ac:dyDescent="0.25">
      <c r="B22" s="210" t="s">
        <v>133</v>
      </c>
      <c r="C22" s="211"/>
      <c r="D22" s="211"/>
      <c r="E22" s="211"/>
      <c r="F22" s="211"/>
      <c r="G22" s="211"/>
    </row>
    <row r="23" spans="1:7" ht="66.75" customHeight="1" x14ac:dyDescent="0.25">
      <c r="B23" s="212" t="s">
        <v>190</v>
      </c>
      <c r="C23" s="213"/>
      <c r="D23" s="213"/>
      <c r="E23" s="213"/>
      <c r="F23" s="213"/>
      <c r="G23" s="213"/>
    </row>
    <row r="24" spans="1:7" ht="20.100000000000001" customHeight="1" x14ac:dyDescent="0.25">
      <c r="B24" s="214" t="s">
        <v>130</v>
      </c>
      <c r="C24" s="213"/>
      <c r="D24" s="213"/>
      <c r="E24" s="213"/>
      <c r="F24" s="213"/>
      <c r="G24" s="213"/>
    </row>
    <row r="25" spans="1:7" ht="20.100000000000001" customHeight="1" x14ac:dyDescent="0.25">
      <c r="B25" s="214" t="s">
        <v>131</v>
      </c>
      <c r="C25" s="213"/>
      <c r="D25" s="213"/>
      <c r="E25" s="213"/>
      <c r="F25" s="213"/>
      <c r="G25" s="70"/>
    </row>
    <row r="28" spans="1:7" x14ac:dyDescent="0.25">
      <c r="A28" s="203" t="s">
        <v>49</v>
      </c>
      <c r="B28" s="203"/>
      <c r="F28" s="203" t="s">
        <v>49</v>
      </c>
      <c r="G28" s="203"/>
    </row>
    <row r="29" spans="1:7" x14ac:dyDescent="0.25">
      <c r="A29" s="203"/>
      <c r="B29" s="203"/>
      <c r="F29" s="203"/>
      <c r="G29" s="203"/>
    </row>
    <row r="30" spans="1:7" x14ac:dyDescent="0.25">
      <c r="A30" s="203"/>
      <c r="B30" s="203"/>
      <c r="F30" s="203"/>
      <c r="G30" s="203"/>
    </row>
    <row r="31" spans="1:7" ht="34.5" customHeight="1" x14ac:dyDescent="0.25">
      <c r="A31" s="204" t="s">
        <v>132</v>
      </c>
      <c r="B31" s="204"/>
      <c r="C31" s="70"/>
      <c r="D31" s="70"/>
      <c r="E31" s="70"/>
      <c r="F31" s="205" t="s">
        <v>134</v>
      </c>
      <c r="G31" s="205"/>
    </row>
  </sheetData>
  <mergeCells count="26">
    <mergeCell ref="A2:G2"/>
    <mergeCell ref="A3:G3"/>
    <mergeCell ref="B19:C19"/>
    <mergeCell ref="A4:G4"/>
    <mergeCell ref="B5:G5"/>
    <mergeCell ref="A7:A8"/>
    <mergeCell ref="B7:C8"/>
    <mergeCell ref="D7:D8"/>
    <mergeCell ref="E7:E8"/>
    <mergeCell ref="F7:F8"/>
    <mergeCell ref="G7:G8"/>
    <mergeCell ref="B9:C9"/>
    <mergeCell ref="B10:G10"/>
    <mergeCell ref="B11:B13"/>
    <mergeCell ref="B15:G15"/>
    <mergeCell ref="B16:B18"/>
    <mergeCell ref="A28:B30"/>
    <mergeCell ref="F28:G30"/>
    <mergeCell ref="A31:B31"/>
    <mergeCell ref="F31:G31"/>
    <mergeCell ref="B20:F20"/>
    <mergeCell ref="B21:G21"/>
    <mergeCell ref="B22:G22"/>
    <mergeCell ref="B23:G23"/>
    <mergeCell ref="B24:G24"/>
    <mergeCell ref="B25:F25"/>
  </mergeCells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showZeros="0" tabSelected="1" workbookViewId="0">
      <selection activeCell="B8" sqref="B8"/>
    </sheetView>
  </sheetViews>
  <sheetFormatPr defaultRowHeight="15" x14ac:dyDescent="0.25"/>
  <cols>
    <col min="2" max="2" width="55" customWidth="1"/>
    <col min="3" max="3" width="13" customWidth="1"/>
    <col min="4" max="4" width="19.5703125" customWidth="1"/>
    <col min="5" max="5" width="26" customWidth="1"/>
    <col min="6" max="6" width="20.5703125" customWidth="1"/>
    <col min="7" max="7" width="19.5703125" customWidth="1"/>
  </cols>
  <sheetData>
    <row r="1" spans="1:7" ht="30.75" customHeight="1" x14ac:dyDescent="0.25">
      <c r="A1" s="250" t="s">
        <v>139</v>
      </c>
      <c r="B1" s="250"/>
      <c r="C1" s="250"/>
      <c r="D1" s="250"/>
      <c r="E1" s="250"/>
      <c r="F1" s="250"/>
      <c r="G1" s="250"/>
    </row>
    <row r="2" spans="1:7" ht="47.25" customHeight="1" x14ac:dyDescent="0.25">
      <c r="A2" s="160" t="s">
        <v>193</v>
      </c>
      <c r="B2" s="161"/>
      <c r="C2" s="161"/>
      <c r="D2" s="161"/>
      <c r="E2" s="161"/>
      <c r="F2" s="161"/>
      <c r="G2" s="161"/>
    </row>
    <row r="3" spans="1:7" ht="55.5" customHeight="1" thickBot="1" x14ac:dyDescent="0.3">
      <c r="A3" s="248" t="s">
        <v>196</v>
      </c>
      <c r="B3" s="248"/>
      <c r="C3" s="248"/>
      <c r="D3" s="248"/>
      <c r="E3" s="248"/>
      <c r="F3" s="248"/>
      <c r="G3" s="248"/>
    </row>
    <row r="4" spans="1:7" ht="39.950000000000003" customHeight="1" x14ac:dyDescent="0.25">
      <c r="A4" s="245" t="s">
        <v>46</v>
      </c>
      <c r="B4" s="246"/>
      <c r="C4" s="246"/>
      <c r="D4" s="246"/>
      <c r="E4" s="246"/>
      <c r="F4" s="246"/>
      <c r="G4" s="247"/>
    </row>
    <row r="5" spans="1:7" ht="39.950000000000003" customHeight="1" thickBot="1" x14ac:dyDescent="0.3">
      <c r="A5" s="14" t="s">
        <v>15</v>
      </c>
      <c r="B5" s="15" t="s">
        <v>37</v>
      </c>
      <c r="C5" s="15" t="s">
        <v>40</v>
      </c>
      <c r="D5" s="15" t="s">
        <v>38</v>
      </c>
      <c r="E5" s="15" t="s">
        <v>50</v>
      </c>
      <c r="F5" s="15" t="s">
        <v>52</v>
      </c>
      <c r="G5" s="16" t="s">
        <v>39</v>
      </c>
    </row>
    <row r="6" spans="1:7" ht="24" customHeight="1" thickBot="1" x14ac:dyDescent="0.3">
      <c r="A6" s="23">
        <v>1</v>
      </c>
      <c r="B6" s="24">
        <v>2</v>
      </c>
      <c r="C6" s="24">
        <v>3</v>
      </c>
      <c r="D6" s="24">
        <v>4</v>
      </c>
      <c r="E6" s="154">
        <v>5</v>
      </c>
      <c r="F6" s="156">
        <v>6</v>
      </c>
      <c r="G6" s="25">
        <v>7</v>
      </c>
    </row>
    <row r="7" spans="1:7" ht="39.950000000000003" customHeight="1" x14ac:dyDescent="0.25">
      <c r="A7" s="17">
        <v>1</v>
      </c>
      <c r="B7" s="30" t="s">
        <v>51</v>
      </c>
      <c r="C7" s="18" t="s">
        <v>138</v>
      </c>
      <c r="D7" s="26">
        <f>'Tabela nr 1'!H28</f>
        <v>0</v>
      </c>
      <c r="E7" s="19">
        <f>IF(D11=0,0,(D7/D11)*100)</f>
        <v>0</v>
      </c>
      <c r="F7" s="155">
        <f>D7*0.23</f>
        <v>0</v>
      </c>
      <c r="G7" s="28">
        <f>D7+F7</f>
        <v>0</v>
      </c>
    </row>
    <row r="8" spans="1:7" ht="39.950000000000003" customHeight="1" thickBot="1" x14ac:dyDescent="0.3">
      <c r="A8" s="20">
        <v>2</v>
      </c>
      <c r="B8" s="31" t="s">
        <v>53</v>
      </c>
      <c r="C8" s="71" t="s">
        <v>108</v>
      </c>
      <c r="D8" s="27">
        <f>'Tabela nr 1'!H29</f>
        <v>0</v>
      </c>
      <c r="E8" s="111">
        <f>IF(D12=0,0,(D8/D12)*100)</f>
        <v>0</v>
      </c>
      <c r="F8" s="152">
        <f t="shared" ref="F8:F11" si="0">D8*0.23</f>
        <v>0</v>
      </c>
      <c r="G8" s="29">
        <f>D8+F8</f>
        <v>0</v>
      </c>
    </row>
    <row r="9" spans="1:7" s="8" customFormat="1" ht="39.950000000000003" customHeight="1" thickBot="1" x14ac:dyDescent="0.3">
      <c r="A9" s="125">
        <v>3</v>
      </c>
      <c r="B9" s="126" t="s">
        <v>104</v>
      </c>
      <c r="C9" s="127" t="s">
        <v>136</v>
      </c>
      <c r="D9" s="128">
        <f>D7+D8</f>
        <v>0</v>
      </c>
      <c r="E9" s="151">
        <f>E7+E8</f>
        <v>0</v>
      </c>
      <c r="F9" s="153">
        <f>D9*0.23</f>
        <v>0</v>
      </c>
      <c r="G9" s="129">
        <f>D9+F9</f>
        <v>0</v>
      </c>
    </row>
    <row r="10" spans="1:7" ht="39.950000000000003" customHeight="1" thickBot="1" x14ac:dyDescent="0.3">
      <c r="A10" s="112">
        <v>4</v>
      </c>
      <c r="B10" s="113" t="s">
        <v>105</v>
      </c>
      <c r="C10" s="114" t="s">
        <v>137</v>
      </c>
      <c r="D10" s="115">
        <f>'Tabela nr 1'!H48</f>
        <v>0</v>
      </c>
      <c r="E10" s="116">
        <f>IF(D14=0,0,(D10/D14)*100)</f>
        <v>0</v>
      </c>
      <c r="F10" s="116">
        <f t="shared" si="0"/>
        <v>0</v>
      </c>
      <c r="G10" s="117">
        <f>D10+F10</f>
        <v>0</v>
      </c>
    </row>
    <row r="11" spans="1:7" ht="54" customHeight="1" thickBot="1" x14ac:dyDescent="0.3">
      <c r="A11" s="118">
        <v>5</v>
      </c>
      <c r="B11" s="119" t="s">
        <v>106</v>
      </c>
      <c r="C11" s="120">
        <v>100</v>
      </c>
      <c r="D11" s="121">
        <f>D9+D10</f>
        <v>0</v>
      </c>
      <c r="E11" s="122">
        <f>E9+E10</f>
        <v>0</v>
      </c>
      <c r="F11" s="123">
        <f t="shared" si="0"/>
        <v>0</v>
      </c>
      <c r="G11" s="124">
        <f>D11+F11</f>
        <v>0</v>
      </c>
    </row>
    <row r="12" spans="1:7" x14ac:dyDescent="0.25">
      <c r="A12" s="102"/>
      <c r="B12" s="102"/>
      <c r="C12" s="102"/>
      <c r="D12" s="102"/>
      <c r="E12" s="102"/>
      <c r="F12" s="102"/>
      <c r="G12" s="102"/>
    </row>
    <row r="13" spans="1:7" x14ac:dyDescent="0.25">
      <c r="A13" s="253" t="s">
        <v>135</v>
      </c>
      <c r="B13" s="254"/>
      <c r="C13" s="254"/>
      <c r="D13" s="254"/>
      <c r="E13" s="102"/>
      <c r="F13" s="102"/>
      <c r="G13" s="102"/>
    </row>
    <row r="14" spans="1:7" ht="34.5" customHeight="1" x14ac:dyDescent="0.25">
      <c r="A14" s="252" t="s">
        <v>107</v>
      </c>
      <c r="B14" s="252"/>
      <c r="C14" s="252"/>
      <c r="D14" s="252"/>
      <c r="E14" s="252"/>
      <c r="F14" s="252"/>
      <c r="G14" s="252"/>
    </row>
    <row r="15" spans="1:7" ht="53.25" customHeight="1" x14ac:dyDescent="0.25">
      <c r="A15" s="249" t="s">
        <v>185</v>
      </c>
      <c r="B15" s="249"/>
      <c r="C15" s="249"/>
      <c r="D15" s="249"/>
      <c r="E15" s="249"/>
      <c r="F15" s="249"/>
      <c r="G15" s="249"/>
    </row>
    <row r="17" spans="1:7" ht="30" customHeight="1" x14ac:dyDescent="0.25">
      <c r="E17" s="6" t="s">
        <v>19</v>
      </c>
      <c r="F17" s="6"/>
    </row>
    <row r="18" spans="1:7" ht="30" customHeight="1" x14ac:dyDescent="0.25">
      <c r="B18" s="251"/>
      <c r="C18" s="251"/>
      <c r="E18" s="6" t="s">
        <v>16</v>
      </c>
      <c r="F18" s="6"/>
    </row>
    <row r="19" spans="1:7" ht="30" customHeight="1" x14ac:dyDescent="0.25">
      <c r="E19" s="6" t="s">
        <v>42</v>
      </c>
      <c r="F19" s="6"/>
    </row>
    <row r="21" spans="1:7" x14ac:dyDescent="0.25">
      <c r="G21" t="s">
        <v>41</v>
      </c>
    </row>
    <row r="22" spans="1:7" x14ac:dyDescent="0.25">
      <c r="G22" t="s">
        <v>18</v>
      </c>
    </row>
    <row r="24" spans="1:7" x14ac:dyDescent="0.25">
      <c r="A24" s="21"/>
      <c r="B24" s="22"/>
      <c r="C24" s="21"/>
      <c r="D24" s="21"/>
      <c r="E24" s="21"/>
      <c r="F24" s="21"/>
      <c r="G24" s="21"/>
    </row>
    <row r="25" spans="1:7" x14ac:dyDescent="0.25">
      <c r="A25" s="21"/>
      <c r="B25" s="22"/>
      <c r="C25" s="21"/>
      <c r="D25" s="21"/>
      <c r="E25" s="21"/>
      <c r="F25" s="21"/>
      <c r="G25" s="21"/>
    </row>
    <row r="26" spans="1:7" x14ac:dyDescent="0.25">
      <c r="A26" s="21"/>
      <c r="B26" s="21"/>
      <c r="C26" s="21"/>
      <c r="D26" s="21"/>
      <c r="E26" s="21"/>
      <c r="F26" s="21"/>
      <c r="G26" s="21"/>
    </row>
  </sheetData>
  <mergeCells count="8">
    <mergeCell ref="A4:G4"/>
    <mergeCell ref="A3:G3"/>
    <mergeCell ref="A15:G15"/>
    <mergeCell ref="A1:G1"/>
    <mergeCell ref="B18:C18"/>
    <mergeCell ref="A2:G2"/>
    <mergeCell ref="A14:G14"/>
    <mergeCell ref="A13:D13"/>
  </mergeCells>
  <conditionalFormatting sqref="E7:G8">
    <cfRule type="cellIs" dxfId="23" priority="41" operator="equal">
      <formula>61.5</formula>
    </cfRule>
  </conditionalFormatting>
  <conditionalFormatting sqref="E7:E8">
    <cfRule type="containsText" dxfId="22" priority="25" operator="containsText" text="#DZIEL/0!">
      <formula>NOT(ISERROR(SEARCH("#DZIEL/0!",E7)))</formula>
    </cfRule>
    <cfRule type="containsText" dxfId="21" priority="26" operator="containsText" text="#DZIEL/0!">
      <formula>NOT(ISERROR(SEARCH("#DZIEL/0!",E7)))</formula>
    </cfRule>
    <cfRule type="cellIs" dxfId="20" priority="40" operator="equal">
      <formula>0</formula>
    </cfRule>
  </conditionalFormatting>
  <conditionalFormatting sqref="E8">
    <cfRule type="cellIs" dxfId="19" priority="39" operator="equal">
      <formula>100</formula>
    </cfRule>
  </conditionalFormatting>
  <conditionalFormatting sqref="E8 G7:G8 D7:D11">
    <cfRule type="cellIs" dxfId="18" priority="38" operator="equal">
      <formula>0</formula>
    </cfRule>
  </conditionalFormatting>
  <conditionalFormatting sqref="E9">
    <cfRule type="cellIs" dxfId="17" priority="35" operator="equal">
      <formula>0</formula>
    </cfRule>
  </conditionalFormatting>
  <conditionalFormatting sqref="G9">
    <cfRule type="cellIs" dxfId="16" priority="31" operator="equal">
      <formula>0</formula>
    </cfRule>
  </conditionalFormatting>
  <conditionalFormatting sqref="G10">
    <cfRule type="cellIs" dxfId="15" priority="30" operator="equal">
      <formula>61.5</formula>
    </cfRule>
  </conditionalFormatting>
  <conditionalFormatting sqref="G10">
    <cfRule type="cellIs" dxfId="14" priority="29" operator="equal">
      <formula>0</formula>
    </cfRule>
  </conditionalFormatting>
  <conditionalFormatting sqref="G11">
    <cfRule type="cellIs" dxfId="13" priority="28" operator="equal">
      <formula>0</formula>
    </cfRule>
  </conditionalFormatting>
  <conditionalFormatting sqref="D9">
    <cfRule type="cellIs" dxfId="12" priority="16" operator="equal">
      <formula>0</formula>
    </cfRule>
  </conditionalFormatting>
  <conditionalFormatting sqref="F10:F11">
    <cfRule type="cellIs" dxfId="11" priority="15" operator="equal">
      <formula>61.5</formula>
    </cfRule>
  </conditionalFormatting>
  <conditionalFormatting sqref="F7">
    <cfRule type="cellIs" dxfId="10" priority="14" operator="equal">
      <formula>0</formula>
    </cfRule>
  </conditionalFormatting>
  <conditionalFormatting sqref="F8">
    <cfRule type="cellIs" dxfId="9" priority="12" operator="equal">
      <formula>0</formula>
    </cfRule>
  </conditionalFormatting>
  <conditionalFormatting sqref="F10">
    <cfRule type="cellIs" dxfId="8" priority="9" operator="equal">
      <formula>0</formula>
    </cfRule>
  </conditionalFormatting>
  <conditionalFormatting sqref="F11">
    <cfRule type="cellIs" dxfId="7" priority="8" operator="equal">
      <formula>0</formula>
    </cfRule>
  </conditionalFormatting>
  <conditionalFormatting sqref="E10">
    <cfRule type="cellIs" dxfId="6" priority="7" operator="equal">
      <formula>61.5</formula>
    </cfRule>
  </conditionalFormatting>
  <conditionalFormatting sqref="E10">
    <cfRule type="containsText" dxfId="5" priority="2" operator="containsText" text="#DZIEL/0!">
      <formula>NOT(ISERROR(SEARCH("#DZIEL/0!",E10)))</formula>
    </cfRule>
    <cfRule type="containsText" dxfId="4" priority="3" operator="containsText" text="#DZIEL/0!">
      <formula>NOT(ISERROR(SEARCH("#DZIEL/0!",E10)))</formula>
    </cfRule>
    <cfRule type="cellIs" dxfId="3" priority="6" operator="equal">
      <formula>0</formula>
    </cfRule>
  </conditionalFormatting>
  <conditionalFormatting sqref="E10">
    <cfRule type="cellIs" dxfId="2" priority="5" operator="equal">
      <formula>100</formula>
    </cfRule>
  </conditionalFormatting>
  <conditionalFormatting sqref="E10">
    <cfRule type="cellIs" dxfId="1" priority="4" operator="equal">
      <formula>0</formula>
    </cfRule>
  </conditionalFormatting>
  <conditionalFormatting sqref="F8">
    <cfRule type="cellIs" dxfId="0" priority="1" operator="equal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scale="65" orientation="landscape" r:id="rId1"/>
  <ignoredErrors>
    <ignoredError sqref="D10:E10 E9 F11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Tabela nr 1</vt:lpstr>
      <vt:lpstr>Tabela nr 1A</vt:lpstr>
      <vt:lpstr>Tabela Nr 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2018-09-10T12:35:02Z</dcterms:modified>
</cp:coreProperties>
</file>