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3170" yWindow="-30" windowWidth="14430" windowHeight="12855" activeTab="2"/>
  </bookViews>
  <sheets>
    <sheet name="Tabela nr 1" sheetId="3" r:id="rId1"/>
    <sheet name="Tabela nr 1A" sheetId="4" r:id="rId2"/>
    <sheet name="Tabela Nr 2" sheetId="2" r:id="rId3"/>
  </sheets>
  <calcPr calcId="145621" fullPrecision="0"/>
</workbook>
</file>

<file path=xl/calcChain.xml><?xml version="1.0" encoding="utf-8"?>
<calcChain xmlns="http://schemas.openxmlformats.org/spreadsheetml/2006/main">
  <c r="H48" i="3" l="1"/>
  <c r="H38" i="3"/>
  <c r="H36" i="3" l="1"/>
  <c r="H35" i="3"/>
  <c r="H34" i="3"/>
  <c r="H33" i="3"/>
  <c r="H29" i="3" s="1"/>
  <c r="H32" i="3"/>
  <c r="H31" i="3"/>
  <c r="H28" i="3"/>
  <c r="H27" i="3"/>
  <c r="H25" i="3"/>
  <c r="H24" i="3"/>
  <c r="H21" i="3"/>
  <c r="H19" i="3"/>
  <c r="H18" i="3"/>
  <c r="H17" i="3"/>
  <c r="H16" i="3"/>
  <c r="H15" i="3"/>
  <c r="H13" i="3"/>
  <c r="H11" i="3"/>
  <c r="D10" i="2" l="1"/>
  <c r="D8" i="2" l="1"/>
  <c r="F10" i="2"/>
  <c r="G17" i="4" l="1"/>
  <c r="G18" i="4"/>
  <c r="G19" i="4"/>
  <c r="G16" i="4"/>
  <c r="G12" i="4"/>
  <c r="G13" i="4"/>
  <c r="G14" i="4"/>
  <c r="G11" i="4"/>
  <c r="G20" i="4" l="1"/>
  <c r="H22" i="3" s="1"/>
  <c r="H10" i="3" l="1"/>
  <c r="H37" i="3" s="1"/>
  <c r="H49" i="3" s="1"/>
  <c r="F8" i="2"/>
  <c r="G8" i="2" s="1"/>
  <c r="D7" i="2" l="1"/>
  <c r="G10" i="2"/>
  <c r="F7" i="2" l="1"/>
  <c r="G7" i="2" s="1"/>
  <c r="D9" i="2"/>
  <c r="D11" i="2" l="1"/>
  <c r="F9" i="2"/>
  <c r="G9" i="2" s="1"/>
  <c r="E8" i="2" l="1"/>
  <c r="E10" i="2"/>
  <c r="F11" i="2"/>
  <c r="G11" i="2" s="1"/>
  <c r="E7" i="2"/>
  <c r="E9" i="2" s="1"/>
  <c r="E11" i="2" s="1"/>
</calcChain>
</file>

<file path=xl/sharedStrings.xml><?xml version="1.0" encoding="utf-8"?>
<sst xmlns="http://schemas.openxmlformats.org/spreadsheetml/2006/main" count="340" uniqueCount="195">
  <si>
    <t>Wyszczególnienie Etapów i opracowań projektowych</t>
  </si>
  <si>
    <t>ilość</t>
  </si>
  <si>
    <t>jednostka</t>
  </si>
  <si>
    <t>H=F+(D-1)*G</t>
  </si>
  <si>
    <t>[zł netto]</t>
  </si>
  <si>
    <t>Wymagany termin realizacji</t>
  </si>
  <si>
    <t>Termin odbioru</t>
  </si>
  <si>
    <t>Dokumentacja</t>
  </si>
  <si>
    <t xml:space="preserve"> [zł netto]</t>
  </si>
  <si>
    <t>[dni]</t>
  </si>
  <si>
    <t>1.</t>
  </si>
  <si>
    <t>2.</t>
  </si>
  <si>
    <t xml:space="preserve">  2.1.1.</t>
  </si>
  <si>
    <t>4.</t>
  </si>
  <si>
    <t>ETAP I UMOWY:
 Opracowania przedprojektowe</t>
  </si>
  <si>
    <t>L. p.</t>
  </si>
  <si>
    <t>Data:</t>
  </si>
  <si>
    <t>Podpis Wykonawcy/Pełnomocnika</t>
  </si>
  <si>
    <t>pieczęć Wykonawcy</t>
  </si>
  <si>
    <t>Miejscowość:</t>
  </si>
  <si>
    <t>egz.</t>
  </si>
  <si>
    <t>kpl</t>
  </si>
  <si>
    <t>szt.</t>
  </si>
  <si>
    <t>kpl.</t>
  </si>
  <si>
    <t>*</t>
  </si>
  <si>
    <t xml:space="preserve">  Opracowania geodezyjno - kartograficzne</t>
  </si>
  <si>
    <t>A</t>
  </si>
  <si>
    <t>c</t>
  </si>
  <si>
    <t>B</t>
  </si>
  <si>
    <t>D</t>
  </si>
  <si>
    <t>E</t>
  </si>
  <si>
    <t>F</t>
  </si>
  <si>
    <t>G</t>
  </si>
  <si>
    <t>H</t>
  </si>
  <si>
    <t>J</t>
  </si>
  <si>
    <t>K</t>
  </si>
  <si>
    <t xml:space="preserve">Wynagrodzenie 
za każdy dodatkowy egz. 
z wydrukiem 
</t>
  </si>
  <si>
    <t>Elementy zestawienia</t>
  </si>
  <si>
    <t>Wynagrodzenie
[zł netto]</t>
  </si>
  <si>
    <t>Wynagrodzenie
[zł brutto]</t>
  </si>
  <si>
    <t>limit
[%]</t>
  </si>
  <si>
    <t>…………………………………</t>
  </si>
  <si>
    <t>Podpis Wykonawcy/Pełnomocnika:</t>
  </si>
  <si>
    <t xml:space="preserve">    Mapa do celów projektowych</t>
  </si>
  <si>
    <t>Wynagrodzenie 
za wykonanie opracowań w ilości podanej 
w kolumnie D</t>
  </si>
  <si>
    <t xml:space="preserve">TABELA NR 1: </t>
  </si>
  <si>
    <t>TABELA NR 2: Zbiorcze zestawienie wynagrodzenia</t>
  </si>
  <si>
    <t>ryczałt</t>
  </si>
  <si>
    <t xml:space="preserve">UWAGI:
1) Literą "K" oznaczono opracowania KLUCZOWE, które zgodnie z SIWZ TOM I "Instrukcja Dla Wykonawców" nie mogą być zlecone Podwykonawcom.
2) Wykonawca w wynagrodzeniu w kol. H uwzględni również ryczałtowo wszystkie dokumentacje i opracowania projektowe opisane w SIWZ a nie wyszczególnione w Tabeli 1 (niezbędne dla kompleksowości Dokumentacji Projektowej).
</t>
  </si>
  <si>
    <t>…………………………………………………</t>
  </si>
  <si>
    <t>Wynagrodzenie 
[%]</t>
  </si>
  <si>
    <t>ETAP I UMOWY: 
Opracowania przedprojektowe</t>
  </si>
  <si>
    <t>Podatek VAT 23 %
[zł]</t>
  </si>
  <si>
    <t>ETAP II UMOWY: 
Dokumentacja Projektowa w stadium KP</t>
  </si>
  <si>
    <t>Dokument 0, Dokument 7.1</t>
  </si>
  <si>
    <t>Dokument 0, Dokument 7.2</t>
  </si>
  <si>
    <t>Dokument 0, Dokument 7.4</t>
  </si>
  <si>
    <t xml:space="preserve"> Dokumentacja geologiczna, geologiczno-inżynierska, 
 hydrogeologiczna, geotechniczna, hydrologiczno-hydrauliczna</t>
  </si>
  <si>
    <t>Dokument 0, Dokument 7.3</t>
  </si>
  <si>
    <t xml:space="preserve"> Analiza i prognoza ruchu</t>
  </si>
  <si>
    <t>Dokument 0, Dokument 4.1</t>
  </si>
  <si>
    <t xml:space="preserve">    Opinia geotechniczna</t>
  </si>
  <si>
    <t xml:space="preserve">    Dokumentacja badań podłoża gruntowego*</t>
  </si>
  <si>
    <t xml:space="preserve">    Analiza hydrologiczno-hydrauliczna</t>
  </si>
  <si>
    <t xml:space="preserve">    Dokumentacja geologiczno-inżynierska</t>
  </si>
  <si>
    <t xml:space="preserve">    Dokumentacja hydrogeologiczna</t>
  </si>
  <si>
    <t xml:space="preserve">    Dokumentacja hydrologiczno-hydrauliczna</t>
  </si>
  <si>
    <t xml:space="preserve">    Projekt robót geologicznych dla określenia warunków   
    hydrogeologicznych</t>
  </si>
  <si>
    <t xml:space="preserve">    Projekt robót geologicznych dla określenia warunków 
    geologiczno-inżynierskich</t>
  </si>
  <si>
    <r>
      <t xml:space="preserve">TABELA WYCENY ETAPÓW UMOWY I OPRACOWAŃ PROJEKTOWYCH (ETAPY: I </t>
    </r>
    <r>
      <rPr>
        <b/>
        <sz val="12"/>
        <rFont val="Calibri"/>
        <family val="2"/>
        <charset val="238"/>
      </rPr>
      <t>÷ III)</t>
    </r>
  </si>
  <si>
    <t xml:space="preserve">Wynagrodzenie 
za
 1 egz. 
z wydrukiem
</t>
  </si>
  <si>
    <t>ETAP II UMOWY:
Dokumentacja Projektowa w stadium KP</t>
  </si>
  <si>
    <t>Dokument 0, Dokument 4, Dokument 4.3</t>
  </si>
  <si>
    <t xml:space="preserve">  Koncepcja organizacji ruchu i Materiały do Audytu BRD</t>
  </si>
  <si>
    <t xml:space="preserve">  Koncepcja Zagospodarowania MOP</t>
  </si>
  <si>
    <t>miesiące od dnia zawarcia Umowy</t>
  </si>
  <si>
    <t>Dokument 0, Dokument 6</t>
  </si>
  <si>
    <t xml:space="preserve">  Materiały związane z lokalizacją i wyposażeniem 
  kanałów technologicznych nie służących funkcjonowaniu
  i utrzymaniu drogi ekspresowej</t>
  </si>
  <si>
    <t xml:space="preserve">  Wprowadzenie do KP poprawek, korekt, zmian, uzupełnień 
  wynikających z ewentualnych uwag lub zaleceń protokołów 
  z posiedzenia ZOPI i KOPI</t>
  </si>
  <si>
    <t xml:space="preserve">  Koncepcja Programowa
  /odrębne opracowanie dla każdego odcinka realizacyjnego/</t>
  </si>
  <si>
    <t>zgodnie
 z Dokumentem 0: Wymagania Ogólne pkt. 6</t>
  </si>
  <si>
    <t>ETAP III UMOWY: 
Dokumenty Przetargowe</t>
  </si>
  <si>
    <t>3.</t>
  </si>
  <si>
    <t>5.</t>
  </si>
  <si>
    <t>Udzielanie odpowiedzi na etapie procedury przetargowej na Wykonawcę robót i ewentualne modyfikacje opracowanej przez Wykonawcę Dokumentacji Projektowej.</t>
  </si>
  <si>
    <t>6.</t>
  </si>
  <si>
    <t>Numer Dokumentu</t>
  </si>
  <si>
    <t>Materiały Przetargowe</t>
  </si>
  <si>
    <t>Dokument 0, Dokument 5.1</t>
  </si>
  <si>
    <t>Dokument 0, Dokument 5.1, Dokument 6</t>
  </si>
  <si>
    <t>RAZEM ETAPY I ÷ II UMOWY
"Zamówienie podstawowe"</t>
  </si>
  <si>
    <t>ETAP III UMOWY ("Zamówienie objęte prawem opcji"): 
Dokumentacja Przetargowa</t>
  </si>
  <si>
    <t>ŁĄCZNIE ETAPY I, II, III
"Zamówienie podstawowe" i "Zamówienie objęte prawem opcji"</t>
  </si>
  <si>
    <t>Cena ofertowa brutto za  "Zamówienie podstawowe" i "Zamówienie objęte prawem opcji" (Etapy I, II, III) słownie [zł]: 
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</si>
  <si>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_</t>
  </si>
  <si>
    <t>TABELA NR 1A</t>
  </si>
  <si>
    <t>L.p.</t>
  </si>
  <si>
    <t>Rodzaj badania</t>
  </si>
  <si>
    <t>C</t>
  </si>
  <si>
    <t>otwory wiertnicze</t>
  </si>
  <si>
    <t xml:space="preserve">   1.1.</t>
  </si>
  <si>
    <t>głebokość</t>
  </si>
  <si>
    <t>do  6,0 m</t>
  </si>
  <si>
    <t>mb</t>
  </si>
  <si>
    <t xml:space="preserve">   1.2.</t>
  </si>
  <si>
    <t xml:space="preserve">   1.3.</t>
  </si>
  <si>
    <t xml:space="preserve">   1.4.</t>
  </si>
  <si>
    <t>niezależnie od głębokości</t>
  </si>
  <si>
    <t>wiercenia rdzeniowe  
(min uzysk rdzenia 90%)</t>
  </si>
  <si>
    <t>sondowania</t>
  </si>
  <si>
    <t xml:space="preserve">   2.1.</t>
  </si>
  <si>
    <t xml:space="preserve">   2.2.</t>
  </si>
  <si>
    <t xml:space="preserve">   2.3.</t>
  </si>
  <si>
    <t>profil ERT</t>
  </si>
  <si>
    <t>km</t>
  </si>
  <si>
    <t>RAZEM:</t>
  </si>
  <si>
    <r>
      <rPr>
        <vertAlign val="superscript"/>
        <sz val="11"/>
        <color theme="1"/>
        <rFont val="Calibri"/>
        <family val="2"/>
        <charset val="238"/>
        <scheme val="minor"/>
      </rPr>
      <t>3)</t>
    </r>
    <r>
      <rPr>
        <sz val="11"/>
        <color theme="1"/>
        <rFont val="Calibri"/>
        <family val="2"/>
        <scheme val="minor"/>
      </rPr>
      <t xml:space="preserve"> otwory wiertnicze głębsze niż 25 m będą rozliczane po cenie jednostkowej jak w poz. 1.3.</t>
    </r>
  </si>
  <si>
    <r>
      <rPr>
        <vertAlign val="superscript"/>
        <sz val="11"/>
        <color theme="1"/>
        <rFont val="Calibri"/>
        <family val="2"/>
        <charset val="238"/>
        <scheme val="minor"/>
      </rPr>
      <t>4)</t>
    </r>
    <r>
      <rPr>
        <sz val="11"/>
        <color theme="1"/>
        <rFont val="Calibri"/>
        <family val="2"/>
        <scheme val="minor"/>
      </rPr>
      <t xml:space="preserve"> sondowania  głębsze niż 25 m będą rozliczane po cenie jednostkowej jak w poz. 2.3.</t>
    </r>
  </si>
  <si>
    <t>miejscowość, data</t>
  </si>
  <si>
    <r>
      <rPr>
        <vertAlign val="superscript"/>
        <sz val="11"/>
        <color theme="1"/>
        <rFont val="Calibri"/>
        <family val="2"/>
        <charset val="238"/>
        <scheme val="minor"/>
      </rPr>
      <t xml:space="preserve">1)  </t>
    </r>
    <r>
      <rPr>
        <sz val="11"/>
        <color theme="1"/>
        <rFont val="Calibri"/>
        <family val="2"/>
        <scheme val="minor"/>
      </rPr>
      <t>cena jednostkowa  zagregowana, obejmuje - poza wykonaniem odwiertu - wszystkie inne czynności 
    niezbędne do opracowania dokumentacji geologiczno-inżynierskiej takie jak pobranie prób do badań 
    laboratoryjnych, badania polowe i laboratoryjne, prace geodezyjne.</t>
    </r>
  </si>
  <si>
    <t>pieczęć i podpis Wykonawcy/Pełnomocnika</t>
  </si>
  <si>
    <t>50÷70</t>
  </si>
  <si>
    <t>80÷90</t>
  </si>
  <si>
    <t>10÷20</t>
  </si>
  <si>
    <t>Załącznik nr 1</t>
  </si>
  <si>
    <t>zgodnie z Dokumentem 0: Wymagania Ogólne pkt. 6</t>
  </si>
  <si>
    <r>
      <t>Koncepcja programowa K</t>
    </r>
    <r>
      <rPr>
        <b/>
        <vertAlign val="superscript"/>
        <sz val="11"/>
        <rFont val="Calibri"/>
        <family val="2"/>
        <charset val="238"/>
        <scheme val="minor"/>
      </rPr>
      <t>2)</t>
    </r>
    <r>
      <rPr>
        <b/>
        <sz val="11"/>
        <color rgb="FFFF0000"/>
        <rFont val="Calibri"/>
        <family val="2"/>
        <charset val="238"/>
        <scheme val="minor"/>
      </rPr>
      <t xml:space="preserve">
</t>
    </r>
    <r>
      <rPr>
        <b/>
        <sz val="11"/>
        <rFont val="Calibri"/>
        <family val="2"/>
        <charset val="238"/>
        <scheme val="minor"/>
      </rPr>
      <t>(opracowanie wielobranżowe)</t>
    </r>
  </si>
  <si>
    <r>
      <t xml:space="preserve">  </t>
    </r>
    <r>
      <rPr>
        <b/>
        <sz val="11"/>
        <rFont val="Calibri"/>
        <family val="2"/>
        <charset val="238"/>
        <scheme val="minor"/>
      </rPr>
      <t>wersja elektroniczna</t>
    </r>
    <r>
      <rPr>
        <sz val="11"/>
        <rFont val="Calibri"/>
        <family val="2"/>
        <charset val="238"/>
        <scheme val="minor"/>
      </rPr>
      <t xml:space="preserve"> Dokumentacji Projektowej 
 </t>
    </r>
    <r>
      <rPr>
        <b/>
        <sz val="11"/>
        <rFont val="Calibri"/>
        <family val="2"/>
        <charset val="238"/>
        <scheme val="minor"/>
      </rPr>
      <t xml:space="preserve"> nieedytowalna</t>
    </r>
    <r>
      <rPr>
        <sz val="11"/>
        <rFont val="Calibri"/>
        <family val="2"/>
        <charset val="238"/>
        <scheme val="minor"/>
      </rPr>
      <t xml:space="preserve"> na nośniku CD/DVD (do udostępnienia 
  na stronie internetowej)</t>
    </r>
  </si>
  <si>
    <r>
      <t>SUMA WYNAGRODZENIA ZA "ZAMÓWIENIE OBJĘTE PRAWEM OPCJI" 
(ETAP III</t>
    </r>
    <r>
      <rPr>
        <b/>
        <sz val="12"/>
        <rFont val="Calibri"/>
        <family val="2"/>
        <charset val="238"/>
      </rPr>
      <t>)</t>
    </r>
  </si>
  <si>
    <r>
      <t>Cena ofertowa netto za  "Zamówienie podstawowe" i "Zamówienie objęte prawem opcji" (Etapy I, II, III</t>
    </r>
    <r>
      <rPr>
        <b/>
        <sz val="14"/>
        <rFont val="Calibri"/>
        <family val="2"/>
        <charset val="238"/>
      </rPr>
      <t xml:space="preserve">) </t>
    </r>
    <r>
      <rPr>
        <b/>
        <sz val="14"/>
        <rFont val="Calibri"/>
        <family val="2"/>
        <charset val="238"/>
        <scheme val="minor"/>
      </rPr>
      <t>słownie [zł]: …………………………………………………………………………………………………………………………………………………………………………………………………………………………………</t>
    </r>
  </si>
  <si>
    <r>
      <t xml:space="preserve">do </t>
    </r>
    <r>
      <rPr>
        <sz val="11"/>
        <rFont val="Calibri"/>
        <family val="2"/>
      </rPr>
      <t>20,0 m</t>
    </r>
  </si>
  <si>
    <r>
      <t>do 25,0 m</t>
    </r>
    <r>
      <rPr>
        <vertAlign val="superscript"/>
        <sz val="11"/>
        <rFont val="Calibri"/>
        <family val="2"/>
        <scheme val="minor"/>
      </rPr>
      <t>3)</t>
    </r>
  </si>
  <si>
    <r>
      <t>do 25,0 m</t>
    </r>
    <r>
      <rPr>
        <vertAlign val="superscript"/>
        <sz val="11"/>
        <rFont val="Calibri"/>
        <family val="2"/>
        <scheme val="minor"/>
      </rPr>
      <t>4)</t>
    </r>
  </si>
  <si>
    <t>Cena ofertowa brutto za "Zamwienie podstawowe" (Etapy I, II) słownie [zł]: ………………………………………………………………………………………………………………………………………………………………</t>
  </si>
  <si>
    <t xml:space="preserve">  2.2</t>
  </si>
  <si>
    <t xml:space="preserve">  1.2.</t>
  </si>
  <si>
    <t xml:space="preserve">     1.2.1.</t>
  </si>
  <si>
    <t xml:space="preserve">  1.3.1.</t>
  </si>
  <si>
    <t xml:space="preserve">  1.3.2.</t>
  </si>
  <si>
    <t xml:space="preserve">  1.3.3.</t>
  </si>
  <si>
    <t xml:space="preserve">  1.3.4.</t>
  </si>
  <si>
    <t xml:space="preserve">  1.3.5.</t>
  </si>
  <si>
    <t xml:space="preserve">  1.3.6.</t>
  </si>
  <si>
    <t xml:space="preserve">  1.3.7.</t>
  </si>
  <si>
    <t xml:space="preserve">  1.3.8. </t>
  </si>
  <si>
    <t xml:space="preserve"> 2.1.2.</t>
  </si>
  <si>
    <t xml:space="preserve"> 2.1.3.</t>
  </si>
  <si>
    <t xml:space="preserve">  2.1.4.</t>
  </si>
  <si>
    <t xml:space="preserve">  2.1.5.</t>
  </si>
  <si>
    <t xml:space="preserve">  4.1.</t>
  </si>
  <si>
    <r>
      <t xml:space="preserve">  Przeprowadzenie badań, o których mowa 
  w § 6 </t>
    </r>
    <r>
      <rPr>
        <sz val="11"/>
        <rFont val="Calibri"/>
        <family val="2"/>
        <charset val="238"/>
      </rPr>
      <t xml:space="preserve">÷ </t>
    </r>
    <r>
      <rPr>
        <sz val="11"/>
        <rFont val="Calibri"/>
        <family val="2"/>
        <charset val="238"/>
        <scheme val="minor"/>
      </rPr>
      <t>10 rozporządzenia Ministra Środowiska z dnia 1  
  września 2016 r. w sprawie sposobu prowadzenia oceny 
  zanieczyszczenia powierzchni ziemi i sporządzenie 
  dokumentacji z przeprowadzonych badań (wraz z nakładem 
  egzemplarzy ww.dokumentacji)</t>
    </r>
  </si>
  <si>
    <t xml:space="preserve">   4.1.1.</t>
  </si>
  <si>
    <t xml:space="preserve">   4.1.2.</t>
  </si>
  <si>
    <t xml:space="preserve">  4.1.3.</t>
  </si>
  <si>
    <t xml:space="preserve">  4.1.4.</t>
  </si>
  <si>
    <t xml:space="preserve">  4.1.5.</t>
  </si>
  <si>
    <t xml:space="preserve">  4.1.6.</t>
  </si>
  <si>
    <t xml:space="preserve">  4.2.</t>
  </si>
  <si>
    <t xml:space="preserve">  4.3.</t>
  </si>
  <si>
    <t xml:space="preserve">   Opracowanie materiałów przetargowych innych niż   
  wyspecyfikowane powyżej a niezbędnych dla ogłoszenia 
  i przeprowadzenia procedury przetargowej wraz 
  z wykonaniem nakładu edzemplarzy ww. materiałów</t>
  </si>
  <si>
    <t xml:space="preserve">  Opracowanie Programu Funkcjonalno - Użytkowego (PFU)
  i wykonanie nakładu egzemplarzy PFU (wraz ze wszystkimi   
  załącznikami, w tym Dokumentami na projektowanie)</t>
  </si>
  <si>
    <t xml:space="preserve">  Opracowanie WWiORB i wykonanie nakładu egzemplarzy  
  WWiORB</t>
  </si>
  <si>
    <t>1) Rozliczenie nastąpi według faktycznie wykonanej ilości badań wyspecyfikowanych w Tabeli nr 1A. W przypadku przekroczenia ilości robót określonych w Tabeli nr 1A, Wykonawca jest zobowiązany 
   do pisemnego poinformowania Zamawiającego o takim fakcie i złożenia wniosku celem wszczęcia przez Zamawiającego procedury zgodnie z przepisami ustawy Prawo zamówień publicznych. 
2) Literą "K" oznaczono opracowania KLUCZOWE, które zgodnie z SIWZ TOM I "Instrukcja Dla Wykonawców" nie mogą być zlecone Podwykonawcom (branża drogowa i mostowa).
3) Wykonawca w wynagrodzeniu w kol. H uwzględni również ryczałtowo wszystkie dokumentacje i opracowania projektowe opisane w SIWZ a nie wyszczególnione w Tabeli 1 
     (niezbędne dla kompleksowości Dokumentacji Projektowej).
4) W przypadku, gdy w trakcie opracowywania Dokumentacji Projektowej okaże się, że wyszczególnione w kol. C dokumentacje i opracowania projektowe są zbędne, 
     wynagrodzenie umowne Wykonawcy zostanie pomniejszone o cenę ofertową tej pozycji, której dotyczy dana/zbędna dokumentacja czy opracowanie projektowe.
5) Terminy pośrednie wykonania Elementów Etapu Umowy zostaną określone w Harmonogramie prac projektowych.
6) Ilość egzemplarzy wyszczególniona w kol. "D" powinna być opatrzona oryginalnymi podpisami Autorów dokumentacji. Oryginały Decyzji, Postanowień, uzgonień i opinii organów administracyjnych, 
     Gestorów sieci, Zarządców itp. powinny być załączone do pierwszego egzemplarza. Pozostałe egzemplarze powinny zawierać kopie ww. dokumentów poświadczone przez Wykonawcę za zgodność 
     z oryginałem.</t>
  </si>
  <si>
    <r>
      <t xml:space="preserve">  </t>
    </r>
    <r>
      <rPr>
        <b/>
        <sz val="11"/>
        <rFont val="Calibri"/>
        <family val="2"/>
        <charset val="238"/>
        <scheme val="minor"/>
      </rPr>
      <t xml:space="preserve">wersja elektroniczna </t>
    </r>
    <r>
      <rPr>
        <sz val="11"/>
        <rFont val="Calibri"/>
        <family val="2"/>
        <charset val="238"/>
        <scheme val="minor"/>
      </rPr>
      <t xml:space="preserve">Dokumentacji Projektowej </t>
    </r>
    <r>
      <rPr>
        <b/>
        <sz val="11"/>
        <rFont val="Calibri"/>
        <family val="2"/>
        <charset val="238"/>
        <scheme val="minor"/>
      </rPr>
      <t xml:space="preserve">
  edytowalna</t>
    </r>
    <r>
      <rPr>
        <sz val="11"/>
        <rFont val="Calibri"/>
        <family val="2"/>
        <charset val="238"/>
        <scheme val="minor"/>
      </rPr>
      <t xml:space="preserve"> w formacie CAD (*.dwg lub *dgn) oraz Word 
  i Excel na nośniku CD/DVD (do udostępnienia na stronie
  internetowej)</t>
    </r>
  </si>
  <si>
    <r>
      <t>cena</t>
    </r>
    <r>
      <rPr>
        <b/>
        <vertAlign val="superscript"/>
        <sz val="11"/>
        <rFont val="Calibri"/>
        <family val="2"/>
        <charset val="238"/>
        <scheme val="minor"/>
      </rPr>
      <t xml:space="preserve">1) </t>
    </r>
    <r>
      <rPr>
        <b/>
        <sz val="11"/>
        <rFont val="Calibri"/>
        <family val="2"/>
        <charset val="238"/>
        <scheme val="minor"/>
      </rPr>
      <t xml:space="preserve"> 
[zł netto za jedną jednostkę]</t>
    </r>
  </si>
  <si>
    <r>
      <t xml:space="preserve">Wartość </t>
    </r>
    <r>
      <rPr>
        <b/>
        <vertAlign val="superscript"/>
        <sz val="11"/>
        <rFont val="Calibri"/>
        <family val="2"/>
        <charset val="238"/>
        <scheme val="minor"/>
      </rPr>
      <t>2)</t>
    </r>
    <r>
      <rPr>
        <b/>
        <sz val="11"/>
        <rFont val="Calibri"/>
        <family val="2"/>
        <charset val="238"/>
        <scheme val="minor"/>
      </rPr>
      <t xml:space="preserve">
[zł netto]
</t>
    </r>
  </si>
  <si>
    <r>
      <rPr>
        <b/>
        <i/>
        <sz val="9"/>
        <rFont val="Calibri"/>
        <family val="2"/>
        <charset val="238"/>
        <scheme val="minor"/>
      </rPr>
      <t>Dokument 0,</t>
    </r>
    <r>
      <rPr>
        <b/>
        <i/>
        <sz val="9"/>
        <rFont val="Calibri"/>
        <family val="2"/>
        <charset val="238"/>
        <scheme val="minor"/>
      </rPr>
      <t xml:space="preserve">Dokument 4.2
</t>
    </r>
  </si>
  <si>
    <t>Dokument 0, Dokument 4.2</t>
  </si>
  <si>
    <t xml:space="preserve">Dokument 0, Dokument 7.1, Dokument 7.2,
Dokument 7.3, Dokument 7.4
</t>
  </si>
  <si>
    <t xml:space="preserve">     Dozór geologiczny Wykonawcy nad pracami i robotomi 
     geologicznymi - zgodnie z wymogami Dokumentu 7.1</t>
  </si>
  <si>
    <t xml:space="preserve">      Dokumentacja geologiczno-inżynierska   
      (z wyłączeniem badań terenowych, które należy wycenić 
      w Tabeli nr 1A)</t>
  </si>
  <si>
    <r>
      <t xml:space="preserve">      Badania wg Tabeli nr 1A</t>
    </r>
    <r>
      <rPr>
        <vertAlign val="superscript"/>
        <sz val="11"/>
        <rFont val="Calibri"/>
        <family val="2"/>
        <charset val="238"/>
        <scheme val="minor"/>
      </rPr>
      <t>1)</t>
    </r>
  </si>
  <si>
    <t>1.3.6.1.</t>
  </si>
  <si>
    <t>1.3.6.2.</t>
  </si>
  <si>
    <t>1.3.6.3.</t>
  </si>
  <si>
    <t>Dokument 0, Dokument 4.1, Dokument 4.2, Dokument ,
Dokument 7.1, Dokument 7.2, Dokument 7.3, Dokument 7.4</t>
  </si>
  <si>
    <t>Dokument 0, Dokument 4, Dokument 4.1., Dokument 4.2.,
Dokument 4.3, Dokument 5, Dokument 6, Dokument 7,1, Dokument 7.2, Dokument 7.3, Dokument 7.4, Dokument 8, Dokument 9</t>
  </si>
  <si>
    <t>Dokument 0, Dokument 4, Dokument 4.1., Dokument 4.2.,
Dokument 4.3, Dokument 5, Dokument 5.1, Dokument 6, Dokument 7,1, Dokument 7.2, Dokument 7.3, Dokument 7.4, Dokument 8, Dokument 9</t>
  </si>
  <si>
    <t xml:space="preserve"> Wersja elektroniczna materiałów wyszczególnionych 
 w Etapie I Umowy
(2 x w. edytowalna + 2 x w. nieedytowalna)</t>
  </si>
  <si>
    <t xml:space="preserve"> Wersja elektroniczna materiałów wyszczególnionych 
 w Etapie II Umowy 
(2 x w. edytowalna + 2 x w. nieedytowalna)</t>
  </si>
  <si>
    <t>Wersja elektroniczna materiałów wyszczególnionych 
w Etapie III Umowy
(2 x w. edytowalna + 2 x w.nieedytowalna)</t>
  </si>
  <si>
    <t xml:space="preserve">Część 1 długość ok. 34,60 km 
odcinek nr 1: Piaski (koniec obwodnicy) – Dorohucza (w. Dorohucza) długość ok. 12,93 km          
odcinek nr 2: Dorohucza (w. Dorohucza – bez węzła) – Chełm (w. „Chełm Zachód” –bez węzła) długość ok. 21,67 km
</t>
  </si>
  <si>
    <t xml:space="preserve">Część 1: długość ok. 34,60 km 
odcinek nr 1: Piaski (koniec obwodnicy) – Dorohucza (w. Dorohucza) długość ok. 12,93 km;
odcinek nr 2: Dorohucza (w. Dorohucza – bez węzła) – Chełm (w. „Chełm Zachód” –bez węzła) długość ok. 21,67 km
</t>
  </si>
  <si>
    <t>SUMA WYNAGRODZENIA ZA "ZAMÓWIENIE PODSTAWOWE"
(ETAPY I  i  II)</t>
  </si>
  <si>
    <t xml:space="preserve">    Opracowania środowiskowe</t>
  </si>
  <si>
    <t>1.4.1.</t>
  </si>
  <si>
    <t xml:space="preserve">    Analiza hałasowa</t>
  </si>
  <si>
    <t>Tabela Elementów Rozliczeniowych dla poz. 1.3.6.2. z Tabeli nr 1</t>
  </si>
  <si>
    <t>SUMA WYNAGRODZENIA ZA "ZAMÓWIENIE PODSTAWOWE"  I"ZAMÓWIENIE OBJĘTE PRAWEM OPCJI"
(ETAPY I,II i III)</t>
  </si>
  <si>
    <r>
      <t>Cena ofertowa netto za "Zamówienie podstawowe" (Etapy I, II</t>
    </r>
    <r>
      <rPr>
        <b/>
        <sz val="14"/>
        <rFont val="Calibri"/>
        <family val="2"/>
        <charset val="238"/>
      </rPr>
      <t xml:space="preserve">) </t>
    </r>
    <r>
      <rPr>
        <b/>
        <sz val="14"/>
        <rFont val="Calibri"/>
        <family val="2"/>
        <charset val="238"/>
        <scheme val="minor"/>
      </rPr>
      <t>słownie [zł]: …………………………………………………………………………………………………………………………………………………………………………………………………………………………………</t>
    </r>
  </si>
  <si>
    <r>
      <rPr>
        <vertAlign val="superscript"/>
        <sz val="11"/>
        <color theme="1"/>
        <rFont val="Calibri"/>
        <family val="2"/>
        <charset val="238"/>
        <scheme val="minor"/>
      </rPr>
      <t>2)</t>
    </r>
    <r>
      <rPr>
        <sz val="11"/>
        <color theme="1"/>
        <rFont val="Calibri"/>
        <family val="2"/>
        <charset val="238"/>
        <scheme val="minor"/>
      </rPr>
      <t xml:space="preserve"> Rozliczenie nastąpi według faktycznie wykonanej ilości badań. W przypadk</t>
    </r>
    <r>
      <rPr>
        <sz val="11"/>
        <rFont val="Calibri"/>
        <family val="2"/>
        <charset val="238"/>
        <scheme val="minor"/>
      </rPr>
      <t xml:space="preserve">u przekroczenia </t>
    </r>
    <r>
      <rPr>
        <sz val="11"/>
        <color theme="1"/>
        <rFont val="Calibri"/>
        <family val="2"/>
        <charset val="238"/>
        <scheme val="minor"/>
      </rPr>
      <t xml:space="preserve">ilości badań 
    określonych w kol. C, Wykonawca jest zobowiązany do pisemnego poinformowania Zamawiającego 
    o takim fakcie i złożenia wniosku celem wszczęcia przez Zamawiającego procedury zgodnie z przepisami 
    ustawy Prawo zamówień publicznych. </t>
    </r>
  </si>
  <si>
    <t>Limity określone w kol. 3 i 5 odnoszą się do poz. z wiersza 5 kol. 4.</t>
  </si>
  <si>
    <t xml:space="preserve">Wykonanie Dokumentacji Projektowej w stadium Koncepcji Programowej oraz Dokumentów Przetargowych dla przedsięwzięcia pn.: 
„Budowa drogi ekspresowej S12 Lublin – Dorohusk na odcinku Piaski – Dorohusk z wyłączeniem budowy obwodnicy Chełma”
</t>
  </si>
  <si>
    <t>Wykonanie Dokumentacji Projektowej w stadium Koncepcji Programowej oraz Dokumentów Przetargowych 
dla przedsięwzięcia pn.: 
„Budowa drogi ekspresowej S12 Lublin – Dorohusk na odcinku Piaski – Dorohusk z wyłączeniem budowy obwodnicy Chełma”</t>
  </si>
  <si>
    <t xml:space="preserve">Wykonanie Dokumentacji Projektowej w stadium Koncepcji Programowej oraz Dpokumentów Przetargowych dla przedsięwzięcia pn.: 
„Budowa drogi ekspresowej S12 Lublin – Dorohusk na odcinku Piaski – Dorohusk z wyłączeniem budowy obwodnicy Chełma”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</si>
</sst>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  <font>
      <b/>
      <sz val="12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11"/>
      <color theme="6" tint="-0.249977111117893"/>
      <name val="Calibri"/>
      <family val="2"/>
      <scheme val="minor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b/>
      <sz val="11"/>
      <color rgb="FF3F3F3F"/>
      <name val="Calibri"/>
      <family val="2"/>
      <charset val="238"/>
      <scheme val="minor"/>
    </font>
    <font>
      <sz val="11"/>
      <color theme="9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i/>
      <sz val="9"/>
      <name val="Calibri"/>
      <family val="2"/>
      <charset val="238"/>
      <scheme val="minor"/>
    </font>
    <font>
      <b/>
      <sz val="11"/>
      <color rgb="FF7030A0"/>
      <name val="Calibri"/>
      <family val="2"/>
      <charset val="238"/>
      <scheme val="minor"/>
    </font>
    <font>
      <sz val="11"/>
      <color rgb="FF7030A0"/>
      <name val="Calibri"/>
      <family val="2"/>
      <charset val="238"/>
      <scheme val="minor"/>
    </font>
    <font>
      <b/>
      <sz val="12"/>
      <color rgb="FF7030A0"/>
      <name val="Calibri"/>
      <family val="2"/>
      <charset val="238"/>
      <scheme val="minor"/>
    </font>
    <font>
      <b/>
      <sz val="14"/>
      <color rgb="FF7030A0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4"/>
      <name val="Calibri"/>
      <family val="2"/>
      <charset val="238"/>
      <scheme val="minor"/>
    </font>
    <font>
      <b/>
      <sz val="14"/>
      <name val="Calibri"/>
      <family val="2"/>
      <charset val="238"/>
    </font>
    <font>
      <vertAlign val="superscript"/>
      <sz val="11"/>
      <name val="Calibri"/>
      <family val="2"/>
      <scheme val="minor"/>
    </font>
    <font>
      <sz val="11"/>
      <name val="Calibri"/>
      <family val="2"/>
    </font>
    <font>
      <b/>
      <i/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3F3F3F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/>
      <bottom style="medium">
        <color indexed="64"/>
      </bottom>
      <diagonal/>
    </border>
    <border>
      <left style="thin">
        <color rgb="FF3F3F3F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8" fillId="3" borderId="35" applyNumberFormat="0" applyAlignment="0" applyProtection="0"/>
  </cellStyleXfs>
  <cellXfs count="251">
    <xf numFmtId="0" fontId="0" fillId="0" borderId="0" xfId="0"/>
    <xf numFmtId="0" fontId="5" fillId="0" borderId="6" xfId="0" applyFont="1" applyBorder="1" applyAlignment="1">
      <alignment horizontal="center" vertical="center"/>
    </xf>
    <xf numFmtId="0" fontId="0" fillId="0" borderId="0" xfId="0" applyBorder="1"/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15" fillId="0" borderId="0" xfId="0" applyFont="1"/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8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/>
    </xf>
    <xf numFmtId="2" fontId="7" fillId="0" borderId="1" xfId="0" applyNumberFormat="1" applyFont="1" applyFill="1" applyBorder="1" applyAlignment="1">
      <alignment horizontal="right" vertical="top"/>
    </xf>
    <xf numFmtId="0" fontId="16" fillId="0" borderId="14" xfId="0" applyFont="1" applyBorder="1" applyAlignment="1">
      <alignment horizontal="center" vertical="top"/>
    </xf>
    <xf numFmtId="0" fontId="16" fillId="0" borderId="15" xfId="0" applyFont="1" applyBorder="1" applyAlignment="1">
      <alignment horizontal="center" vertical="top" wrapText="1"/>
    </xf>
    <xf numFmtId="0" fontId="16" fillId="0" borderId="26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/>
    </xf>
    <xf numFmtId="0" fontId="17" fillId="0" borderId="5" xfId="0" applyFont="1" applyBorder="1" applyAlignment="1">
      <alignment horizontal="center" vertical="top"/>
    </xf>
    <xf numFmtId="0" fontId="17" fillId="0" borderId="5" xfId="0" applyFont="1" applyBorder="1" applyAlignment="1">
      <alignment vertical="top"/>
    </xf>
    <xf numFmtId="0" fontId="16" fillId="0" borderId="7" xfId="0" applyFont="1" applyBorder="1" applyAlignment="1">
      <alignment horizontal="center" vertical="top"/>
    </xf>
    <xf numFmtId="0" fontId="17" fillId="0" borderId="1" xfId="0" applyFont="1" applyBorder="1" applyAlignment="1">
      <alignment vertical="top"/>
    </xf>
    <xf numFmtId="0" fontId="0" fillId="0" borderId="0" xfId="0" applyFill="1"/>
    <xf numFmtId="0" fontId="6" fillId="0" borderId="0" xfId="0" applyFont="1" applyFill="1"/>
    <xf numFmtId="0" fontId="16" fillId="0" borderId="33" xfId="0" applyFont="1" applyBorder="1" applyAlignment="1">
      <alignment horizontal="center" vertical="top"/>
    </xf>
    <xf numFmtId="0" fontId="16" fillId="0" borderId="23" xfId="0" applyFont="1" applyBorder="1" applyAlignment="1">
      <alignment horizontal="center" vertical="top" wrapText="1"/>
    </xf>
    <xf numFmtId="0" fontId="16" fillId="0" borderId="34" xfId="0" applyFont="1" applyBorder="1" applyAlignment="1">
      <alignment horizontal="center" vertical="top" wrapText="1"/>
    </xf>
    <xf numFmtId="2" fontId="17" fillId="0" borderId="5" xfId="0" applyNumberFormat="1" applyFont="1" applyBorder="1" applyAlignment="1">
      <alignment vertical="top"/>
    </xf>
    <xf numFmtId="2" fontId="17" fillId="0" borderId="1" xfId="0" applyNumberFormat="1" applyFont="1" applyBorder="1" applyAlignment="1">
      <alignment vertical="top"/>
    </xf>
    <xf numFmtId="0" fontId="16" fillId="2" borderId="18" xfId="0" applyFont="1" applyFill="1" applyBorder="1" applyAlignment="1">
      <alignment horizontal="center" vertical="top"/>
    </xf>
    <xf numFmtId="0" fontId="16" fillId="2" borderId="19" xfId="0" applyFont="1" applyFill="1" applyBorder="1" applyAlignment="1">
      <alignment vertical="top" wrapText="1"/>
    </xf>
    <xf numFmtId="0" fontId="16" fillId="2" borderId="19" xfId="0" applyFont="1" applyFill="1" applyBorder="1" applyAlignment="1">
      <alignment horizontal="center" vertical="top"/>
    </xf>
    <xf numFmtId="2" fontId="16" fillId="2" borderId="19" xfId="0" applyNumberFormat="1" applyFont="1" applyFill="1" applyBorder="1" applyAlignment="1">
      <alignment vertical="top"/>
    </xf>
    <xf numFmtId="0" fontId="16" fillId="2" borderId="19" xfId="0" applyFont="1" applyFill="1" applyBorder="1" applyAlignment="1">
      <alignment vertical="top"/>
    </xf>
    <xf numFmtId="2" fontId="17" fillId="0" borderId="6" xfId="0" applyNumberFormat="1" applyFont="1" applyBorder="1" applyAlignment="1">
      <alignment vertical="top"/>
    </xf>
    <xf numFmtId="2" fontId="17" fillId="0" borderId="13" xfId="0" applyNumberFormat="1" applyFont="1" applyBorder="1" applyAlignment="1">
      <alignment vertical="top"/>
    </xf>
    <xf numFmtId="0" fontId="17" fillId="0" borderId="5" xfId="0" applyFont="1" applyBorder="1" applyAlignment="1">
      <alignment vertical="top" wrapText="1"/>
    </xf>
    <xf numFmtId="0" fontId="17" fillId="0" borderId="1" xfId="0" applyFont="1" applyBorder="1" applyAlignment="1">
      <alignment vertical="top" wrapText="1"/>
    </xf>
    <xf numFmtId="0" fontId="19" fillId="0" borderId="0" xfId="0" applyFont="1" applyBorder="1"/>
    <xf numFmtId="0" fontId="20" fillId="0" borderId="13" xfId="0" applyFont="1" applyBorder="1" applyAlignment="1">
      <alignment horizontal="center" vertical="top"/>
    </xf>
    <xf numFmtId="0" fontId="7" fillId="0" borderId="36" xfId="0" applyFont="1" applyBorder="1" applyAlignment="1">
      <alignment horizontal="center" vertical="top"/>
    </xf>
    <xf numFmtId="0" fontId="11" fillId="2" borderId="4" xfId="0" applyFont="1" applyFill="1" applyBorder="1" applyAlignment="1">
      <alignment vertical="top"/>
    </xf>
    <xf numFmtId="0" fontId="7" fillId="2" borderId="5" xfId="0" applyFont="1" applyFill="1" applyBorder="1" applyAlignment="1">
      <alignment horizontal="center" vertical="top"/>
    </xf>
    <xf numFmtId="0" fontId="11" fillId="2" borderId="5" xfId="0" applyFont="1" applyFill="1" applyBorder="1" applyAlignment="1">
      <alignment vertical="top" wrapText="1"/>
    </xf>
    <xf numFmtId="2" fontId="11" fillId="2" borderId="5" xfId="0" applyNumberFormat="1" applyFont="1" applyFill="1" applyBorder="1" applyAlignment="1">
      <alignment horizontal="right" vertical="top"/>
    </xf>
    <xf numFmtId="0" fontId="11" fillId="0" borderId="7" xfId="0" applyFont="1" applyBorder="1" applyAlignment="1">
      <alignment vertical="top"/>
    </xf>
    <xf numFmtId="0" fontId="22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vertical="top"/>
    </xf>
    <xf numFmtId="2" fontId="7" fillId="0" borderId="1" xfId="0" applyNumberFormat="1" applyFont="1" applyFill="1" applyBorder="1" applyAlignment="1">
      <alignment vertical="top"/>
    </xf>
    <xf numFmtId="0" fontId="7" fillId="0" borderId="7" xfId="0" applyFont="1" applyBorder="1" applyAlignment="1">
      <alignment vertical="top"/>
    </xf>
    <xf numFmtId="0" fontId="7" fillId="0" borderId="1" xfId="0" applyFont="1" applyBorder="1" applyAlignment="1">
      <alignment vertical="top"/>
    </xf>
    <xf numFmtId="0" fontId="23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0" fontId="7" fillId="0" borderId="7" xfId="0" applyFont="1" applyBorder="1" applyAlignment="1">
      <alignment horizontal="center" vertical="top"/>
    </xf>
    <xf numFmtId="0" fontId="2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11" fillId="0" borderId="7" xfId="0" applyFont="1" applyBorder="1" applyAlignment="1">
      <alignment horizontal="left" vertical="top"/>
    </xf>
    <xf numFmtId="0" fontId="11" fillId="2" borderId="7" xfId="0" applyFont="1" applyFill="1" applyBorder="1" applyAlignment="1">
      <alignment vertical="top"/>
    </xf>
    <xf numFmtId="0" fontId="7" fillId="2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vertical="top" wrapText="1"/>
    </xf>
    <xf numFmtId="2" fontId="11" fillId="2" borderId="1" xfId="0" applyNumberFormat="1" applyFont="1" applyFill="1" applyBorder="1" applyAlignment="1">
      <alignment horizontal="right" vertical="top"/>
    </xf>
    <xf numFmtId="0" fontId="23" fillId="0" borderId="1" xfId="0" applyFont="1" applyBorder="1" applyAlignment="1">
      <alignment vertical="top" wrapText="1"/>
    </xf>
    <xf numFmtId="0" fontId="22" fillId="0" borderId="1" xfId="0" applyFont="1" applyBorder="1" applyAlignment="1">
      <alignment vertical="top"/>
    </xf>
    <xf numFmtId="0" fontId="7" fillId="0" borderId="1" xfId="0" applyFont="1" applyFill="1" applyBorder="1" applyAlignment="1">
      <alignment vertical="top"/>
    </xf>
    <xf numFmtId="0" fontId="7" fillId="0" borderId="1" xfId="0" applyFont="1" applyFill="1" applyBorder="1" applyAlignment="1">
      <alignment vertical="top" wrapText="1"/>
    </xf>
    <xf numFmtId="0" fontId="7" fillId="0" borderId="12" xfId="0" applyFont="1" applyFill="1" applyBorder="1" applyAlignment="1">
      <alignment horizontal="center" vertical="top"/>
    </xf>
    <xf numFmtId="2" fontId="7" fillId="0" borderId="12" xfId="0" applyNumberFormat="1" applyFont="1" applyFill="1" applyBorder="1" applyAlignment="1">
      <alignment horizontal="right" vertical="top"/>
    </xf>
    <xf numFmtId="2" fontId="7" fillId="0" borderId="12" xfId="0" applyNumberFormat="1" applyFont="1" applyFill="1" applyBorder="1" applyAlignment="1">
      <alignment vertical="top"/>
    </xf>
    <xf numFmtId="2" fontId="11" fillId="0" borderId="40" xfId="0" applyNumberFormat="1" applyFont="1" applyFill="1" applyBorder="1" applyAlignment="1">
      <alignment vertical="center"/>
    </xf>
    <xf numFmtId="0" fontId="9" fillId="0" borderId="0" xfId="0" applyFont="1" applyFill="1" applyAlignment="1">
      <alignment vertical="top"/>
    </xf>
    <xf numFmtId="0" fontId="0" fillId="0" borderId="0" xfId="0" applyFill="1" applyAlignment="1">
      <alignment vertical="top" wrapText="1"/>
    </xf>
    <xf numFmtId="2" fontId="26" fillId="0" borderId="2" xfId="0" applyNumberFormat="1" applyFont="1" applyFill="1" applyBorder="1" applyAlignment="1">
      <alignment horizontal="right" vertical="center"/>
    </xf>
    <xf numFmtId="2" fontId="27" fillId="0" borderId="22" xfId="0" applyNumberFormat="1" applyFont="1" applyFill="1" applyBorder="1" applyAlignment="1">
      <alignment horizontal="right" vertical="center"/>
    </xf>
    <xf numFmtId="0" fontId="25" fillId="0" borderId="0" xfId="0" applyFont="1" applyBorder="1"/>
    <xf numFmtId="0" fontId="0" fillId="0" borderId="45" xfId="0" applyBorder="1"/>
    <xf numFmtId="0" fontId="0" fillId="0" borderId="46" xfId="0" applyBorder="1"/>
    <xf numFmtId="0" fontId="0" fillId="0" borderId="25" xfId="0" applyBorder="1"/>
    <xf numFmtId="0" fontId="0" fillId="0" borderId="26" xfId="0" applyBorder="1"/>
    <xf numFmtId="0" fontId="0" fillId="0" borderId="0" xfId="0" applyAlignment="1">
      <alignment vertical="top"/>
    </xf>
    <xf numFmtId="0" fontId="17" fillId="0" borderId="1" xfId="0" applyFont="1" applyFill="1" applyBorder="1" applyAlignment="1">
      <alignment horizontal="center" vertical="top"/>
    </xf>
    <xf numFmtId="0" fontId="29" fillId="2" borderId="5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/>
    </xf>
    <xf numFmtId="0" fontId="11" fillId="2" borderId="8" xfId="0" applyFont="1" applyFill="1" applyBorder="1" applyAlignment="1">
      <alignment horizontal="center" vertical="top"/>
    </xf>
    <xf numFmtId="0" fontId="11" fillId="2" borderId="3" xfId="0" applyFont="1" applyFill="1" applyBorder="1" applyAlignment="1">
      <alignment vertical="top"/>
    </xf>
    <xf numFmtId="0" fontId="11" fillId="2" borderId="3" xfId="0" applyFont="1" applyFill="1" applyBorder="1" applyAlignment="1">
      <alignment vertical="top" wrapText="1"/>
    </xf>
    <xf numFmtId="0" fontId="7" fillId="2" borderId="3" xfId="0" applyFont="1" applyFill="1" applyBorder="1" applyAlignment="1">
      <alignment horizontal="center" vertical="top"/>
    </xf>
    <xf numFmtId="2" fontId="11" fillId="2" borderId="3" xfId="0" applyNumberFormat="1" applyFont="1" applyFill="1" applyBorder="1" applyAlignment="1">
      <alignment horizontal="right" vertical="top"/>
    </xf>
    <xf numFmtId="0" fontId="32" fillId="0" borderId="1" xfId="0" applyFont="1" applyBorder="1" applyAlignment="1">
      <alignment vertical="top" wrapText="1"/>
    </xf>
    <xf numFmtId="0" fontId="11" fillId="0" borderId="14" xfId="0" applyFont="1" applyBorder="1" applyAlignment="1">
      <alignment vertical="top"/>
    </xf>
    <xf numFmtId="0" fontId="8" fillId="0" borderId="49" xfId="0" applyFont="1" applyBorder="1" applyAlignment="1">
      <alignment horizontal="center" vertical="top"/>
    </xf>
    <xf numFmtId="0" fontId="8" fillId="0" borderId="22" xfId="0" applyFont="1" applyFill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 wrapText="1"/>
    </xf>
    <xf numFmtId="0" fontId="8" fillId="0" borderId="51" xfId="0" applyFont="1" applyBorder="1" applyAlignment="1">
      <alignment horizontal="left" vertical="top"/>
    </xf>
    <xf numFmtId="0" fontId="8" fillId="0" borderId="8" xfId="0" applyFont="1" applyBorder="1" applyAlignment="1">
      <alignment vertical="top"/>
    </xf>
    <xf numFmtId="0" fontId="8" fillId="0" borderId="51" xfId="0" applyFont="1" applyBorder="1" applyAlignment="1">
      <alignment horizontal="center" vertical="top"/>
    </xf>
    <xf numFmtId="164" fontId="8" fillId="0" borderId="53" xfId="0" applyNumberFormat="1" applyFont="1" applyBorder="1" applyAlignment="1">
      <alignment horizontal="right" vertical="top"/>
    </xf>
    <xf numFmtId="2" fontId="8" fillId="0" borderId="51" xfId="0" applyNumberFormat="1" applyFont="1" applyBorder="1" applyAlignment="1">
      <alignment horizontal="right" vertical="top"/>
    </xf>
    <xf numFmtId="0" fontId="8" fillId="0" borderId="7" xfId="0" applyFont="1" applyBorder="1" applyAlignment="1">
      <alignment vertical="top" wrapText="1"/>
    </xf>
    <xf numFmtId="0" fontId="8" fillId="0" borderId="8" xfId="0" applyFont="1" applyBorder="1" applyAlignment="1">
      <alignment vertical="top" wrapText="1"/>
    </xf>
    <xf numFmtId="0" fontId="8" fillId="0" borderId="56" xfId="0" applyFont="1" applyBorder="1" applyAlignment="1">
      <alignment horizontal="center" vertical="top"/>
    </xf>
    <xf numFmtId="164" fontId="8" fillId="0" borderId="57" xfId="0" applyNumberFormat="1" applyFont="1" applyBorder="1" applyAlignment="1">
      <alignment horizontal="right" vertical="top"/>
    </xf>
    <xf numFmtId="2" fontId="8" fillId="0" borderId="56" xfId="0" applyNumberFormat="1" applyFont="1" applyBorder="1" applyAlignment="1">
      <alignment horizontal="right" vertical="top"/>
    </xf>
    <xf numFmtId="0" fontId="8" fillId="0" borderId="50" xfId="0" applyFont="1" applyBorder="1" applyAlignment="1">
      <alignment horizontal="center" vertical="top"/>
    </xf>
    <xf numFmtId="164" fontId="8" fillId="0" borderId="31" xfId="0" applyNumberFormat="1" applyFont="1" applyBorder="1" applyAlignment="1">
      <alignment horizontal="right" vertical="top"/>
    </xf>
    <xf numFmtId="2" fontId="8" fillId="0" borderId="22" xfId="0" applyNumberFormat="1" applyFont="1" applyBorder="1" applyAlignment="1">
      <alignment horizontal="right" vertical="top"/>
    </xf>
    <xf numFmtId="0" fontId="8" fillId="0" borderId="0" xfId="0" applyFont="1"/>
    <xf numFmtId="0" fontId="11" fillId="0" borderId="37" xfId="0" applyFont="1" applyBorder="1" applyAlignment="1">
      <alignment horizontal="left" vertical="top"/>
    </xf>
    <xf numFmtId="0" fontId="11" fillId="0" borderId="12" xfId="0" applyFont="1" applyBorder="1" applyAlignment="1">
      <alignment vertical="top" wrapText="1"/>
    </xf>
    <xf numFmtId="0" fontId="7" fillId="0" borderId="18" xfId="0" applyFont="1" applyBorder="1" applyAlignment="1">
      <alignment horizontal="left" vertical="top"/>
    </xf>
    <xf numFmtId="0" fontId="11" fillId="2" borderId="38" xfId="0" applyFont="1" applyFill="1" applyBorder="1" applyAlignment="1">
      <alignment horizontal="left" vertical="top"/>
    </xf>
    <xf numFmtId="0" fontId="11" fillId="0" borderId="2" xfId="0" applyFont="1" applyBorder="1" applyAlignment="1">
      <alignment vertical="top"/>
    </xf>
    <xf numFmtId="0" fontId="11" fillId="0" borderId="48" xfId="0" applyFont="1" applyBorder="1" applyAlignment="1">
      <alignment horizontal="left" vertical="top"/>
    </xf>
    <xf numFmtId="0" fontId="11" fillId="0" borderId="51" xfId="0" applyFont="1" applyBorder="1" applyAlignment="1">
      <alignment horizontal="left" vertical="top"/>
    </xf>
    <xf numFmtId="0" fontId="11" fillId="0" borderId="49" xfId="0" applyFont="1" applyBorder="1" applyAlignment="1">
      <alignment horizontal="left" vertical="top"/>
    </xf>
    <xf numFmtId="0" fontId="11" fillId="0" borderId="2" xfId="0" applyFont="1" applyFill="1" applyBorder="1" applyAlignment="1">
      <alignment horizontal="left" vertical="top"/>
    </xf>
    <xf numFmtId="0" fontId="16" fillId="0" borderId="18" xfId="0" applyFont="1" applyBorder="1" applyAlignment="1">
      <alignment horizontal="center" vertical="top"/>
    </xf>
    <xf numFmtId="0" fontId="16" fillId="0" borderId="19" xfId="0" applyFont="1" applyBorder="1" applyAlignment="1">
      <alignment vertical="top" wrapText="1"/>
    </xf>
    <xf numFmtId="0" fontId="17" fillId="0" borderId="19" xfId="0" applyFont="1" applyBorder="1" applyAlignment="1">
      <alignment horizontal="center" vertical="top"/>
    </xf>
    <xf numFmtId="2" fontId="17" fillId="0" borderId="19" xfId="0" applyNumberFormat="1" applyFont="1" applyBorder="1" applyAlignment="1">
      <alignment vertical="top"/>
    </xf>
    <xf numFmtId="0" fontId="17" fillId="0" borderId="19" xfId="0" applyFont="1" applyBorder="1" applyAlignment="1">
      <alignment vertical="top"/>
    </xf>
    <xf numFmtId="2" fontId="17" fillId="0" borderId="40" xfId="0" applyNumberFormat="1" applyFont="1" applyBorder="1" applyAlignment="1">
      <alignment vertical="top"/>
    </xf>
    <xf numFmtId="0" fontId="11" fillId="0" borderId="59" xfId="1" applyFont="1" applyFill="1" applyBorder="1" applyAlignment="1">
      <alignment horizontal="center" vertical="top"/>
    </xf>
    <xf numFmtId="0" fontId="16" fillId="0" borderId="60" xfId="1" applyFont="1" applyFill="1" applyBorder="1" applyAlignment="1">
      <alignment horizontal="left" vertical="center" wrapText="1"/>
    </xf>
    <xf numFmtId="0" fontId="11" fillId="0" borderId="60" xfId="1" applyNumberFormat="1" applyFont="1" applyFill="1" applyBorder="1" applyAlignment="1">
      <alignment horizontal="center" vertical="center"/>
    </xf>
    <xf numFmtId="2" fontId="11" fillId="0" borderId="60" xfId="1" applyNumberFormat="1" applyFont="1" applyFill="1" applyBorder="1" applyAlignment="1">
      <alignment vertical="center"/>
    </xf>
    <xf numFmtId="0" fontId="11" fillId="0" borderId="60" xfId="1" applyFont="1" applyFill="1" applyBorder="1" applyAlignment="1">
      <alignment horizontal="center" vertical="center"/>
    </xf>
    <xf numFmtId="0" fontId="11" fillId="0" borderId="60" xfId="1" applyFont="1" applyFill="1" applyBorder="1" applyAlignment="1">
      <alignment vertical="top"/>
    </xf>
    <xf numFmtId="0" fontId="17" fillId="0" borderId="3" xfId="0" applyFont="1" applyBorder="1" applyAlignment="1">
      <alignment vertical="top"/>
    </xf>
    <xf numFmtId="2" fontId="16" fillId="2" borderId="22" xfId="0" applyNumberFormat="1" applyFont="1" applyFill="1" applyBorder="1" applyAlignment="1">
      <alignment horizontal="right" vertical="top"/>
    </xf>
    <xf numFmtId="2" fontId="11" fillId="0" borderId="61" xfId="1" applyNumberFormat="1" applyFont="1" applyFill="1" applyBorder="1" applyAlignment="1">
      <alignment vertical="top"/>
    </xf>
    <xf numFmtId="0" fontId="22" fillId="0" borderId="3" xfId="0" applyFont="1" applyBorder="1" applyAlignment="1">
      <alignment vertical="top"/>
    </xf>
    <xf numFmtId="2" fontId="7" fillId="0" borderId="58" xfId="0" applyNumberFormat="1" applyFont="1" applyFill="1" applyBorder="1" applyAlignment="1">
      <alignment horizontal="right" vertical="top"/>
    </xf>
    <xf numFmtId="0" fontId="7" fillId="0" borderId="38" xfId="0" applyFont="1" applyBorder="1" applyAlignment="1">
      <alignment horizontal="right" vertical="top"/>
    </xf>
    <xf numFmtId="0" fontId="7" fillId="4" borderId="1" xfId="0" applyFont="1" applyFill="1" applyBorder="1" applyAlignment="1">
      <alignment horizontal="center" vertical="top"/>
    </xf>
    <xf numFmtId="2" fontId="7" fillId="4" borderId="1" xfId="0" applyNumberFormat="1" applyFont="1" applyFill="1" applyBorder="1" applyAlignment="1">
      <alignment horizontal="center" vertical="top"/>
    </xf>
    <xf numFmtId="0" fontId="7" fillId="4" borderId="58" xfId="0" applyFont="1" applyFill="1" applyBorder="1" applyAlignment="1">
      <alignment horizontal="center" vertical="top"/>
    </xf>
    <xf numFmtId="0" fontId="22" fillId="0" borderId="1" xfId="0" applyFont="1" applyBorder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29" fillId="2" borderId="6" xfId="0" applyFont="1" applyFill="1" applyBorder="1" applyAlignment="1">
      <alignment horizontal="center" vertical="top"/>
    </xf>
    <xf numFmtId="0" fontId="38" fillId="0" borderId="1" xfId="0" applyFont="1" applyBorder="1" applyAlignment="1">
      <alignment horizontal="left" vertical="top"/>
    </xf>
    <xf numFmtId="0" fontId="7" fillId="4" borderId="1" xfId="0" applyFont="1" applyFill="1" applyBorder="1" applyAlignment="1">
      <alignment horizontal="center" vertical="center"/>
    </xf>
    <xf numFmtId="0" fontId="8" fillId="0" borderId="52" xfId="0" applyFont="1" applyBorder="1" applyAlignment="1">
      <alignment vertical="top"/>
    </xf>
    <xf numFmtId="0" fontId="8" fillId="0" borderId="52" xfId="0" applyFont="1" applyBorder="1" applyAlignment="1">
      <alignment vertical="top" wrapText="1"/>
    </xf>
    <xf numFmtId="0" fontId="8" fillId="0" borderId="55" xfId="0" applyFont="1" applyBorder="1" applyAlignment="1">
      <alignment horizontal="right" vertical="top"/>
    </xf>
    <xf numFmtId="0" fontId="8" fillId="0" borderId="32" xfId="0" applyFont="1" applyBorder="1" applyAlignment="1">
      <alignment horizontal="right" vertical="top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3" fillId="0" borderId="20" xfId="0" applyFont="1" applyBorder="1" applyAlignment="1">
      <alignment horizontal="right" vertical="center" wrapText="1"/>
    </xf>
    <xf numFmtId="0" fontId="13" fillId="0" borderId="21" xfId="0" applyFont="1" applyBorder="1" applyAlignment="1">
      <alignment horizontal="right" vertical="center"/>
    </xf>
    <xf numFmtId="0" fontId="13" fillId="0" borderId="39" xfId="0" applyFont="1" applyBorder="1" applyAlignment="1">
      <alignment horizontal="right" vertical="center"/>
    </xf>
    <xf numFmtId="0" fontId="34" fillId="0" borderId="0" xfId="0" applyFont="1" applyFill="1" applyBorder="1" applyAlignment="1">
      <alignment horizontal="left" vertical="center"/>
    </xf>
    <xf numFmtId="0" fontId="7" fillId="0" borderId="12" xfId="0" applyFont="1" applyBorder="1" applyAlignment="1">
      <alignment horizontal="center" vertical="top"/>
    </xf>
    <xf numFmtId="0" fontId="7" fillId="0" borderId="23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7" fillId="0" borderId="17" xfId="0" applyFont="1" applyBorder="1" applyAlignment="1">
      <alignment horizontal="center" vertical="top" wrapText="1"/>
    </xf>
    <xf numFmtId="0" fontId="7" fillId="0" borderId="24" xfId="0" applyFont="1" applyBorder="1" applyAlignment="1">
      <alignment horizontal="center" vertical="top"/>
    </xf>
    <xf numFmtId="0" fontId="7" fillId="0" borderId="13" xfId="0" applyFont="1" applyBorder="1" applyAlignment="1">
      <alignment horizontal="center" vertical="top"/>
    </xf>
    <xf numFmtId="0" fontId="8" fillId="0" borderId="12" xfId="0" applyFont="1" applyBorder="1" applyAlignment="1">
      <alignment horizontal="center" vertical="top"/>
    </xf>
    <xf numFmtId="0" fontId="8" fillId="0" borderId="23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8" fillId="0" borderId="17" xfId="0" applyFont="1" applyBorder="1" applyAlignment="1">
      <alignment horizontal="center" vertical="top" wrapText="1"/>
    </xf>
    <xf numFmtId="0" fontId="8" fillId="0" borderId="24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0" fontId="7" fillId="0" borderId="24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left" vertical="top" wrapText="1"/>
    </xf>
    <xf numFmtId="0" fontId="24" fillId="0" borderId="0" xfId="0" applyFont="1" applyFill="1" applyBorder="1" applyAlignment="1">
      <alignment horizontal="center" vertical="top"/>
    </xf>
    <xf numFmtId="0" fontId="13" fillId="0" borderId="21" xfId="0" applyFont="1" applyBorder="1" applyAlignment="1">
      <alignment horizontal="right" vertical="center" wrapText="1"/>
    </xf>
    <xf numFmtId="0" fontId="13" fillId="0" borderId="22" xfId="0" applyFont="1" applyBorder="1" applyAlignment="1">
      <alignment horizontal="right" vertical="center" wrapText="1"/>
    </xf>
    <xf numFmtId="0" fontId="13" fillId="0" borderId="41" xfId="0" applyFont="1" applyBorder="1" applyAlignment="1">
      <alignment horizontal="right" vertical="center" wrapText="1"/>
    </xf>
    <xf numFmtId="0" fontId="13" fillId="0" borderId="22" xfId="0" applyFont="1" applyBorder="1" applyAlignment="1">
      <alignment horizontal="right" vertic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11" fillId="0" borderId="41" xfId="0" applyFont="1" applyBorder="1" applyAlignment="1">
      <alignment horizontal="right" vertical="top"/>
    </xf>
    <xf numFmtId="0" fontId="11" fillId="0" borderId="21" xfId="0" applyFont="1" applyBorder="1" applyAlignment="1">
      <alignment horizontal="right" vertical="top"/>
    </xf>
    <xf numFmtId="0" fontId="11" fillId="0" borderId="22" xfId="0" applyFont="1" applyBorder="1" applyAlignment="1">
      <alignment horizontal="right" vertical="top"/>
    </xf>
    <xf numFmtId="0" fontId="28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25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/>
    </xf>
    <xf numFmtId="0" fontId="29" fillId="4" borderId="9" xfId="0" applyFont="1" applyFill="1" applyBorder="1" applyAlignment="1">
      <alignment horizontal="left" vertical="top"/>
    </xf>
    <xf numFmtId="0" fontId="29" fillId="4" borderId="11" xfId="0" applyFont="1" applyFill="1" applyBorder="1" applyAlignment="1">
      <alignment horizontal="left" vertical="top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11" fillId="0" borderId="47" xfId="0" applyFont="1" applyBorder="1" applyAlignment="1">
      <alignment horizontal="center" vertical="top"/>
    </xf>
    <xf numFmtId="0" fontId="11" fillId="0" borderId="49" xfId="0" applyFont="1" applyBorder="1" applyAlignment="1">
      <alignment horizontal="center" vertical="top"/>
    </xf>
    <xf numFmtId="0" fontId="11" fillId="0" borderId="42" xfId="0" applyFont="1" applyFill="1" applyBorder="1" applyAlignment="1">
      <alignment horizontal="center" vertical="top"/>
    </xf>
    <xf numFmtId="0" fontId="11" fillId="0" borderId="44" xfId="0" applyFont="1" applyFill="1" applyBorder="1" applyAlignment="1">
      <alignment horizontal="center" vertical="top"/>
    </xf>
    <xf numFmtId="0" fontId="11" fillId="0" borderId="46" xfId="0" applyFont="1" applyFill="1" applyBorder="1" applyAlignment="1">
      <alignment horizontal="center" vertical="top"/>
    </xf>
    <xf numFmtId="0" fontId="11" fillId="0" borderId="26" xfId="0" applyFont="1" applyFill="1" applyBorder="1" applyAlignment="1">
      <alignment horizontal="center" vertical="top"/>
    </xf>
    <xf numFmtId="0" fontId="11" fillId="0" borderId="42" xfId="0" applyFont="1" applyBorder="1" applyAlignment="1">
      <alignment horizontal="center" vertical="top" wrapText="1"/>
    </xf>
    <xf numFmtId="0" fontId="11" fillId="0" borderId="46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0" fontId="11" fillId="0" borderId="50" xfId="0" applyFont="1" applyBorder="1" applyAlignment="1">
      <alignment horizontal="center" vertical="top"/>
    </xf>
    <xf numFmtId="0" fontId="8" fillId="0" borderId="41" xfId="0" applyFont="1" applyFill="1" applyBorder="1" applyAlignment="1">
      <alignment horizontal="center" vertical="top"/>
    </xf>
    <xf numFmtId="0" fontId="8" fillId="0" borderId="22" xfId="0" applyFont="1" applyFill="1" applyBorder="1" applyAlignment="1">
      <alignment horizontal="center" vertical="top"/>
    </xf>
    <xf numFmtId="0" fontId="29" fillId="4" borderId="28" xfId="0" applyFont="1" applyFill="1" applyBorder="1" applyAlignment="1">
      <alignment horizontal="left" vertical="top"/>
    </xf>
    <xf numFmtId="0" fontId="29" fillId="4" borderId="29" xfId="0" applyFont="1" applyFill="1" applyBorder="1" applyAlignment="1">
      <alignment horizontal="left" vertical="top"/>
    </xf>
    <xf numFmtId="0" fontId="29" fillId="4" borderId="27" xfId="0" applyFont="1" applyFill="1" applyBorder="1" applyAlignment="1">
      <alignment horizontal="left" vertical="top"/>
    </xf>
    <xf numFmtId="0" fontId="8" fillId="0" borderId="37" xfId="0" applyFont="1" applyBorder="1" applyAlignment="1">
      <alignment horizontal="center" vertical="top"/>
    </xf>
    <xf numFmtId="0" fontId="8" fillId="0" borderId="33" xfId="0" applyFont="1" applyBorder="1" applyAlignment="1">
      <alignment horizontal="center" vertical="top"/>
    </xf>
    <xf numFmtId="0" fontId="8" fillId="0" borderId="38" xfId="0" applyFont="1" applyBorder="1" applyAlignment="1">
      <alignment horizontal="center" vertical="top"/>
    </xf>
    <xf numFmtId="0" fontId="29" fillId="4" borderId="54" xfId="0" applyFont="1" applyFill="1" applyBorder="1" applyAlignment="1">
      <alignment horizontal="left" vertical="top"/>
    </xf>
    <xf numFmtId="0" fontId="29" fillId="4" borderId="53" xfId="0" applyFont="1" applyFill="1" applyBorder="1" applyAlignment="1">
      <alignment horizontal="left" vertical="top"/>
    </xf>
    <xf numFmtId="0" fontId="29" fillId="4" borderId="52" xfId="0" applyFont="1" applyFill="1" applyBorder="1" applyAlignment="1">
      <alignment horizontal="left" vertical="top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</cellXfs>
  <cellStyles count="2">
    <cellStyle name="Dane wyjściowe" xfId="1" builtinId="21"/>
    <cellStyle name="Normalny" xfId="0" builtinId="0"/>
  </cellStyles>
  <dxfs count="3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view="pageBreakPreview" zoomScaleNormal="100" zoomScaleSheetLayoutView="100" workbookViewId="0">
      <selection activeCell="F6" sqref="F6:F7"/>
    </sheetView>
  </sheetViews>
  <sheetFormatPr defaultRowHeight="15" x14ac:dyDescent="0.25"/>
  <cols>
    <col min="2" max="2" width="43.42578125" customWidth="1"/>
    <col min="3" max="3" width="56.5703125" customWidth="1"/>
    <col min="4" max="4" width="10" customWidth="1"/>
    <col min="5" max="5" width="10.7109375" customWidth="1"/>
    <col min="6" max="8" width="17.7109375" customWidth="1"/>
    <col min="9" max="9" width="14.7109375" customWidth="1"/>
    <col min="10" max="10" width="18.140625" customWidth="1"/>
    <col min="11" max="11" width="63.5703125" customWidth="1"/>
  </cols>
  <sheetData>
    <row r="1" spans="1:10" ht="22.5" customHeight="1" x14ac:dyDescent="0.25">
      <c r="J1" s="7" t="s">
        <v>124</v>
      </c>
    </row>
    <row r="2" spans="1:10" ht="46.5" customHeight="1" x14ac:dyDescent="0.25">
      <c r="A2" s="151" t="s">
        <v>192</v>
      </c>
      <c r="B2" s="152"/>
      <c r="C2" s="152"/>
      <c r="D2" s="152"/>
      <c r="E2" s="152"/>
      <c r="F2" s="152"/>
      <c r="G2" s="152"/>
      <c r="H2" s="152"/>
      <c r="I2" s="152"/>
      <c r="J2" s="152"/>
    </row>
    <row r="3" spans="1:10" ht="56.25" customHeight="1" thickBot="1" x14ac:dyDescent="0.3">
      <c r="A3" s="153" t="s">
        <v>182</v>
      </c>
      <c r="B3" s="154"/>
      <c r="C3" s="154"/>
      <c r="D3" s="154"/>
      <c r="E3" s="154"/>
      <c r="F3" s="154"/>
      <c r="G3" s="154"/>
      <c r="H3" s="154"/>
      <c r="I3" s="154"/>
      <c r="J3" s="154"/>
    </row>
    <row r="4" spans="1:10" ht="15.75" x14ac:dyDescent="0.25">
      <c r="A4" s="155" t="s">
        <v>45</v>
      </c>
      <c r="B4" s="156"/>
      <c r="C4" s="156"/>
      <c r="D4" s="156"/>
      <c r="E4" s="156"/>
      <c r="F4" s="156"/>
      <c r="G4" s="156"/>
      <c r="H4" s="156"/>
      <c r="I4" s="156"/>
      <c r="J4" s="157"/>
    </row>
    <row r="5" spans="1:10" ht="16.5" thickBot="1" x14ac:dyDescent="0.3">
      <c r="A5" s="158" t="s">
        <v>69</v>
      </c>
      <c r="B5" s="159"/>
      <c r="C5" s="159"/>
      <c r="D5" s="159"/>
      <c r="E5" s="159"/>
      <c r="F5" s="159"/>
      <c r="G5" s="159"/>
      <c r="H5" s="159"/>
      <c r="I5" s="159"/>
      <c r="J5" s="160"/>
    </row>
    <row r="6" spans="1:10" ht="75" x14ac:dyDescent="0.25">
      <c r="A6" s="161" t="s">
        <v>15</v>
      </c>
      <c r="B6" s="164" t="s">
        <v>86</v>
      </c>
      <c r="C6" s="148" t="s">
        <v>0</v>
      </c>
      <c r="D6" s="173" t="s">
        <v>7</v>
      </c>
      <c r="E6" s="173"/>
      <c r="F6" s="148" t="s">
        <v>70</v>
      </c>
      <c r="G6" s="148" t="s">
        <v>36</v>
      </c>
      <c r="H6" s="9" t="s">
        <v>44</v>
      </c>
      <c r="I6" s="9" t="s">
        <v>5</v>
      </c>
      <c r="J6" s="1" t="s">
        <v>6</v>
      </c>
    </row>
    <row r="7" spans="1:10" ht="15" customHeight="1" x14ac:dyDescent="0.25">
      <c r="A7" s="162"/>
      <c r="B7" s="165"/>
      <c r="C7" s="167"/>
      <c r="D7" s="149" t="s">
        <v>1</v>
      </c>
      <c r="E7" s="149" t="s">
        <v>2</v>
      </c>
      <c r="F7" s="149"/>
      <c r="G7" s="149"/>
      <c r="H7" s="10" t="s">
        <v>3</v>
      </c>
      <c r="I7" s="169" t="s">
        <v>75</v>
      </c>
      <c r="J7" s="171" t="s">
        <v>9</v>
      </c>
    </row>
    <row r="8" spans="1:10" ht="30" customHeight="1" thickBot="1" x14ac:dyDescent="0.3">
      <c r="A8" s="163"/>
      <c r="B8" s="166"/>
      <c r="C8" s="168"/>
      <c r="D8" s="150"/>
      <c r="E8" s="150"/>
      <c r="F8" s="11" t="s">
        <v>4</v>
      </c>
      <c r="G8" s="11" t="s">
        <v>8</v>
      </c>
      <c r="H8" s="11" t="s">
        <v>4</v>
      </c>
      <c r="I8" s="170"/>
      <c r="J8" s="172"/>
    </row>
    <row r="9" spans="1:10" ht="15.75" thickBot="1" x14ac:dyDescent="0.3">
      <c r="A9" s="3" t="s">
        <v>26</v>
      </c>
      <c r="B9" s="4" t="s">
        <v>28</v>
      </c>
      <c r="C9" s="4" t="s">
        <v>27</v>
      </c>
      <c r="D9" s="4" t="s">
        <v>29</v>
      </c>
      <c r="E9" s="4" t="s">
        <v>30</v>
      </c>
      <c r="F9" s="4" t="s">
        <v>31</v>
      </c>
      <c r="G9" s="4" t="s">
        <v>32</v>
      </c>
      <c r="H9" s="4" t="s">
        <v>33</v>
      </c>
      <c r="I9" s="4" t="s">
        <v>34</v>
      </c>
      <c r="J9" s="5" t="s">
        <v>35</v>
      </c>
    </row>
    <row r="10" spans="1:10" ht="33" customHeight="1" x14ac:dyDescent="0.25">
      <c r="A10" s="43" t="s">
        <v>10</v>
      </c>
      <c r="B10" s="44" t="s">
        <v>24</v>
      </c>
      <c r="C10" s="45" t="s">
        <v>14</v>
      </c>
      <c r="D10" s="44" t="s">
        <v>24</v>
      </c>
      <c r="E10" s="44" t="s">
        <v>24</v>
      </c>
      <c r="F10" s="44" t="s">
        <v>24</v>
      </c>
      <c r="G10" s="44" t="s">
        <v>24</v>
      </c>
      <c r="H10" s="46">
        <f>SUM(H11,H13,H15:H19,H21:H28)</f>
        <v>0</v>
      </c>
      <c r="I10" s="82">
        <v>15</v>
      </c>
      <c r="J10" s="141">
        <v>30</v>
      </c>
    </row>
    <row r="11" spans="1:10" ht="20.25" customHeight="1" x14ac:dyDescent="0.25">
      <c r="A11" s="47" t="s">
        <v>100</v>
      </c>
      <c r="B11" s="48" t="s">
        <v>60</v>
      </c>
      <c r="C11" s="49" t="s">
        <v>59</v>
      </c>
      <c r="D11" s="14">
        <v>3</v>
      </c>
      <c r="E11" s="14" t="s">
        <v>22</v>
      </c>
      <c r="F11" s="50"/>
      <c r="G11" s="50"/>
      <c r="H11" s="50">
        <f>F11+(D11-1)*G11</f>
        <v>0</v>
      </c>
      <c r="I11" s="184" t="s">
        <v>24</v>
      </c>
      <c r="J11" s="187" t="s">
        <v>125</v>
      </c>
    </row>
    <row r="12" spans="1:10" ht="22.5" customHeight="1" x14ac:dyDescent="0.25">
      <c r="A12" s="47" t="s">
        <v>135</v>
      </c>
      <c r="B12" s="53" t="s">
        <v>166</v>
      </c>
      <c r="C12" s="49" t="s">
        <v>25</v>
      </c>
      <c r="D12" s="136" t="s">
        <v>24</v>
      </c>
      <c r="E12" s="136" t="s">
        <v>24</v>
      </c>
      <c r="F12" s="136" t="s">
        <v>24</v>
      </c>
      <c r="G12" s="136" t="s">
        <v>24</v>
      </c>
      <c r="H12" s="136" t="s">
        <v>24</v>
      </c>
      <c r="I12" s="185"/>
      <c r="J12" s="188"/>
    </row>
    <row r="13" spans="1:10" ht="21" customHeight="1" x14ac:dyDescent="0.25">
      <c r="A13" s="51" t="s">
        <v>136</v>
      </c>
      <c r="B13" s="48" t="s">
        <v>167</v>
      </c>
      <c r="C13" s="52" t="s">
        <v>43</v>
      </c>
      <c r="D13" s="14">
        <v>2</v>
      </c>
      <c r="E13" s="14" t="s">
        <v>20</v>
      </c>
      <c r="F13" s="15"/>
      <c r="G13" s="15"/>
      <c r="H13" s="50">
        <f>F13+(D13-1)*G13</f>
        <v>0</v>
      </c>
      <c r="I13" s="185"/>
      <c r="J13" s="188"/>
    </row>
    <row r="14" spans="1:10" ht="32.25" customHeight="1" x14ac:dyDescent="0.25">
      <c r="A14" s="47" t="s">
        <v>105</v>
      </c>
      <c r="B14" s="53" t="s">
        <v>168</v>
      </c>
      <c r="C14" s="54" t="s">
        <v>57</v>
      </c>
      <c r="D14" s="136" t="s">
        <v>24</v>
      </c>
      <c r="E14" s="136" t="s">
        <v>24</v>
      </c>
      <c r="F14" s="136" t="s">
        <v>24</v>
      </c>
      <c r="G14" s="136" t="s">
        <v>24</v>
      </c>
      <c r="H14" s="136" t="s">
        <v>24</v>
      </c>
      <c r="I14" s="185"/>
      <c r="J14" s="188"/>
    </row>
    <row r="15" spans="1:10" ht="22.5" customHeight="1" x14ac:dyDescent="0.25">
      <c r="A15" s="55" t="s">
        <v>137</v>
      </c>
      <c r="B15" s="56" t="s">
        <v>58</v>
      </c>
      <c r="C15" s="57" t="s">
        <v>61</v>
      </c>
      <c r="D15" s="14">
        <v>2</v>
      </c>
      <c r="E15" s="14" t="s">
        <v>21</v>
      </c>
      <c r="F15" s="50"/>
      <c r="G15" s="15"/>
      <c r="H15" s="50">
        <f>F15+(D15-1)*G15</f>
        <v>0</v>
      </c>
      <c r="I15" s="185"/>
      <c r="J15" s="188"/>
    </row>
    <row r="16" spans="1:10" ht="24" customHeight="1" x14ac:dyDescent="0.25">
      <c r="A16" s="55" t="s">
        <v>138</v>
      </c>
      <c r="B16" s="56" t="s">
        <v>58</v>
      </c>
      <c r="C16" s="57" t="s">
        <v>62</v>
      </c>
      <c r="D16" s="14">
        <v>2</v>
      </c>
      <c r="E16" s="14" t="s">
        <v>21</v>
      </c>
      <c r="F16" s="50"/>
      <c r="G16" s="15"/>
      <c r="H16" s="50">
        <f>F16+(D16-1)*G16</f>
        <v>0</v>
      </c>
      <c r="I16" s="185"/>
      <c r="J16" s="188"/>
    </row>
    <row r="17" spans="1:10" ht="30" customHeight="1" x14ac:dyDescent="0.25">
      <c r="A17" s="55" t="s">
        <v>139</v>
      </c>
      <c r="B17" s="48" t="s">
        <v>54</v>
      </c>
      <c r="C17" s="57" t="s">
        <v>68</v>
      </c>
      <c r="D17" s="14">
        <v>6</v>
      </c>
      <c r="E17" s="14" t="s">
        <v>21</v>
      </c>
      <c r="F17" s="50"/>
      <c r="G17" s="15"/>
      <c r="H17" s="50">
        <f>F17+(D17-1)*G17</f>
        <v>0</v>
      </c>
      <c r="I17" s="185"/>
      <c r="J17" s="188"/>
    </row>
    <row r="18" spans="1:10" ht="30" customHeight="1" x14ac:dyDescent="0.25">
      <c r="A18" s="55" t="s">
        <v>140</v>
      </c>
      <c r="B18" s="48" t="s">
        <v>55</v>
      </c>
      <c r="C18" s="57" t="s">
        <v>67</v>
      </c>
      <c r="D18" s="14">
        <v>6</v>
      </c>
      <c r="E18" s="14" t="s">
        <v>21</v>
      </c>
      <c r="F18" s="50"/>
      <c r="G18" s="15"/>
      <c r="H18" s="50">
        <f>F18+(D18-1)*G18</f>
        <v>0</v>
      </c>
      <c r="I18" s="185"/>
      <c r="J18" s="188"/>
    </row>
    <row r="19" spans="1:10" ht="21.75" customHeight="1" x14ac:dyDescent="0.25">
      <c r="A19" s="55" t="s">
        <v>141</v>
      </c>
      <c r="B19" s="48" t="s">
        <v>56</v>
      </c>
      <c r="C19" s="57" t="s">
        <v>63</v>
      </c>
      <c r="D19" s="14">
        <v>6</v>
      </c>
      <c r="E19" s="14" t="s">
        <v>21</v>
      </c>
      <c r="F19" s="50"/>
      <c r="G19" s="15"/>
      <c r="H19" s="50">
        <f>F19+(D19-1)*G19</f>
        <v>0</v>
      </c>
      <c r="I19" s="185"/>
      <c r="J19" s="188"/>
    </row>
    <row r="20" spans="1:10" ht="21" customHeight="1" x14ac:dyDescent="0.25">
      <c r="A20" s="51" t="s">
        <v>142</v>
      </c>
      <c r="B20" s="64" t="s">
        <v>54</v>
      </c>
      <c r="C20" s="52" t="s">
        <v>64</v>
      </c>
      <c r="D20" s="136" t="s">
        <v>24</v>
      </c>
      <c r="E20" s="136" t="s">
        <v>24</v>
      </c>
      <c r="F20" s="137" t="s">
        <v>24</v>
      </c>
      <c r="G20" s="137" t="s">
        <v>24</v>
      </c>
      <c r="H20" s="137" t="s">
        <v>24</v>
      </c>
      <c r="I20" s="185"/>
      <c r="J20" s="188"/>
    </row>
    <row r="21" spans="1:10" ht="43.5" customHeight="1" x14ac:dyDescent="0.25">
      <c r="A21" s="135" t="s">
        <v>172</v>
      </c>
      <c r="B21" s="133" t="s">
        <v>54</v>
      </c>
      <c r="C21" s="57" t="s">
        <v>170</v>
      </c>
      <c r="D21" s="14">
        <v>6</v>
      </c>
      <c r="E21" s="14" t="s">
        <v>21</v>
      </c>
      <c r="F21" s="50"/>
      <c r="G21" s="134"/>
      <c r="H21" s="50">
        <f>F21+(D21-1)*G21</f>
        <v>0</v>
      </c>
      <c r="I21" s="185"/>
      <c r="J21" s="188"/>
    </row>
    <row r="22" spans="1:10" ht="22.5" customHeight="1" x14ac:dyDescent="0.25">
      <c r="A22" s="135" t="s">
        <v>173</v>
      </c>
      <c r="B22" s="133" t="s">
        <v>54</v>
      </c>
      <c r="C22" s="52" t="s">
        <v>171</v>
      </c>
      <c r="D22" s="136" t="s">
        <v>24</v>
      </c>
      <c r="E22" s="136" t="s">
        <v>24</v>
      </c>
      <c r="F22" s="136" t="s">
        <v>24</v>
      </c>
      <c r="G22" s="138" t="s">
        <v>24</v>
      </c>
      <c r="H22" s="50">
        <f>'Tabela nr 1A'!G20</f>
        <v>0</v>
      </c>
      <c r="I22" s="185"/>
      <c r="J22" s="188"/>
    </row>
    <row r="23" spans="1:10" ht="36" customHeight="1" x14ac:dyDescent="0.25">
      <c r="A23" s="135" t="s">
        <v>174</v>
      </c>
      <c r="B23" s="133" t="s">
        <v>54</v>
      </c>
      <c r="C23" s="57" t="s">
        <v>169</v>
      </c>
      <c r="D23" s="136" t="s">
        <v>24</v>
      </c>
      <c r="E23" s="136" t="s">
        <v>24</v>
      </c>
      <c r="F23" s="136" t="s">
        <v>24</v>
      </c>
      <c r="G23" s="138" t="s">
        <v>24</v>
      </c>
      <c r="H23" s="50"/>
      <c r="I23" s="185"/>
      <c r="J23" s="188"/>
    </row>
    <row r="24" spans="1:10" ht="20.25" customHeight="1" x14ac:dyDescent="0.25">
      <c r="A24" s="55" t="s">
        <v>143</v>
      </c>
      <c r="B24" s="48" t="s">
        <v>55</v>
      </c>
      <c r="C24" s="52" t="s">
        <v>65</v>
      </c>
      <c r="D24" s="14">
        <v>6</v>
      </c>
      <c r="E24" s="14" t="s">
        <v>21</v>
      </c>
      <c r="F24" s="50"/>
      <c r="G24" s="15"/>
      <c r="H24" s="50">
        <f>F24+(D24-1)*G24</f>
        <v>0</v>
      </c>
      <c r="I24" s="185"/>
      <c r="J24" s="188"/>
    </row>
    <row r="25" spans="1:10" ht="21.75" customHeight="1" x14ac:dyDescent="0.25">
      <c r="A25" s="55" t="s">
        <v>144</v>
      </c>
      <c r="B25" s="48" t="s">
        <v>56</v>
      </c>
      <c r="C25" s="52" t="s">
        <v>66</v>
      </c>
      <c r="D25" s="14">
        <v>6</v>
      </c>
      <c r="E25" s="14" t="s">
        <v>21</v>
      </c>
      <c r="F25" s="50"/>
      <c r="G25" s="15"/>
      <c r="H25" s="50">
        <f>F25+(D25-1)*G25</f>
        <v>0</v>
      </c>
      <c r="I25" s="185"/>
      <c r="J25" s="188"/>
    </row>
    <row r="26" spans="1:10" ht="21.75" customHeight="1" x14ac:dyDescent="0.25">
      <c r="A26" s="58" t="s">
        <v>106</v>
      </c>
      <c r="B26" s="142" t="s">
        <v>76</v>
      </c>
      <c r="C26" s="49" t="s">
        <v>184</v>
      </c>
      <c r="D26" s="143" t="s">
        <v>24</v>
      </c>
      <c r="E26" s="143" t="s">
        <v>24</v>
      </c>
      <c r="F26" s="143" t="s">
        <v>24</v>
      </c>
      <c r="G26" s="143" t="s">
        <v>24</v>
      </c>
      <c r="H26" s="143" t="s">
        <v>24</v>
      </c>
      <c r="I26" s="185"/>
      <c r="J26" s="188"/>
    </row>
    <row r="27" spans="1:10" ht="19.5" customHeight="1" x14ac:dyDescent="0.25">
      <c r="A27" s="55" t="s">
        <v>185</v>
      </c>
      <c r="B27" s="48" t="s">
        <v>76</v>
      </c>
      <c r="C27" s="52" t="s">
        <v>186</v>
      </c>
      <c r="D27" s="14">
        <v>6</v>
      </c>
      <c r="E27" s="14" t="s">
        <v>21</v>
      </c>
      <c r="F27" s="50"/>
      <c r="G27" s="15"/>
      <c r="H27" s="50">
        <f>F27+(D27-1)*G27</f>
        <v>0</v>
      </c>
      <c r="I27" s="185"/>
      <c r="J27" s="188"/>
    </row>
    <row r="28" spans="1:10" ht="47.25" customHeight="1" x14ac:dyDescent="0.25">
      <c r="A28" s="58" t="s">
        <v>106</v>
      </c>
      <c r="B28" s="139" t="s">
        <v>175</v>
      </c>
      <c r="C28" s="54" t="s">
        <v>178</v>
      </c>
      <c r="D28" s="14">
        <v>4</v>
      </c>
      <c r="E28" s="14" t="s">
        <v>21</v>
      </c>
      <c r="F28" s="15"/>
      <c r="G28" s="15"/>
      <c r="H28" s="50">
        <f>F28+(D28-1)*G28</f>
        <v>0</v>
      </c>
      <c r="I28" s="186"/>
      <c r="J28" s="189"/>
    </row>
    <row r="29" spans="1:10" ht="34.5" customHeight="1" x14ac:dyDescent="0.25">
      <c r="A29" s="59" t="s">
        <v>11</v>
      </c>
      <c r="B29" s="60" t="s">
        <v>24</v>
      </c>
      <c r="C29" s="61" t="s">
        <v>71</v>
      </c>
      <c r="D29" s="60" t="s">
        <v>24</v>
      </c>
      <c r="E29" s="60" t="s">
        <v>24</v>
      </c>
      <c r="F29" s="60" t="s">
        <v>24</v>
      </c>
      <c r="G29" s="60" t="s">
        <v>24</v>
      </c>
      <c r="H29" s="62">
        <f>SUM(H31:H36)</f>
        <v>0</v>
      </c>
      <c r="I29" s="83">
        <v>23</v>
      </c>
      <c r="J29" s="84">
        <v>30</v>
      </c>
    </row>
    <row r="30" spans="1:10" ht="51" customHeight="1" x14ac:dyDescent="0.25">
      <c r="A30" s="47" t="s">
        <v>110</v>
      </c>
      <c r="B30" s="63" t="s">
        <v>176</v>
      </c>
      <c r="C30" s="54" t="s">
        <v>126</v>
      </c>
      <c r="D30" s="136" t="s">
        <v>24</v>
      </c>
      <c r="E30" s="136" t="s">
        <v>24</v>
      </c>
      <c r="F30" s="136" t="s">
        <v>24</v>
      </c>
      <c r="G30" s="136" t="s">
        <v>24</v>
      </c>
      <c r="H30" s="136" t="s">
        <v>24</v>
      </c>
      <c r="I30" s="178" t="s">
        <v>24</v>
      </c>
      <c r="J30" s="181" t="s">
        <v>80</v>
      </c>
    </row>
    <row r="31" spans="1:10" ht="24" customHeight="1" x14ac:dyDescent="0.25">
      <c r="A31" s="55" t="s">
        <v>12</v>
      </c>
      <c r="B31" s="64" t="s">
        <v>72</v>
      </c>
      <c r="C31" s="65" t="s">
        <v>73</v>
      </c>
      <c r="D31" s="14">
        <v>4</v>
      </c>
      <c r="E31" s="14" t="s">
        <v>23</v>
      </c>
      <c r="F31" s="15"/>
      <c r="G31" s="15"/>
      <c r="H31" s="50">
        <f t="shared" ref="H31:H36" si="0">F31+(D31-1)*G31</f>
        <v>0</v>
      </c>
      <c r="I31" s="179"/>
      <c r="J31" s="182"/>
    </row>
    <row r="32" spans="1:10" ht="48" customHeight="1" x14ac:dyDescent="0.25">
      <c r="A32" s="55" t="s">
        <v>145</v>
      </c>
      <c r="B32" s="64" t="s">
        <v>72</v>
      </c>
      <c r="C32" s="66" t="s">
        <v>77</v>
      </c>
      <c r="D32" s="14">
        <v>4</v>
      </c>
      <c r="E32" s="14" t="s">
        <v>21</v>
      </c>
      <c r="F32" s="15"/>
      <c r="G32" s="15"/>
      <c r="H32" s="50">
        <f t="shared" si="0"/>
        <v>0</v>
      </c>
      <c r="I32" s="179"/>
      <c r="J32" s="182"/>
    </row>
    <row r="33" spans="1:11" ht="21.75" customHeight="1" x14ac:dyDescent="0.25">
      <c r="A33" s="55" t="s">
        <v>146</v>
      </c>
      <c r="B33" s="64" t="s">
        <v>72</v>
      </c>
      <c r="C33" s="66" t="s">
        <v>74</v>
      </c>
      <c r="D33" s="14">
        <v>4</v>
      </c>
      <c r="E33" s="14" t="s">
        <v>21</v>
      </c>
      <c r="F33" s="15"/>
      <c r="G33" s="15"/>
      <c r="H33" s="50">
        <f t="shared" si="0"/>
        <v>0</v>
      </c>
      <c r="I33" s="179"/>
      <c r="J33" s="182"/>
    </row>
    <row r="34" spans="1:11" ht="45" customHeight="1" x14ac:dyDescent="0.25">
      <c r="A34" s="55" t="s">
        <v>147</v>
      </c>
      <c r="B34" s="139" t="s">
        <v>176</v>
      </c>
      <c r="C34" s="57" t="s">
        <v>79</v>
      </c>
      <c r="D34" s="14">
        <v>4</v>
      </c>
      <c r="E34" s="14" t="s">
        <v>21</v>
      </c>
      <c r="F34" s="15"/>
      <c r="G34" s="15"/>
      <c r="H34" s="50">
        <f t="shared" si="0"/>
        <v>0</v>
      </c>
      <c r="I34" s="179"/>
      <c r="J34" s="182"/>
    </row>
    <row r="35" spans="1:11" ht="49.5" customHeight="1" x14ac:dyDescent="0.25">
      <c r="A35" s="55" t="s">
        <v>148</v>
      </c>
      <c r="B35" s="139" t="s">
        <v>176</v>
      </c>
      <c r="C35" s="57" t="s">
        <v>78</v>
      </c>
      <c r="D35" s="14">
        <v>4</v>
      </c>
      <c r="E35" s="14" t="s">
        <v>23</v>
      </c>
      <c r="F35" s="15"/>
      <c r="G35" s="15"/>
      <c r="H35" s="50">
        <f t="shared" si="0"/>
        <v>0</v>
      </c>
      <c r="I35" s="179"/>
      <c r="J35" s="182"/>
    </row>
    <row r="36" spans="1:11" ht="48.75" customHeight="1" thickBot="1" x14ac:dyDescent="0.3">
      <c r="A36" s="109" t="s">
        <v>134</v>
      </c>
      <c r="B36" s="140" t="s">
        <v>176</v>
      </c>
      <c r="C36" s="110" t="s">
        <v>179</v>
      </c>
      <c r="D36" s="67">
        <v>4</v>
      </c>
      <c r="E36" s="67" t="s">
        <v>21</v>
      </c>
      <c r="F36" s="68"/>
      <c r="G36" s="68"/>
      <c r="H36" s="69">
        <f t="shared" si="0"/>
        <v>0</v>
      </c>
      <c r="I36" s="180"/>
      <c r="J36" s="183"/>
    </row>
    <row r="37" spans="1:11" ht="39" customHeight="1" thickBot="1" x14ac:dyDescent="0.3">
      <c r="A37" s="111" t="s">
        <v>82</v>
      </c>
      <c r="B37" s="174" t="s">
        <v>183</v>
      </c>
      <c r="C37" s="175"/>
      <c r="D37" s="175"/>
      <c r="E37" s="175"/>
      <c r="F37" s="175"/>
      <c r="G37" s="176"/>
      <c r="H37" s="70">
        <f>SUM(H29,H10)</f>
        <v>0</v>
      </c>
      <c r="I37" s="42"/>
      <c r="J37" s="41"/>
    </row>
    <row r="38" spans="1:11" ht="39" customHeight="1" x14ac:dyDescent="0.25">
      <c r="A38" s="112" t="s">
        <v>13</v>
      </c>
      <c r="B38" s="85"/>
      <c r="C38" s="86" t="s">
        <v>81</v>
      </c>
      <c r="D38" s="87" t="s">
        <v>24</v>
      </c>
      <c r="E38" s="87" t="s">
        <v>24</v>
      </c>
      <c r="F38" s="87" t="s">
        <v>24</v>
      </c>
      <c r="G38" s="87" t="s">
        <v>24</v>
      </c>
      <c r="H38" s="88">
        <f>SUM(H40:H47)</f>
        <v>0</v>
      </c>
      <c r="I38" s="83">
        <v>35</v>
      </c>
      <c r="J38" s="84">
        <v>21</v>
      </c>
    </row>
    <row r="39" spans="1:11" ht="26.25" customHeight="1" x14ac:dyDescent="0.25">
      <c r="A39" s="58" t="s">
        <v>149</v>
      </c>
      <c r="B39" s="63" t="s">
        <v>89</v>
      </c>
      <c r="C39" s="49" t="s">
        <v>87</v>
      </c>
      <c r="D39" s="136" t="s">
        <v>24</v>
      </c>
      <c r="E39" s="136" t="s">
        <v>24</v>
      </c>
      <c r="F39" s="136" t="s">
        <v>24</v>
      </c>
      <c r="G39" s="136" t="s">
        <v>24</v>
      </c>
      <c r="H39" s="136" t="s">
        <v>24</v>
      </c>
      <c r="I39" s="179"/>
      <c r="J39" s="191" t="s">
        <v>80</v>
      </c>
    </row>
    <row r="40" spans="1:11" ht="93" customHeight="1" x14ac:dyDescent="0.25">
      <c r="A40" s="55" t="s">
        <v>151</v>
      </c>
      <c r="B40" s="89" t="s">
        <v>76</v>
      </c>
      <c r="C40" s="57" t="s">
        <v>150</v>
      </c>
      <c r="D40" s="14">
        <v>6</v>
      </c>
      <c r="E40" s="14" t="s">
        <v>47</v>
      </c>
      <c r="F40" s="136" t="s">
        <v>24</v>
      </c>
      <c r="G40" s="136" t="s">
        <v>24</v>
      </c>
      <c r="H40" s="15"/>
      <c r="I40" s="179"/>
      <c r="J40" s="182"/>
      <c r="K40" s="71"/>
    </row>
    <row r="41" spans="1:11" ht="51" customHeight="1" x14ac:dyDescent="0.25">
      <c r="A41" s="55" t="s">
        <v>152</v>
      </c>
      <c r="B41" s="64" t="s">
        <v>88</v>
      </c>
      <c r="C41" s="57" t="s">
        <v>160</v>
      </c>
      <c r="D41" s="14">
        <v>6</v>
      </c>
      <c r="E41" s="14" t="s">
        <v>47</v>
      </c>
      <c r="F41" s="136" t="s">
        <v>24</v>
      </c>
      <c r="G41" s="136" t="s">
        <v>24</v>
      </c>
      <c r="H41" s="50"/>
      <c r="I41" s="179"/>
      <c r="J41" s="182"/>
      <c r="K41" s="72"/>
    </row>
    <row r="42" spans="1:11" ht="33.75" customHeight="1" x14ac:dyDescent="0.25">
      <c r="A42" s="55" t="s">
        <v>153</v>
      </c>
      <c r="B42" s="64" t="s">
        <v>88</v>
      </c>
      <c r="C42" s="57" t="s">
        <v>161</v>
      </c>
      <c r="D42" s="14">
        <v>6</v>
      </c>
      <c r="E42" s="14" t="s">
        <v>47</v>
      </c>
      <c r="F42" s="136" t="s">
        <v>24</v>
      </c>
      <c r="G42" s="136" t="s">
        <v>24</v>
      </c>
      <c r="H42" s="50"/>
      <c r="I42" s="179"/>
      <c r="J42" s="182"/>
      <c r="K42" s="72"/>
    </row>
    <row r="43" spans="1:11" ht="67.5" customHeight="1" x14ac:dyDescent="0.25">
      <c r="A43" s="55" t="s">
        <v>154</v>
      </c>
      <c r="B43" s="64" t="s">
        <v>89</v>
      </c>
      <c r="C43" s="57" t="s">
        <v>159</v>
      </c>
      <c r="D43" s="14">
        <v>6</v>
      </c>
      <c r="E43" s="14" t="s">
        <v>47</v>
      </c>
      <c r="F43" s="136" t="s">
        <v>24</v>
      </c>
      <c r="G43" s="136" t="s">
        <v>24</v>
      </c>
      <c r="H43" s="50"/>
      <c r="I43" s="179"/>
      <c r="J43" s="182"/>
    </row>
    <row r="44" spans="1:11" ht="50.25" customHeight="1" x14ac:dyDescent="0.25">
      <c r="A44" s="55" t="s">
        <v>155</v>
      </c>
      <c r="B44" s="139" t="s">
        <v>177</v>
      </c>
      <c r="C44" s="66" t="s">
        <v>127</v>
      </c>
      <c r="D44" s="14">
        <v>3</v>
      </c>
      <c r="E44" s="14" t="s">
        <v>47</v>
      </c>
      <c r="F44" s="136" t="s">
        <v>24</v>
      </c>
      <c r="G44" s="136" t="s">
        <v>24</v>
      </c>
      <c r="H44" s="50"/>
      <c r="I44" s="179"/>
      <c r="J44" s="182"/>
    </row>
    <row r="45" spans="1:11" ht="63" customHeight="1" x14ac:dyDescent="0.25">
      <c r="A45" s="55" t="s">
        <v>156</v>
      </c>
      <c r="B45" s="139" t="s">
        <v>177</v>
      </c>
      <c r="C45" s="66" t="s">
        <v>163</v>
      </c>
      <c r="D45" s="14">
        <v>3</v>
      </c>
      <c r="E45" s="14" t="s">
        <v>47</v>
      </c>
      <c r="F45" s="136" t="s">
        <v>24</v>
      </c>
      <c r="G45" s="136" t="s">
        <v>24</v>
      </c>
      <c r="H45" s="50"/>
      <c r="I45" s="179"/>
      <c r="J45" s="182"/>
    </row>
    <row r="46" spans="1:11" ht="48.75" customHeight="1" x14ac:dyDescent="0.25">
      <c r="A46" s="58" t="s">
        <v>157</v>
      </c>
      <c r="B46" s="64" t="s">
        <v>88</v>
      </c>
      <c r="C46" s="54" t="s">
        <v>84</v>
      </c>
      <c r="D46" s="14">
        <v>6</v>
      </c>
      <c r="E46" s="14" t="s">
        <v>47</v>
      </c>
      <c r="F46" s="136" t="s">
        <v>24</v>
      </c>
      <c r="G46" s="136" t="s">
        <v>24</v>
      </c>
      <c r="H46" s="50"/>
      <c r="I46" s="179"/>
      <c r="J46" s="182"/>
    </row>
    <row r="47" spans="1:11" ht="50.25" customHeight="1" thickBot="1" x14ac:dyDescent="0.3">
      <c r="A47" s="58" t="s">
        <v>158</v>
      </c>
      <c r="B47" s="64" t="s">
        <v>89</v>
      </c>
      <c r="C47" s="54" t="s">
        <v>180</v>
      </c>
      <c r="D47" s="14">
        <v>4</v>
      </c>
      <c r="E47" s="14" t="s">
        <v>47</v>
      </c>
      <c r="F47" s="136" t="s">
        <v>24</v>
      </c>
      <c r="G47" s="136" t="s">
        <v>24</v>
      </c>
      <c r="H47" s="50"/>
      <c r="I47" s="180"/>
      <c r="J47" s="183"/>
    </row>
    <row r="48" spans="1:11" ht="39" customHeight="1" thickBot="1" x14ac:dyDescent="0.3">
      <c r="A48" s="90" t="s">
        <v>83</v>
      </c>
      <c r="B48" s="174" t="s">
        <v>128</v>
      </c>
      <c r="C48" s="194"/>
      <c r="D48" s="194"/>
      <c r="E48" s="194"/>
      <c r="F48" s="194"/>
      <c r="G48" s="195"/>
      <c r="H48" s="73">
        <f>H38</f>
        <v>0</v>
      </c>
      <c r="I48" s="193"/>
      <c r="J48" s="193"/>
    </row>
    <row r="49" spans="1:10" ht="40.5" customHeight="1" thickBot="1" x14ac:dyDescent="0.3">
      <c r="A49" s="113" t="s">
        <v>85</v>
      </c>
      <c r="B49" s="196" t="s">
        <v>188</v>
      </c>
      <c r="C49" s="175"/>
      <c r="D49" s="175"/>
      <c r="E49" s="175"/>
      <c r="F49" s="175"/>
      <c r="G49" s="197"/>
      <c r="H49" s="74">
        <f>SUM(H37,H48)</f>
        <v>0</v>
      </c>
      <c r="I49" s="75"/>
      <c r="J49" s="75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192" t="s">
        <v>48</v>
      </c>
      <c r="B53" s="192"/>
      <c r="C53" s="192"/>
      <c r="D53" s="192"/>
      <c r="E53" s="192"/>
      <c r="F53" s="192"/>
      <c r="G53" s="192"/>
      <c r="H53" s="192"/>
      <c r="I53" s="192"/>
      <c r="J53" s="12"/>
    </row>
    <row r="54" spans="1:10" ht="177" customHeight="1" x14ac:dyDescent="0.25">
      <c r="A54" s="192" t="s">
        <v>162</v>
      </c>
      <c r="B54" s="192"/>
      <c r="C54" s="192"/>
      <c r="D54" s="192"/>
      <c r="E54" s="192"/>
      <c r="F54" s="192"/>
      <c r="G54" s="192"/>
      <c r="H54" s="192"/>
      <c r="I54" s="13"/>
      <c r="J54" s="12"/>
    </row>
    <row r="55" spans="1:10" ht="48.75" customHeight="1" x14ac:dyDescent="0.25">
      <c r="A55" s="177" t="s">
        <v>189</v>
      </c>
      <c r="B55" s="177"/>
      <c r="C55" s="177"/>
      <c r="D55" s="177"/>
      <c r="E55" s="177"/>
      <c r="F55" s="177"/>
      <c r="G55" s="177"/>
      <c r="H55" s="177"/>
      <c r="I55" s="177"/>
      <c r="J55" s="177"/>
    </row>
    <row r="56" spans="1:10" ht="52.5" customHeight="1" x14ac:dyDescent="0.25">
      <c r="A56" s="177" t="s">
        <v>129</v>
      </c>
      <c r="B56" s="177"/>
      <c r="C56" s="177"/>
      <c r="D56" s="177"/>
      <c r="E56" s="177"/>
      <c r="F56" s="177"/>
      <c r="G56" s="177"/>
      <c r="H56" s="177"/>
      <c r="I56" s="177"/>
      <c r="J56" s="177"/>
    </row>
    <row r="57" spans="1:10" x14ac:dyDescent="0.25">
      <c r="A57" s="198"/>
      <c r="B57" s="198"/>
      <c r="C57" s="198"/>
      <c r="D57" s="198"/>
      <c r="E57" s="198"/>
      <c r="F57" s="198"/>
      <c r="G57" s="198"/>
      <c r="H57" s="198"/>
      <c r="I57" s="198"/>
      <c r="J57" s="198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40"/>
      <c r="B60" s="40"/>
      <c r="C60" s="2"/>
      <c r="D60" s="2"/>
      <c r="E60" s="2"/>
      <c r="F60" s="2"/>
      <c r="G60" s="2"/>
      <c r="H60" s="2"/>
      <c r="I60" s="2"/>
      <c r="J60" s="2"/>
    </row>
    <row r="61" spans="1:10" ht="30" customHeight="1" x14ac:dyDescent="0.25">
      <c r="A61" s="2"/>
      <c r="B61" s="2"/>
      <c r="C61" s="2"/>
      <c r="D61" s="2"/>
      <c r="E61" s="2"/>
      <c r="F61" s="2"/>
      <c r="G61" s="2" t="s">
        <v>19</v>
      </c>
      <c r="H61" s="2"/>
      <c r="I61" s="2" t="s">
        <v>49</v>
      </c>
      <c r="J61" s="2"/>
    </row>
    <row r="62" spans="1:10" ht="30" customHeight="1" x14ac:dyDescent="0.25">
      <c r="A62" s="2"/>
      <c r="B62" s="2"/>
      <c r="C62" s="2"/>
      <c r="D62" s="2"/>
      <c r="E62" s="2"/>
      <c r="F62" s="2"/>
      <c r="G62" s="2" t="s">
        <v>16</v>
      </c>
      <c r="H62" s="2"/>
      <c r="I62" s="190" t="s">
        <v>18</v>
      </c>
      <c r="J62" s="190"/>
    </row>
    <row r="63" spans="1:10" ht="30" customHeight="1" x14ac:dyDescent="0.25">
      <c r="A63" s="2"/>
      <c r="B63" s="2"/>
      <c r="C63" s="2"/>
      <c r="D63" s="2"/>
      <c r="E63" s="2"/>
      <c r="F63" s="2"/>
      <c r="G63" s="2" t="s">
        <v>17</v>
      </c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</sheetData>
  <mergeCells count="30">
    <mergeCell ref="I62:J62"/>
    <mergeCell ref="A56:J56"/>
    <mergeCell ref="I39:I47"/>
    <mergeCell ref="J39:J47"/>
    <mergeCell ref="A53:I53"/>
    <mergeCell ref="A54:H54"/>
    <mergeCell ref="I48:J48"/>
    <mergeCell ref="B48:G48"/>
    <mergeCell ref="B49:G49"/>
    <mergeCell ref="A57:J57"/>
    <mergeCell ref="B37:G37"/>
    <mergeCell ref="A55:J55"/>
    <mergeCell ref="I30:I36"/>
    <mergeCell ref="J30:J36"/>
    <mergeCell ref="I11:I28"/>
    <mergeCell ref="J11:J28"/>
    <mergeCell ref="F6:F7"/>
    <mergeCell ref="G6:G7"/>
    <mergeCell ref="D7:D8"/>
    <mergeCell ref="E7:E8"/>
    <mergeCell ref="A2:J2"/>
    <mergeCell ref="A3:J3"/>
    <mergeCell ref="A4:J4"/>
    <mergeCell ref="A5:J5"/>
    <mergeCell ref="A6:A8"/>
    <mergeCell ref="B6:B8"/>
    <mergeCell ref="C6:C8"/>
    <mergeCell ref="I7:I8"/>
    <mergeCell ref="J7:J8"/>
    <mergeCell ref="D6:E6"/>
  </mergeCells>
  <conditionalFormatting sqref="H13 H35 H41:H45 H47 H28">
    <cfRule type="cellIs" dxfId="35" priority="43" operator="equal">
      <formula>0</formula>
    </cfRule>
    <cfRule type="cellIs" priority="44" operator="equal">
      <formula>0</formula>
    </cfRule>
  </conditionalFormatting>
  <conditionalFormatting sqref="H17:H25 H27">
    <cfRule type="cellIs" dxfId="34" priority="41" operator="equal">
      <formula>0</formula>
    </cfRule>
    <cfRule type="cellIs" priority="42" operator="equal">
      <formula>0</formula>
    </cfRule>
  </conditionalFormatting>
  <conditionalFormatting sqref="H31">
    <cfRule type="cellIs" dxfId="33" priority="37" operator="equal">
      <formula>0</formula>
    </cfRule>
    <cfRule type="cellIs" priority="38" operator="equal">
      <formula>0</formula>
    </cfRule>
  </conditionalFormatting>
  <conditionalFormatting sqref="H36:H37">
    <cfRule type="cellIs" dxfId="32" priority="30" operator="equal">
      <formula>0</formula>
    </cfRule>
    <cfRule type="cellIs" priority="31" operator="equal">
      <formula>0</formula>
    </cfRule>
  </conditionalFormatting>
  <conditionalFormatting sqref="H48">
    <cfRule type="cellIs" dxfId="31" priority="19" operator="equal">
      <formula>0</formula>
    </cfRule>
  </conditionalFormatting>
  <conditionalFormatting sqref="H10">
    <cfRule type="cellIs" dxfId="30" priority="17" operator="equal">
      <formula>0</formula>
    </cfRule>
  </conditionalFormatting>
  <conditionalFormatting sqref="H29">
    <cfRule type="cellIs" dxfId="29" priority="16" operator="equal">
      <formula>0</formula>
    </cfRule>
  </conditionalFormatting>
  <conditionalFormatting sqref="H38">
    <cfRule type="cellIs" dxfId="28" priority="14" operator="equal">
      <formula>0</formula>
    </cfRule>
  </conditionalFormatting>
  <conditionalFormatting sqref="H11">
    <cfRule type="cellIs" dxfId="27" priority="11" operator="equal">
      <formula>0</formula>
    </cfRule>
    <cfRule type="cellIs" priority="12" operator="equal">
      <formula>0</formula>
    </cfRule>
  </conditionalFormatting>
  <conditionalFormatting sqref="H16">
    <cfRule type="cellIs" dxfId="26" priority="3" operator="equal">
      <formula>0</formula>
    </cfRule>
    <cfRule type="cellIs" priority="4" operator="equal">
      <formula>0</formula>
    </cfRule>
  </conditionalFormatting>
  <conditionalFormatting sqref="H32:H34">
    <cfRule type="cellIs" dxfId="25" priority="7" operator="equal">
      <formula>0</formula>
    </cfRule>
    <cfRule type="cellIs" priority="8" operator="equal">
      <formula>0</formula>
    </cfRule>
  </conditionalFormatting>
  <conditionalFormatting sqref="H15">
    <cfRule type="cellIs" dxfId="24" priority="5" operator="equal">
      <formula>0</formula>
    </cfRule>
    <cfRule type="cellIs" priority="6" operator="equal">
      <formula>0</formula>
    </cfRule>
  </conditionalFormatting>
  <conditionalFormatting sqref="H46">
    <cfRule type="cellIs" dxfId="23" priority="1" operator="equal">
      <formula>0</formula>
    </cfRule>
    <cfRule type="cellIs" priority="2" operator="equal">
      <formula>0</formula>
    </cfRule>
  </conditionalFormatting>
  <pageMargins left="0.70866141732283472" right="0.31496062992125984" top="0.35433070866141736" bottom="0.35433070866141736" header="0.31496062992125984" footer="0.31496062992125984"/>
  <pageSetup paperSize="9" scale="42" orientation="portrait" r:id="rId1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showZeros="0" zoomScaleNormal="100" workbookViewId="0">
      <selection activeCell="I6" sqref="I6"/>
    </sheetView>
  </sheetViews>
  <sheetFormatPr defaultRowHeight="15" x14ac:dyDescent="0.25"/>
  <cols>
    <col min="2" max="6" width="15.7109375" customWidth="1"/>
    <col min="7" max="7" width="20" customWidth="1"/>
  </cols>
  <sheetData>
    <row r="1" spans="1:7" ht="34.5" customHeight="1" x14ac:dyDescent="0.25">
      <c r="G1" s="7" t="s">
        <v>124</v>
      </c>
    </row>
    <row r="2" spans="1:7" ht="72" customHeight="1" x14ac:dyDescent="0.25">
      <c r="A2" s="151" t="s">
        <v>193</v>
      </c>
      <c r="B2" s="152"/>
      <c r="C2" s="152"/>
      <c r="D2" s="152"/>
      <c r="E2" s="152"/>
      <c r="F2" s="152"/>
      <c r="G2" s="152"/>
    </row>
    <row r="3" spans="1:7" ht="72.75" customHeight="1" thickBot="1" x14ac:dyDescent="0.3">
      <c r="A3" s="211" t="s">
        <v>181</v>
      </c>
      <c r="B3" s="212"/>
      <c r="C3" s="212"/>
      <c r="D3" s="212"/>
      <c r="E3" s="212"/>
      <c r="F3" s="212"/>
      <c r="G3" s="212"/>
    </row>
    <row r="4" spans="1:7" x14ac:dyDescent="0.25">
      <c r="A4" s="215" t="s">
        <v>95</v>
      </c>
      <c r="B4" s="216"/>
      <c r="C4" s="216"/>
      <c r="D4" s="216"/>
      <c r="E4" s="216"/>
      <c r="F4" s="216"/>
      <c r="G4" s="217"/>
    </row>
    <row r="5" spans="1:7" x14ac:dyDescent="0.25">
      <c r="A5" s="76"/>
      <c r="B5" s="218" t="s">
        <v>187</v>
      </c>
      <c r="C5" s="218"/>
      <c r="D5" s="218"/>
      <c r="E5" s="218"/>
      <c r="F5" s="218"/>
      <c r="G5" s="219"/>
    </row>
    <row r="6" spans="1:7" ht="15.75" thickBot="1" x14ac:dyDescent="0.3">
      <c r="A6" s="77"/>
      <c r="B6" s="78"/>
      <c r="C6" s="78"/>
      <c r="D6" s="78"/>
      <c r="E6" s="78"/>
      <c r="F6" s="78"/>
      <c r="G6" s="79"/>
    </row>
    <row r="7" spans="1:7" x14ac:dyDescent="0.25">
      <c r="A7" s="220" t="s">
        <v>96</v>
      </c>
      <c r="B7" s="222" t="s">
        <v>97</v>
      </c>
      <c r="C7" s="223"/>
      <c r="D7" s="223" t="s">
        <v>1</v>
      </c>
      <c r="E7" s="220" t="s">
        <v>2</v>
      </c>
      <c r="F7" s="226" t="s">
        <v>164</v>
      </c>
      <c r="G7" s="228" t="s">
        <v>165</v>
      </c>
    </row>
    <row r="8" spans="1:7" ht="51" customHeight="1" thickBot="1" x14ac:dyDescent="0.3">
      <c r="A8" s="221"/>
      <c r="B8" s="224"/>
      <c r="C8" s="225"/>
      <c r="D8" s="225"/>
      <c r="E8" s="221"/>
      <c r="F8" s="227"/>
      <c r="G8" s="229"/>
    </row>
    <row r="9" spans="1:7" ht="15.75" thickBot="1" x14ac:dyDescent="0.3">
      <c r="A9" s="91" t="s">
        <v>26</v>
      </c>
      <c r="B9" s="230" t="s">
        <v>28</v>
      </c>
      <c r="C9" s="231"/>
      <c r="D9" s="92" t="s">
        <v>98</v>
      </c>
      <c r="E9" s="93" t="s">
        <v>29</v>
      </c>
      <c r="F9" s="94" t="s">
        <v>30</v>
      </c>
      <c r="G9" s="93" t="s">
        <v>31</v>
      </c>
    </row>
    <row r="10" spans="1:7" x14ac:dyDescent="0.25">
      <c r="A10" s="114" t="s">
        <v>10</v>
      </c>
      <c r="B10" s="232" t="s">
        <v>99</v>
      </c>
      <c r="C10" s="233"/>
      <c r="D10" s="233"/>
      <c r="E10" s="233"/>
      <c r="F10" s="233"/>
      <c r="G10" s="234"/>
    </row>
    <row r="11" spans="1:7" x14ac:dyDescent="0.25">
      <c r="A11" s="95" t="s">
        <v>100</v>
      </c>
      <c r="B11" s="235" t="s">
        <v>101</v>
      </c>
      <c r="C11" s="96" t="s">
        <v>102</v>
      </c>
      <c r="D11" s="144">
        <v>11886</v>
      </c>
      <c r="E11" s="97" t="s">
        <v>103</v>
      </c>
      <c r="F11" s="98"/>
      <c r="G11" s="99">
        <f>D11*F11</f>
        <v>0</v>
      </c>
    </row>
    <row r="12" spans="1:7" x14ac:dyDescent="0.25">
      <c r="A12" s="95" t="s">
        <v>104</v>
      </c>
      <c r="B12" s="236"/>
      <c r="C12" s="96" t="s">
        <v>130</v>
      </c>
      <c r="D12" s="144">
        <v>2688</v>
      </c>
      <c r="E12" s="97" t="s">
        <v>103</v>
      </c>
      <c r="F12" s="98"/>
      <c r="G12" s="99">
        <f t="shared" ref="G12:G14" si="0">D12*F12</f>
        <v>0</v>
      </c>
    </row>
    <row r="13" spans="1:7" ht="17.25" x14ac:dyDescent="0.25">
      <c r="A13" s="95" t="s">
        <v>105</v>
      </c>
      <c r="B13" s="237"/>
      <c r="C13" s="96" t="s">
        <v>131</v>
      </c>
      <c r="D13" s="144">
        <v>672</v>
      </c>
      <c r="E13" s="97" t="s">
        <v>103</v>
      </c>
      <c r="F13" s="98"/>
      <c r="G13" s="99">
        <f t="shared" si="0"/>
        <v>0</v>
      </c>
    </row>
    <row r="14" spans="1:7" ht="60" x14ac:dyDescent="0.25">
      <c r="A14" s="95" t="s">
        <v>106</v>
      </c>
      <c r="B14" s="100" t="s">
        <v>107</v>
      </c>
      <c r="C14" s="101" t="s">
        <v>108</v>
      </c>
      <c r="D14" s="145">
        <v>360</v>
      </c>
      <c r="E14" s="97" t="s">
        <v>103</v>
      </c>
      <c r="F14" s="98"/>
      <c r="G14" s="99">
        <f t="shared" si="0"/>
        <v>0</v>
      </c>
    </row>
    <row r="15" spans="1:7" x14ac:dyDescent="0.25">
      <c r="A15" s="115" t="s">
        <v>11</v>
      </c>
      <c r="B15" s="238" t="s">
        <v>109</v>
      </c>
      <c r="C15" s="239"/>
      <c r="D15" s="239"/>
      <c r="E15" s="239"/>
      <c r="F15" s="239"/>
      <c r="G15" s="240"/>
    </row>
    <row r="16" spans="1:7" x14ac:dyDescent="0.25">
      <c r="A16" s="95" t="s">
        <v>110</v>
      </c>
      <c r="B16" s="235" t="s">
        <v>101</v>
      </c>
      <c r="C16" s="96" t="s">
        <v>102</v>
      </c>
      <c r="D16" s="146">
        <v>4638</v>
      </c>
      <c r="E16" s="102" t="s">
        <v>103</v>
      </c>
      <c r="F16" s="103"/>
      <c r="G16" s="104">
        <f>D16*F16</f>
        <v>0</v>
      </c>
    </row>
    <row r="17" spans="1:7" x14ac:dyDescent="0.25">
      <c r="A17" s="95" t="s">
        <v>111</v>
      </c>
      <c r="B17" s="236"/>
      <c r="C17" s="96" t="s">
        <v>130</v>
      </c>
      <c r="D17" s="146">
        <v>1344</v>
      </c>
      <c r="E17" s="102" t="s">
        <v>103</v>
      </c>
      <c r="F17" s="103"/>
      <c r="G17" s="104">
        <f t="shared" ref="G17:G19" si="1">D17*F17</f>
        <v>0</v>
      </c>
    </row>
    <row r="18" spans="1:7" ht="17.25" x14ac:dyDescent="0.25">
      <c r="A18" s="95" t="s">
        <v>112</v>
      </c>
      <c r="B18" s="237"/>
      <c r="C18" s="96" t="s">
        <v>132</v>
      </c>
      <c r="D18" s="146">
        <v>336</v>
      </c>
      <c r="E18" s="102" t="s">
        <v>103</v>
      </c>
      <c r="F18" s="103"/>
      <c r="G18" s="104">
        <f t="shared" si="1"/>
        <v>0</v>
      </c>
    </row>
    <row r="19" spans="1:7" ht="15.75" thickBot="1" x14ac:dyDescent="0.3">
      <c r="A19" s="116" t="s">
        <v>82</v>
      </c>
      <c r="B19" s="213" t="s">
        <v>113</v>
      </c>
      <c r="C19" s="214"/>
      <c r="D19" s="147">
        <v>69.2</v>
      </c>
      <c r="E19" s="105" t="s">
        <v>114</v>
      </c>
      <c r="F19" s="106"/>
      <c r="G19" s="104">
        <f t="shared" si="1"/>
        <v>0</v>
      </c>
    </row>
    <row r="20" spans="1:7" ht="15.75" thickBot="1" x14ac:dyDescent="0.3">
      <c r="A20" s="117" t="s">
        <v>13</v>
      </c>
      <c r="B20" s="202" t="s">
        <v>115</v>
      </c>
      <c r="C20" s="203"/>
      <c r="D20" s="203"/>
      <c r="E20" s="203"/>
      <c r="F20" s="204"/>
      <c r="G20" s="107">
        <f>SUM(G11:G14,G16:G19)</f>
        <v>0</v>
      </c>
    </row>
    <row r="21" spans="1:7" ht="17.25" x14ac:dyDescent="0.25">
      <c r="B21" s="205"/>
      <c r="C21" s="205"/>
      <c r="D21" s="205"/>
      <c r="E21" s="205"/>
      <c r="F21" s="205"/>
      <c r="G21" s="205"/>
    </row>
    <row r="22" spans="1:7" ht="54" customHeight="1" x14ac:dyDescent="0.25">
      <c r="B22" s="206" t="s">
        <v>119</v>
      </c>
      <c r="C22" s="207"/>
      <c r="D22" s="207"/>
      <c r="E22" s="207"/>
      <c r="F22" s="207"/>
      <c r="G22" s="207"/>
    </row>
    <row r="23" spans="1:7" ht="66.75" customHeight="1" x14ac:dyDescent="0.25">
      <c r="B23" s="208" t="s">
        <v>190</v>
      </c>
      <c r="C23" s="209"/>
      <c r="D23" s="209"/>
      <c r="E23" s="209"/>
      <c r="F23" s="209"/>
      <c r="G23" s="209"/>
    </row>
    <row r="24" spans="1:7" ht="20.100000000000001" customHeight="1" x14ac:dyDescent="0.25">
      <c r="B24" s="210" t="s">
        <v>116</v>
      </c>
      <c r="C24" s="209"/>
      <c r="D24" s="209"/>
      <c r="E24" s="209"/>
      <c r="F24" s="209"/>
      <c r="G24" s="209"/>
    </row>
    <row r="25" spans="1:7" ht="20.100000000000001" customHeight="1" x14ac:dyDescent="0.25">
      <c r="B25" s="210" t="s">
        <v>117</v>
      </c>
      <c r="C25" s="209"/>
      <c r="D25" s="209"/>
      <c r="E25" s="209"/>
      <c r="F25" s="209"/>
      <c r="G25" s="80"/>
    </row>
    <row r="28" spans="1:7" x14ac:dyDescent="0.25">
      <c r="A28" s="199" t="s">
        <v>49</v>
      </c>
      <c r="B28" s="199"/>
      <c r="F28" s="199" t="s">
        <v>49</v>
      </c>
      <c r="G28" s="199"/>
    </row>
    <row r="29" spans="1:7" x14ac:dyDescent="0.25">
      <c r="A29" s="199"/>
      <c r="B29" s="199"/>
      <c r="F29" s="199"/>
      <c r="G29" s="199"/>
    </row>
    <row r="30" spans="1:7" x14ac:dyDescent="0.25">
      <c r="A30" s="199"/>
      <c r="B30" s="199"/>
      <c r="F30" s="199"/>
      <c r="G30" s="199"/>
    </row>
    <row r="31" spans="1:7" ht="53.25" customHeight="1" x14ac:dyDescent="0.25">
      <c r="A31" s="200" t="s">
        <v>118</v>
      </c>
      <c r="B31" s="200"/>
      <c r="C31" s="80"/>
      <c r="D31" s="80"/>
      <c r="E31" s="80"/>
      <c r="F31" s="201" t="s">
        <v>120</v>
      </c>
      <c r="G31" s="201"/>
    </row>
  </sheetData>
  <mergeCells count="26">
    <mergeCell ref="A2:G2"/>
    <mergeCell ref="A3:G3"/>
    <mergeCell ref="B19:C19"/>
    <mergeCell ref="A4:G4"/>
    <mergeCell ref="B5:G5"/>
    <mergeCell ref="A7:A8"/>
    <mergeCell ref="B7:C8"/>
    <mergeCell ref="D7:D8"/>
    <mergeCell ref="E7:E8"/>
    <mergeCell ref="F7:F8"/>
    <mergeCell ref="G7:G8"/>
    <mergeCell ref="B9:C9"/>
    <mergeCell ref="B10:G10"/>
    <mergeCell ref="B11:B13"/>
    <mergeCell ref="B15:G15"/>
    <mergeCell ref="B16:B18"/>
    <mergeCell ref="A28:B30"/>
    <mergeCell ref="F28:G30"/>
    <mergeCell ref="A31:B31"/>
    <mergeCell ref="F31:G31"/>
    <mergeCell ref="B20:F20"/>
    <mergeCell ref="B21:G21"/>
    <mergeCell ref="B22:G22"/>
    <mergeCell ref="B23:G23"/>
    <mergeCell ref="B24:G24"/>
    <mergeCell ref="B25:F25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showZeros="0" tabSelected="1" workbookViewId="0">
      <selection activeCell="A2" sqref="A2:G2"/>
    </sheetView>
  </sheetViews>
  <sheetFormatPr defaultRowHeight="15" x14ac:dyDescent="0.25"/>
  <cols>
    <col min="2" max="2" width="55" customWidth="1"/>
    <col min="3" max="3" width="13" customWidth="1"/>
    <col min="4" max="4" width="19.5703125" customWidth="1"/>
    <col min="5" max="5" width="26" customWidth="1"/>
    <col min="6" max="6" width="20.5703125" customWidth="1"/>
    <col min="7" max="7" width="19.5703125" customWidth="1"/>
  </cols>
  <sheetData>
    <row r="1" spans="1:7" ht="30" customHeight="1" x14ac:dyDescent="0.25">
      <c r="A1" s="246" t="s">
        <v>124</v>
      </c>
      <c r="B1" s="246"/>
      <c r="C1" s="246"/>
      <c r="D1" s="246"/>
      <c r="E1" s="246"/>
      <c r="F1" s="246"/>
      <c r="G1" s="246"/>
    </row>
    <row r="2" spans="1:7" ht="47.25" customHeight="1" x14ac:dyDescent="0.25">
      <c r="A2" s="151" t="s">
        <v>194</v>
      </c>
      <c r="B2" s="152"/>
      <c r="C2" s="152"/>
      <c r="D2" s="152"/>
      <c r="E2" s="152"/>
      <c r="F2" s="152"/>
      <c r="G2" s="152"/>
    </row>
    <row r="3" spans="1:7" ht="53.25" customHeight="1" thickBot="1" x14ac:dyDescent="0.3">
      <c r="A3" s="211" t="s">
        <v>181</v>
      </c>
      <c r="B3" s="212"/>
      <c r="C3" s="212"/>
      <c r="D3" s="212"/>
      <c r="E3" s="212"/>
      <c r="F3" s="212"/>
      <c r="G3" s="212"/>
    </row>
    <row r="4" spans="1:7" ht="39.950000000000003" customHeight="1" x14ac:dyDescent="0.25">
      <c r="A4" s="241" t="s">
        <v>46</v>
      </c>
      <c r="B4" s="242"/>
      <c r="C4" s="242"/>
      <c r="D4" s="242"/>
      <c r="E4" s="242"/>
      <c r="F4" s="242"/>
      <c r="G4" s="243"/>
    </row>
    <row r="5" spans="1:7" ht="39.950000000000003" customHeight="1" thickBot="1" x14ac:dyDescent="0.3">
      <c r="A5" s="16" t="s">
        <v>15</v>
      </c>
      <c r="B5" s="17" t="s">
        <v>37</v>
      </c>
      <c r="C5" s="17" t="s">
        <v>40</v>
      </c>
      <c r="D5" s="17" t="s">
        <v>38</v>
      </c>
      <c r="E5" s="17" t="s">
        <v>50</v>
      </c>
      <c r="F5" s="17" t="s">
        <v>52</v>
      </c>
      <c r="G5" s="18" t="s">
        <v>39</v>
      </c>
    </row>
    <row r="6" spans="1:7" ht="24" customHeight="1" thickBot="1" x14ac:dyDescent="0.3">
      <c r="A6" s="26">
        <v>1</v>
      </c>
      <c r="B6" s="27">
        <v>2</v>
      </c>
      <c r="C6" s="27">
        <v>3</v>
      </c>
      <c r="D6" s="27">
        <v>4</v>
      </c>
      <c r="E6" s="27">
        <v>5</v>
      </c>
      <c r="F6" s="27">
        <v>6</v>
      </c>
      <c r="G6" s="28">
        <v>7</v>
      </c>
    </row>
    <row r="7" spans="1:7" ht="39.950000000000003" customHeight="1" x14ac:dyDescent="0.25">
      <c r="A7" s="19">
        <v>1</v>
      </c>
      <c r="B7" s="38" t="s">
        <v>51</v>
      </c>
      <c r="C7" s="20" t="s">
        <v>121</v>
      </c>
      <c r="D7" s="29">
        <f>'Tabela nr 1'!H10</f>
        <v>0</v>
      </c>
      <c r="E7" s="21">
        <f>IF(D11=0,0,(D7/D11)*100)</f>
        <v>0</v>
      </c>
      <c r="F7" s="21">
        <f>D7*0.23</f>
        <v>0</v>
      </c>
      <c r="G7" s="36">
        <f>D7+F7</f>
        <v>0</v>
      </c>
    </row>
    <row r="8" spans="1:7" ht="39.950000000000003" customHeight="1" thickBot="1" x14ac:dyDescent="0.3">
      <c r="A8" s="22">
        <v>2</v>
      </c>
      <c r="B8" s="39" t="s">
        <v>53</v>
      </c>
      <c r="C8" s="81" t="s">
        <v>94</v>
      </c>
      <c r="D8" s="30">
        <f>'Tabela nr 1'!H29</f>
        <v>0</v>
      </c>
      <c r="E8" s="130">
        <f>IF(D11=0,0,(D8/D11)*100)</f>
        <v>0</v>
      </c>
      <c r="F8" s="23">
        <f t="shared" ref="F8" si="0">D8*0.23</f>
        <v>0</v>
      </c>
      <c r="G8" s="37">
        <f>D8+F8</f>
        <v>0</v>
      </c>
    </row>
    <row r="9" spans="1:7" s="8" customFormat="1" ht="39.950000000000003" customHeight="1" thickBot="1" x14ac:dyDescent="0.3">
      <c r="A9" s="31">
        <v>3</v>
      </c>
      <c r="B9" s="32" t="s">
        <v>90</v>
      </c>
      <c r="C9" s="33" t="s">
        <v>122</v>
      </c>
      <c r="D9" s="34">
        <f>D7+D8</f>
        <v>0</v>
      </c>
      <c r="E9" s="35">
        <f>E7+E8</f>
        <v>0</v>
      </c>
      <c r="F9" s="33">
        <f>D9*0.23</f>
        <v>0</v>
      </c>
      <c r="G9" s="131">
        <f>D9+F9</f>
        <v>0</v>
      </c>
    </row>
    <row r="10" spans="1:7" ht="39.950000000000003" customHeight="1" thickBot="1" x14ac:dyDescent="0.3">
      <c r="A10" s="118">
        <v>4</v>
      </c>
      <c r="B10" s="119" t="s">
        <v>91</v>
      </c>
      <c r="C10" s="120" t="s">
        <v>123</v>
      </c>
      <c r="D10" s="121">
        <f>'Tabela nr 1'!H48</f>
        <v>0</v>
      </c>
      <c r="E10" s="122">
        <f>IF(D11=0,0,(D10/D11)*100)</f>
        <v>0</v>
      </c>
      <c r="F10" s="122">
        <f>D10*0.23</f>
        <v>0</v>
      </c>
      <c r="G10" s="123">
        <f>D10+F10</f>
        <v>0</v>
      </c>
    </row>
    <row r="11" spans="1:7" ht="54.75" customHeight="1" thickBot="1" x14ac:dyDescent="0.3">
      <c r="A11" s="124">
        <v>5</v>
      </c>
      <c r="B11" s="125" t="s">
        <v>92</v>
      </c>
      <c r="C11" s="126">
        <v>100</v>
      </c>
      <c r="D11" s="127">
        <f>D9+D10</f>
        <v>0</v>
      </c>
      <c r="E11" s="128">
        <f>E9+E10</f>
        <v>0</v>
      </c>
      <c r="F11" s="129">
        <f>D11*0.23</f>
        <v>0</v>
      </c>
      <c r="G11" s="132">
        <f>D11+F11</f>
        <v>0</v>
      </c>
    </row>
    <row r="12" spans="1:7" x14ac:dyDescent="0.25">
      <c r="A12" s="108"/>
      <c r="B12" s="108"/>
      <c r="C12" s="108"/>
      <c r="D12" s="108"/>
      <c r="E12" s="108"/>
      <c r="F12" s="108"/>
      <c r="G12" s="108"/>
    </row>
    <row r="13" spans="1:7" x14ac:dyDescent="0.25">
      <c r="A13" s="249" t="s">
        <v>191</v>
      </c>
      <c r="B13" s="250"/>
      <c r="C13" s="250"/>
      <c r="D13" s="250"/>
      <c r="E13" s="108"/>
      <c r="F13" s="108"/>
      <c r="G13" s="108"/>
    </row>
    <row r="14" spans="1:7" ht="39" customHeight="1" x14ac:dyDescent="0.25">
      <c r="A14" s="248" t="s">
        <v>133</v>
      </c>
      <c r="B14" s="248"/>
      <c r="C14" s="248"/>
      <c r="D14" s="248"/>
      <c r="E14" s="248"/>
      <c r="F14" s="248"/>
      <c r="G14" s="248"/>
    </row>
    <row r="15" spans="1:7" ht="65.25" customHeight="1" x14ac:dyDescent="0.25">
      <c r="A15" s="244" t="s">
        <v>93</v>
      </c>
      <c r="B15" s="245"/>
      <c r="C15" s="245"/>
      <c r="D15" s="245"/>
      <c r="E15" s="245"/>
      <c r="F15" s="245"/>
      <c r="G15" s="245"/>
    </row>
    <row r="17" spans="1:7" ht="30" customHeight="1" x14ac:dyDescent="0.25">
      <c r="E17" s="6" t="s">
        <v>19</v>
      </c>
      <c r="F17" s="6"/>
    </row>
    <row r="18" spans="1:7" ht="30" customHeight="1" x14ac:dyDescent="0.25">
      <c r="B18" s="247"/>
      <c r="C18" s="247"/>
      <c r="E18" s="6" t="s">
        <v>16</v>
      </c>
      <c r="F18" s="6"/>
    </row>
    <row r="19" spans="1:7" ht="30" customHeight="1" x14ac:dyDescent="0.25">
      <c r="E19" s="6" t="s">
        <v>42</v>
      </c>
      <c r="F19" s="6"/>
    </row>
    <row r="21" spans="1:7" x14ac:dyDescent="0.25">
      <c r="G21" t="s">
        <v>41</v>
      </c>
    </row>
    <row r="22" spans="1:7" x14ac:dyDescent="0.25">
      <c r="G22" t="s">
        <v>18</v>
      </c>
    </row>
    <row r="24" spans="1:7" x14ac:dyDescent="0.25">
      <c r="A24" s="24"/>
      <c r="B24" s="25"/>
      <c r="C24" s="24"/>
      <c r="D24" s="24"/>
      <c r="E24" s="24"/>
      <c r="F24" s="24"/>
      <c r="G24" s="24"/>
    </row>
    <row r="25" spans="1:7" x14ac:dyDescent="0.25">
      <c r="A25" s="24"/>
      <c r="B25" s="25"/>
      <c r="C25" s="24"/>
      <c r="D25" s="24"/>
      <c r="E25" s="24"/>
      <c r="F25" s="24"/>
      <c r="G25" s="24"/>
    </row>
    <row r="26" spans="1:7" x14ac:dyDescent="0.25">
      <c r="A26" s="24"/>
      <c r="B26" s="24"/>
      <c r="C26" s="24"/>
      <c r="D26" s="24"/>
      <c r="E26" s="24"/>
      <c r="F26" s="24"/>
      <c r="G26" s="24"/>
    </row>
  </sheetData>
  <mergeCells count="8">
    <mergeCell ref="A4:G4"/>
    <mergeCell ref="A3:G3"/>
    <mergeCell ref="A15:G15"/>
    <mergeCell ref="A1:G1"/>
    <mergeCell ref="B18:C18"/>
    <mergeCell ref="A2:G2"/>
    <mergeCell ref="A14:G14"/>
    <mergeCell ref="A13:D13"/>
  </mergeCells>
  <conditionalFormatting sqref="E7:G8">
    <cfRule type="cellIs" dxfId="22" priority="40" operator="equal">
      <formula>61.5</formula>
    </cfRule>
  </conditionalFormatting>
  <conditionalFormatting sqref="E7:E8">
    <cfRule type="containsText" dxfId="21" priority="24" operator="containsText" text="#DZIEL/0!">
      <formula>NOT(ISERROR(SEARCH("#DZIEL/0!",E7)))</formula>
    </cfRule>
    <cfRule type="containsText" dxfId="20" priority="25" operator="containsText" text="#DZIEL/0!">
      <formula>NOT(ISERROR(SEARCH("#DZIEL/0!",E7)))</formula>
    </cfRule>
    <cfRule type="cellIs" dxfId="19" priority="39" operator="equal">
      <formula>0</formula>
    </cfRule>
  </conditionalFormatting>
  <conditionalFormatting sqref="E8">
    <cfRule type="cellIs" dxfId="18" priority="38" operator="equal">
      <formula>100</formula>
    </cfRule>
  </conditionalFormatting>
  <conditionalFormatting sqref="E8 G7:G8 D7:D11">
    <cfRule type="cellIs" dxfId="17" priority="37" operator="equal">
      <formula>0</formula>
    </cfRule>
  </conditionalFormatting>
  <conditionalFormatting sqref="E9">
    <cfRule type="cellIs" dxfId="16" priority="34" operator="equal">
      <formula>0</formula>
    </cfRule>
  </conditionalFormatting>
  <conditionalFormatting sqref="G9">
    <cfRule type="cellIs" dxfId="15" priority="30" operator="equal">
      <formula>0</formula>
    </cfRule>
  </conditionalFormatting>
  <conditionalFormatting sqref="G10">
    <cfRule type="cellIs" dxfId="14" priority="29" operator="equal">
      <formula>61.5</formula>
    </cfRule>
  </conditionalFormatting>
  <conditionalFormatting sqref="G10">
    <cfRule type="cellIs" dxfId="13" priority="28" operator="equal">
      <formula>0</formula>
    </cfRule>
  </conditionalFormatting>
  <conditionalFormatting sqref="G11">
    <cfRule type="cellIs" dxfId="12" priority="27" operator="equal">
      <formula>0</formula>
    </cfRule>
  </conditionalFormatting>
  <conditionalFormatting sqref="D9">
    <cfRule type="cellIs" dxfId="11" priority="15" operator="equal">
      <formula>0</formula>
    </cfRule>
  </conditionalFormatting>
  <conditionalFormatting sqref="F10:F11">
    <cfRule type="cellIs" dxfId="10" priority="14" operator="equal">
      <formula>61.5</formula>
    </cfRule>
  </conditionalFormatting>
  <conditionalFormatting sqref="F7">
    <cfRule type="cellIs" dxfId="9" priority="13" operator="equal">
      <formula>0</formula>
    </cfRule>
  </conditionalFormatting>
  <conditionalFormatting sqref="F8">
    <cfRule type="cellIs" dxfId="8" priority="11" operator="equal">
      <formula>0</formula>
    </cfRule>
  </conditionalFormatting>
  <conditionalFormatting sqref="F10">
    <cfRule type="cellIs" dxfId="7" priority="8" operator="equal">
      <formula>0</formula>
    </cfRule>
  </conditionalFormatting>
  <conditionalFormatting sqref="F11">
    <cfRule type="cellIs" dxfId="6" priority="7" operator="equal">
      <formula>0</formula>
    </cfRule>
  </conditionalFormatting>
  <conditionalFormatting sqref="E10">
    <cfRule type="cellIs" dxfId="5" priority="6" operator="equal">
      <formula>61.5</formula>
    </cfRule>
  </conditionalFormatting>
  <conditionalFormatting sqref="E10">
    <cfRule type="containsText" dxfId="4" priority="1" operator="containsText" text="#DZIEL/0!">
      <formula>NOT(ISERROR(SEARCH("#DZIEL/0!",E10)))</formula>
    </cfRule>
    <cfRule type="containsText" dxfId="3" priority="2" operator="containsText" text="#DZIEL/0!">
      <formula>NOT(ISERROR(SEARCH("#DZIEL/0!",E10)))</formula>
    </cfRule>
    <cfRule type="cellIs" dxfId="2" priority="5" operator="equal">
      <formula>0</formula>
    </cfRule>
  </conditionalFormatting>
  <conditionalFormatting sqref="E10">
    <cfRule type="cellIs" dxfId="1" priority="4" operator="equal">
      <formula>100</formula>
    </cfRule>
  </conditionalFormatting>
  <conditionalFormatting sqref="E10">
    <cfRule type="cellIs" dxfId="0" priority="3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0" orientation="landscape" r:id="rId1"/>
  <ignoredErrors>
    <ignoredError sqref="D10 E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Tabela nr 1</vt:lpstr>
      <vt:lpstr>Tabela nr 1A</vt:lpstr>
      <vt:lpstr>Tabela Nr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2018-08-24T07:14:58Z</dcterms:modified>
</cp:coreProperties>
</file>