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zp\Sprawy\25-2016 Przebudowa obiektów inżynierskich Kalinowiec Kurowice\"/>
    </mc:Choice>
  </mc:AlternateContent>
  <bookViews>
    <workbookView xWindow="360" yWindow="75" windowWidth="19440" windowHeight="12720" activeTab="1"/>
  </bookViews>
  <sheets>
    <sheet name="część zbiorcza" sheetId="8" r:id="rId1"/>
    <sheet name="Zadanie 1" sheetId="10" r:id="rId2"/>
    <sheet name="Zadanie 2" sheetId="1" r:id="rId3"/>
  </sheets>
  <definedNames>
    <definedName name="_xlnm.Print_Area" localSheetId="0">'część zbiorcza'!$C$1:$E$24</definedName>
    <definedName name="_xlnm.Print_Area" localSheetId="1">'Zadanie 1'!$A$1:$H$83</definedName>
    <definedName name="_xlnm.Print_Area" localSheetId="2">'Zadanie 2'!$C$1:$J$211</definedName>
    <definedName name="_xlnm.Print_Titles" localSheetId="1">'Zadanie 1'!$2:$3</definedName>
  </definedNames>
  <calcPr calcId="152511"/>
</workbook>
</file>

<file path=xl/calcChain.xml><?xml version="1.0" encoding="utf-8"?>
<calcChain xmlns="http://schemas.openxmlformats.org/spreadsheetml/2006/main">
  <c r="J12" i="1" l="1"/>
  <c r="J11" i="1"/>
  <c r="J10" i="1"/>
  <c r="J9" i="1"/>
  <c r="J8" i="1"/>
  <c r="I7" i="1"/>
  <c r="J7" i="1" s="1"/>
  <c r="J23" i="1" l="1"/>
  <c r="H29" i="1"/>
  <c r="H98" i="1" l="1"/>
  <c r="J185" i="1"/>
  <c r="J189" i="1"/>
  <c r="J190" i="1"/>
  <c r="J191" i="1"/>
  <c r="J192" i="1"/>
  <c r="J157" i="1"/>
  <c r="J158" i="1"/>
  <c r="J159" i="1"/>
  <c r="J160" i="1"/>
  <c r="J164" i="1"/>
  <c r="J166" i="1"/>
  <c r="J168" i="1"/>
  <c r="J169" i="1"/>
  <c r="J173" i="1"/>
  <c r="J135" i="1"/>
  <c r="J137" i="1"/>
  <c r="J99" i="1"/>
  <c r="J100" i="1"/>
  <c r="J101" i="1"/>
  <c r="J102" i="1"/>
  <c r="J103" i="1"/>
  <c r="J104" i="1"/>
  <c r="J105" i="1"/>
  <c r="J106" i="1"/>
  <c r="J109" i="1"/>
  <c r="J110" i="1"/>
  <c r="J111" i="1"/>
  <c r="J112" i="1"/>
  <c r="J113" i="1"/>
  <c r="J117" i="1"/>
  <c r="J118" i="1"/>
  <c r="J122" i="1"/>
  <c r="J123" i="1"/>
  <c r="J82" i="1"/>
  <c r="J83" i="1"/>
  <c r="J84" i="1"/>
  <c r="J85" i="1"/>
  <c r="J87" i="1"/>
  <c r="J88" i="1"/>
  <c r="J57" i="1"/>
  <c r="J58" i="1"/>
  <c r="J59" i="1"/>
  <c r="J60" i="1"/>
  <c r="J61" i="1"/>
  <c r="J34" i="1"/>
  <c r="J35" i="1"/>
  <c r="J37" i="1"/>
  <c r="J38" i="1"/>
  <c r="J40" i="1"/>
  <c r="J41" i="1"/>
  <c r="J43" i="1"/>
  <c r="J44" i="1"/>
  <c r="J46" i="1"/>
  <c r="J47" i="1"/>
  <c r="H194" i="1"/>
  <c r="N207" i="1" l="1"/>
  <c r="H163" i="1"/>
  <c r="G169" i="1" l="1"/>
  <c r="G168" i="1"/>
  <c r="N208" i="1" l="1"/>
  <c r="P207" i="1" s="1"/>
  <c r="G207" i="1"/>
  <c r="G201" i="1"/>
  <c r="H200" i="1" s="1"/>
  <c r="G185" i="1"/>
  <c r="G178" i="1"/>
  <c r="H176" i="1"/>
  <c r="G173" i="1"/>
  <c r="H172" i="1" s="1"/>
  <c r="H167" i="1"/>
  <c r="G157" i="1"/>
  <c r="G149" i="1"/>
  <c r="H146" i="1" s="1"/>
  <c r="G148" i="1"/>
  <c r="G147" i="1"/>
  <c r="H188" i="1" l="1"/>
  <c r="H184" i="1"/>
  <c r="G140" i="1"/>
  <c r="G137" i="1"/>
  <c r="H136" i="1" s="1"/>
  <c r="G129" i="1"/>
  <c r="H128" i="1" s="1"/>
  <c r="G123" i="1"/>
  <c r="G122" i="1"/>
  <c r="G117" i="1"/>
  <c r="H121" i="1" l="1"/>
  <c r="H138" i="1"/>
  <c r="H116" i="1" l="1"/>
  <c r="H108" i="1" l="1"/>
  <c r="G92" i="1" l="1"/>
  <c r="H90" i="1" l="1"/>
  <c r="G88" i="1" l="1"/>
  <c r="G87" i="1"/>
  <c r="H86" i="1" l="1"/>
  <c r="G85" i="1"/>
  <c r="G83" i="1"/>
  <c r="H81" i="1" s="1"/>
  <c r="G82" i="1"/>
  <c r="H73" i="1" l="1"/>
  <c r="J77" i="1" s="1"/>
  <c r="G51" i="1" l="1"/>
  <c r="G50" i="1"/>
  <c r="G49" i="1" l="1"/>
  <c r="H48" i="1" s="1"/>
  <c r="G47" i="1" l="1"/>
  <c r="H45" i="1"/>
  <c r="G44" i="1"/>
  <c r="H42" i="1" l="1"/>
  <c r="G40" i="1"/>
  <c r="H39" i="1" s="1"/>
  <c r="H36" i="1" l="1"/>
  <c r="H33" i="1" l="1"/>
  <c r="A23" i="1" l="1"/>
  <c r="C23" i="1" l="1"/>
  <c r="C24" i="1"/>
  <c r="A29" i="1"/>
  <c r="C29" i="1" s="1"/>
  <c r="C30" i="1" l="1"/>
  <c r="C31" i="1"/>
  <c r="A33" i="1"/>
  <c r="C35" i="1" l="1"/>
  <c r="C34" i="1"/>
  <c r="C33" i="1"/>
  <c r="A36" i="1"/>
  <c r="A39" i="1" s="1"/>
  <c r="C39" i="1" s="1"/>
  <c r="C37" i="1" l="1"/>
  <c r="C36" i="1"/>
  <c r="C41" i="1"/>
  <c r="C38" i="1"/>
  <c r="A42" i="1"/>
  <c r="C40" i="1"/>
  <c r="C42" i="1" l="1"/>
  <c r="C44" i="1"/>
  <c r="C43" i="1"/>
  <c r="A45" i="1"/>
  <c r="H56" i="1"/>
  <c r="J56" i="1" s="1"/>
  <c r="H165" i="1"/>
  <c r="H134" i="1"/>
  <c r="H206" i="1"/>
  <c r="H156" i="1"/>
  <c r="J179" i="1" l="1"/>
  <c r="P208" i="1"/>
  <c r="A48" i="1"/>
  <c r="C48" i="1" s="1"/>
  <c r="C45" i="1"/>
  <c r="C47" i="1"/>
  <c r="H63" i="1"/>
  <c r="C46" i="1"/>
  <c r="C50" i="1"/>
  <c r="A56" i="1" l="1"/>
  <c r="C58" i="1" s="1"/>
  <c r="C49" i="1"/>
  <c r="C51" i="1"/>
  <c r="C56" i="1"/>
  <c r="C60" i="1"/>
  <c r="C59" i="1"/>
  <c r="A63" i="1"/>
  <c r="C61" i="1" l="1"/>
  <c r="C57" i="1"/>
  <c r="A73" i="1"/>
  <c r="C76" i="1" s="1"/>
  <c r="C63" i="1"/>
  <c r="C66" i="1"/>
  <c r="C67" i="1"/>
  <c r="C64" i="1"/>
  <c r="C65" i="1"/>
  <c r="C74" i="1" l="1"/>
  <c r="C75" i="1"/>
  <c r="C73" i="1"/>
  <c r="A81" i="1"/>
  <c r="C85" i="1" s="1"/>
  <c r="C82" i="1" l="1"/>
  <c r="C84" i="1"/>
  <c r="C83" i="1"/>
  <c r="C81" i="1"/>
  <c r="A86" i="1"/>
  <c r="A90" i="1" l="1"/>
  <c r="C90" i="1" s="1"/>
  <c r="C88" i="1"/>
  <c r="C86" i="1"/>
  <c r="C87" i="1"/>
  <c r="A98" i="1"/>
  <c r="C105" i="1" s="1"/>
  <c r="C106" i="1" l="1"/>
  <c r="C104" i="1"/>
  <c r="C103" i="1"/>
  <c r="C91" i="1"/>
  <c r="C92" i="1"/>
  <c r="C98" i="1"/>
  <c r="A108" i="1"/>
  <c r="C101" i="1"/>
  <c r="C102" i="1"/>
  <c r="C99" i="1"/>
  <c r="C100" i="1"/>
  <c r="C113" i="1" l="1"/>
  <c r="C111" i="1"/>
  <c r="C112" i="1"/>
  <c r="C108" i="1"/>
  <c r="A116" i="1"/>
  <c r="C110" i="1"/>
  <c r="C109" i="1"/>
  <c r="C116" i="1" l="1"/>
  <c r="C118" i="1"/>
  <c r="C117" i="1"/>
  <c r="A121" i="1"/>
  <c r="C123" i="1" s="1"/>
  <c r="A128" i="1" l="1"/>
  <c r="A134" i="1" s="1"/>
  <c r="C121" i="1"/>
  <c r="C122" i="1"/>
  <c r="C128" i="1" l="1"/>
  <c r="C129" i="1"/>
  <c r="C134" i="1"/>
  <c r="A136" i="1"/>
  <c r="C135" i="1"/>
  <c r="A138" i="1"/>
  <c r="C140" i="1" l="1"/>
  <c r="A146" i="1"/>
  <c r="C138" i="1"/>
  <c r="C139" i="1"/>
  <c r="C137" i="1"/>
  <c r="C136" i="1"/>
  <c r="C146" i="1" l="1"/>
  <c r="C149" i="1"/>
  <c r="C147" i="1"/>
  <c r="C150" i="1"/>
  <c r="A156" i="1"/>
  <c r="C159" i="1" l="1"/>
  <c r="C156" i="1"/>
  <c r="A163" i="1"/>
  <c r="C160" i="1"/>
  <c r="C158" i="1"/>
  <c r="C157" i="1"/>
  <c r="C163" i="1" l="1"/>
  <c r="A165" i="1"/>
  <c r="C164" i="1"/>
  <c r="A167" i="1"/>
  <c r="C167" i="1" s="1"/>
  <c r="C168" i="1" l="1"/>
  <c r="C165" i="1"/>
  <c r="A172" i="1"/>
  <c r="C173" i="1" s="1"/>
  <c r="C166" i="1"/>
  <c r="A176" i="1" l="1"/>
  <c r="C172" i="1"/>
  <c r="C177" i="1" l="1"/>
  <c r="C176" i="1"/>
  <c r="A184" i="1"/>
  <c r="A188" i="1" s="1"/>
  <c r="A194" i="1" s="1"/>
  <c r="C194" i="1" l="1"/>
  <c r="A200" i="1"/>
  <c r="C195" i="1"/>
  <c r="C188" i="1"/>
  <c r="C184" i="1"/>
  <c r="C185" i="1"/>
  <c r="C191" i="1"/>
  <c r="C189" i="1"/>
  <c r="C190" i="1"/>
  <c r="C201" i="1" l="1"/>
  <c r="A206" i="1"/>
  <c r="C200" i="1"/>
  <c r="C206" i="1" l="1"/>
  <c r="C207" i="1"/>
  <c r="C208" i="1"/>
</calcChain>
</file>

<file path=xl/sharedStrings.xml><?xml version="1.0" encoding="utf-8"?>
<sst xmlns="http://schemas.openxmlformats.org/spreadsheetml/2006/main" count="1194" uniqueCount="518">
  <si>
    <t>L.p.</t>
  </si>
  <si>
    <t>Podstawa</t>
  </si>
  <si>
    <t>Opis robót i wyliczenia</t>
  </si>
  <si>
    <t>J.m.</t>
  </si>
  <si>
    <t>Ilość jednostek</t>
  </si>
  <si>
    <t>Razem</t>
  </si>
  <si>
    <t>CPV</t>
  </si>
  <si>
    <t>Mechaniczne usunięcie warstwy ziemi urodzajnej (humusu) o gr. w-wy 20cm</t>
  </si>
  <si>
    <t>Rozbiórka elementów dróg, ogrodzeń i przepustów</t>
  </si>
  <si>
    <t>Rozebranie nawierzchni z mieszanek mineralno-bitumicznych</t>
  </si>
  <si>
    <t>m</t>
  </si>
  <si>
    <t>Rozebranie ścianek czołowych przepustów</t>
  </si>
  <si>
    <t>ROBOTY ZIEMNE</t>
  </si>
  <si>
    <t>45112000-5</t>
  </si>
  <si>
    <t>Roboty w zakresie usuwania gleby</t>
  </si>
  <si>
    <t>Wykonanie nasypów</t>
  </si>
  <si>
    <t>ODWODNIENIE KORPUSU DROGOWEGO</t>
  </si>
  <si>
    <t>45231000-5</t>
  </si>
  <si>
    <t>Roboty budowlane w zakresie budowy rurociągów, ciągów komunikacyjnych i linii energetycznych</t>
  </si>
  <si>
    <t>Sączki podłużne</t>
  </si>
  <si>
    <t>Zdjęcie warstwy humusu lub /i darniny</t>
  </si>
  <si>
    <t>Materiał z rozbiórki stanowi własność Wykonawcy. Wykonawca pomniejszy wartość danej pozycji o koszt pozyskanego materiału. Transport materiału z rozbiórki w gestii Wykonawcy</t>
  </si>
  <si>
    <t>D 02.03.01.00</t>
  </si>
  <si>
    <t>D 02.03.01.15</t>
  </si>
  <si>
    <t>45221100-3</t>
  </si>
  <si>
    <t>Roboty budowlane w zakresie budowy mostów</t>
  </si>
  <si>
    <t>szt</t>
  </si>
  <si>
    <t>kg</t>
  </si>
  <si>
    <t>Warstwy odsączające i odcinające</t>
  </si>
  <si>
    <t>D 04.02.01.45</t>
  </si>
  <si>
    <t>HYDROIZOLACJE</t>
  </si>
  <si>
    <t>Izolacje powłokowe</t>
  </si>
  <si>
    <t>Powłokowa izolacja bitumiczna - "na zimno"</t>
  </si>
  <si>
    <t>WYPOSAŻENIE POMOSTU</t>
  </si>
  <si>
    <t>x</t>
  </si>
  <si>
    <t>ROBOTY PRZYOBIEKTOWE</t>
  </si>
  <si>
    <t>Schody</t>
  </si>
  <si>
    <t>Schody na skarpie dla obsługi</t>
  </si>
  <si>
    <t>ROBOTY NAWIERZCHNIOWE I ZABEZPIECZAJĄCE</t>
  </si>
  <si>
    <t>Nawierzchnie chodników mostowych</t>
  </si>
  <si>
    <t>Nawierzchnie chodników z żywic syntetycznych</t>
  </si>
  <si>
    <t>Zabezpieczenie antykorozyjne betonu</t>
  </si>
  <si>
    <t>Zabezpieczenie antykorozyjne powierzchni betonowych - pokrycie powierzchniowe o grubości powłoki 0,3&lt;d&lt;1 mm</t>
  </si>
  <si>
    <t xml:space="preserve">x </t>
  </si>
  <si>
    <t>Nadmiar gruntów z wykopów stanowi własność Wykonawcy. Transport nadmiaru gruntu z odkładu (niewbudowanego w nasyp) w gestii Wykonawcy</t>
  </si>
  <si>
    <t>ROBOTY WYKOŃCZENIOWE</t>
  </si>
  <si>
    <t>Umocnienie skarp, rowów i ścieków</t>
  </si>
  <si>
    <t>M 29.10.01.11</t>
  </si>
  <si>
    <t>Ścieki</t>
  </si>
  <si>
    <t>Ścieki skarpowe</t>
  </si>
  <si>
    <t>Wykonanie ścieków skarpowych z betonowych elementów prefabrykowanych - korytkowych</t>
  </si>
  <si>
    <t>Roboty regulacyjne</t>
  </si>
  <si>
    <t>D 03.00.00.00</t>
  </si>
  <si>
    <t>D 03.03.01.00</t>
  </si>
  <si>
    <t>D 04.02.01.00</t>
  </si>
  <si>
    <t>D 06.00.00.00</t>
  </si>
  <si>
    <t>D 06.01.01.00</t>
  </si>
  <si>
    <t>M 27.00.00.00</t>
  </si>
  <si>
    <t>M 27.01.00.00</t>
  </si>
  <si>
    <t>M 27.01.01.00</t>
  </si>
  <si>
    <t>M 28.00.00.00</t>
  </si>
  <si>
    <t>M 28.03.00.00</t>
  </si>
  <si>
    <t>M 29.00.00.00</t>
  </si>
  <si>
    <t>M 29.10.00.00</t>
  </si>
  <si>
    <t>M 29.10.01.00</t>
  </si>
  <si>
    <t>M 29.20.00.00</t>
  </si>
  <si>
    <t>M 29.30.00.00</t>
  </si>
  <si>
    <t>M 30.00.00.00</t>
  </si>
  <si>
    <t>M 30.05.00.00</t>
  </si>
  <si>
    <t>M 30.05.02.00</t>
  </si>
  <si>
    <t>M 30.20.00.00</t>
  </si>
  <si>
    <t>M 30.20.11.00</t>
  </si>
  <si>
    <t>M 29.30.07.00</t>
  </si>
  <si>
    <t>D 06.01.01.46</t>
  </si>
  <si>
    <t>Umocnienie skarp płytami ażurowymi o grubości 10cm</t>
  </si>
  <si>
    <t>Przepusty pod koroną drogi</t>
  </si>
  <si>
    <t>D 03.01.01.00</t>
  </si>
  <si>
    <t>D 03.01.01.61</t>
  </si>
  <si>
    <t>IA05-1</t>
  </si>
  <si>
    <t>Prace wykończeniowe</t>
  </si>
  <si>
    <t>D 02.01.01.13</t>
  </si>
  <si>
    <t>D 02.01.01.00</t>
  </si>
  <si>
    <t>D 02.00.00.00</t>
  </si>
  <si>
    <t>D 01.02.04.91</t>
  </si>
  <si>
    <t>D 01.02.04.40</t>
  </si>
  <si>
    <t>D 01.02.04.22</t>
  </si>
  <si>
    <t>D 01.02.04.00</t>
  </si>
  <si>
    <t>D 01.02.02.13</t>
  </si>
  <si>
    <t>D 01.02.02.00</t>
  </si>
  <si>
    <t>STWiORB</t>
  </si>
  <si>
    <t>M 22.00.00.00</t>
  </si>
  <si>
    <t>KORPUSY PODPÓR</t>
  </si>
  <si>
    <t>M 29.20.01.00</t>
  </si>
  <si>
    <t>M 29.20.01.11</t>
  </si>
  <si>
    <t>PODBUDOWY</t>
  </si>
  <si>
    <t>D 04.00.00.00</t>
  </si>
  <si>
    <r>
      <t>m</t>
    </r>
    <r>
      <rPr>
        <b/>
        <vertAlign val="superscript"/>
        <sz val="14"/>
        <color indexed="8"/>
        <rFont val="Tahoma"/>
        <family val="2"/>
        <charset val="238"/>
      </rPr>
      <t>2</t>
    </r>
  </si>
  <si>
    <r>
      <t>m</t>
    </r>
    <r>
      <rPr>
        <vertAlign val="superscript"/>
        <sz val="14"/>
        <color indexed="8"/>
        <rFont val="Tahoma"/>
        <family val="2"/>
        <charset val="238"/>
      </rPr>
      <t>2</t>
    </r>
  </si>
  <si>
    <r>
      <t>m</t>
    </r>
    <r>
      <rPr>
        <vertAlign val="superscript"/>
        <sz val="14"/>
        <color indexed="8"/>
        <rFont val="Tahoma"/>
        <family val="2"/>
        <charset val="238"/>
      </rPr>
      <t>3</t>
    </r>
  </si>
  <si>
    <r>
      <t>m</t>
    </r>
    <r>
      <rPr>
        <b/>
        <vertAlign val="superscript"/>
        <sz val="14"/>
        <color indexed="8"/>
        <rFont val="Tahoma"/>
        <family val="2"/>
        <charset val="238"/>
      </rPr>
      <t>3</t>
    </r>
  </si>
  <si>
    <r>
      <t>m</t>
    </r>
    <r>
      <rPr>
        <vertAlign val="superscript"/>
        <sz val="14"/>
        <color theme="1"/>
        <rFont val="Tahoma"/>
        <family val="2"/>
        <charset val="238"/>
      </rPr>
      <t>3</t>
    </r>
  </si>
  <si>
    <r>
      <t>m</t>
    </r>
    <r>
      <rPr>
        <vertAlign val="superscript"/>
        <sz val="14"/>
        <color indexed="8"/>
        <rFont val="Tahoma"/>
        <family val="2"/>
        <charset val="238"/>
      </rPr>
      <t>3</t>
    </r>
    <r>
      <rPr>
        <sz val="11"/>
        <color theme="1"/>
        <rFont val="Czcionka tekstu podstawowego"/>
        <family val="2"/>
        <charset val="238"/>
      </rPr>
      <t/>
    </r>
  </si>
  <si>
    <r>
      <t>m</t>
    </r>
    <r>
      <rPr>
        <b/>
        <vertAlign val="superscript"/>
        <sz val="14"/>
        <color indexed="8"/>
        <rFont val="Tahoma"/>
        <family val="2"/>
        <charset val="238"/>
      </rPr>
      <t>3</t>
    </r>
    <r>
      <rPr>
        <sz val="11"/>
        <color theme="1"/>
        <rFont val="Czcionka tekstu podstawowego"/>
        <family val="2"/>
        <charset val="238"/>
      </rPr>
      <t/>
    </r>
  </si>
  <si>
    <r>
      <t>m</t>
    </r>
    <r>
      <rPr>
        <vertAlign val="superscript"/>
        <sz val="14"/>
        <color indexed="8"/>
        <rFont val="Tahoma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/>
    </r>
  </si>
  <si>
    <r>
      <t>m</t>
    </r>
    <r>
      <rPr>
        <vertAlign val="superscript"/>
        <sz val="14"/>
        <color theme="1"/>
        <rFont val="Tahoma"/>
        <family val="2"/>
        <charset val="238"/>
      </rPr>
      <t>2</t>
    </r>
  </si>
  <si>
    <r>
      <t>m</t>
    </r>
    <r>
      <rPr>
        <b/>
        <vertAlign val="superscript"/>
        <sz val="14"/>
        <color theme="1"/>
        <rFont val="Tahoma"/>
        <family val="2"/>
        <charset val="238"/>
      </rPr>
      <t>2</t>
    </r>
  </si>
  <si>
    <r>
      <t>m</t>
    </r>
    <r>
      <rPr>
        <vertAlign val="superscript"/>
        <sz val="14"/>
        <rFont val="Tahoma"/>
        <family val="2"/>
        <charset val="238"/>
      </rPr>
      <t>3</t>
    </r>
  </si>
  <si>
    <r>
      <t>m</t>
    </r>
    <r>
      <rPr>
        <b/>
        <vertAlign val="superscript"/>
        <sz val="14"/>
        <rFont val="Tahoma"/>
        <family val="2"/>
        <charset val="238"/>
      </rPr>
      <t>2</t>
    </r>
  </si>
  <si>
    <r>
      <t>m</t>
    </r>
    <r>
      <rPr>
        <vertAlign val="superscript"/>
        <sz val="14"/>
        <rFont val="Tahoma"/>
        <family val="2"/>
        <charset val="238"/>
      </rPr>
      <t>2</t>
    </r>
  </si>
  <si>
    <t>Wykonanie schodów na skarpie dla obsługi - jednobiegowe prostopadłe do osi drogi, z elementów prefabrykowanych</t>
  </si>
  <si>
    <t>Wykonanie nasypów mechanicznie z materiału niewysadzinowego pochodzącego z dokopu. Wykonawca pozyska grunt własnym staraniem i na własny koszt:</t>
  </si>
  <si>
    <t>D 06.01.01.20</t>
  </si>
  <si>
    <t>Umocnienie skarp przez humusowanie z obsianiem</t>
  </si>
  <si>
    <t>Wykonanie zabezpieczenia powierzchni betonowej powłoką o grubości 0,3&lt;d&lt;1 mm - dyspersjami polimerowymi:</t>
  </si>
  <si>
    <t>Roboty w zakresie konstruowania, fundamentowania oraz wykonywania nawierzchni autostrad, dróg</t>
  </si>
  <si>
    <t>45233000-9</t>
  </si>
  <si>
    <t>OZNAKOWANIE DRÓG I URZĄDZENIA BEZPIECZEŃSTWA RUCHU</t>
  </si>
  <si>
    <t>D 07.00.00.00</t>
  </si>
  <si>
    <t>34922100-7</t>
  </si>
  <si>
    <t>Oznakowanie drogowe</t>
  </si>
  <si>
    <t>M 29.30.07.01</t>
  </si>
  <si>
    <t>Wykonanie powłokowej izolacji bitumicznej układanej "na zimno" - powierzchnie pionowe</t>
  </si>
  <si>
    <t>Wykonanie powłokowej izolacji bitumicznej układanej "na zimno" - powierzchnie poziome</t>
  </si>
  <si>
    <t>Malowanie powierzchni pionowych „na zimno” roztworem asfaltowym powierzchni betonowych, stykających się z gruntem:</t>
  </si>
  <si>
    <t>Malowanie powierzchni poziomych „na zimno” roztworem asfaltowym powierzchni betonowych, stykających się z gruntem:</t>
  </si>
  <si>
    <t>M 27.01.01.51</t>
  </si>
  <si>
    <t>M 27.01.01.52</t>
  </si>
  <si>
    <t>M 30.05.02.01</t>
  </si>
  <si>
    <t>M 30.20.11.01</t>
  </si>
  <si>
    <t>Wykonanie wykopów w gruntach nieskalistych z transportem urobku na odkład (miejsce odkładu gruntu zapewnia Wykonawca), w szczególności:</t>
  </si>
  <si>
    <t xml:space="preserve">Wykonanie ubezpieczenia dna potoku </t>
  </si>
  <si>
    <t>D 01.02.04.73</t>
  </si>
  <si>
    <t>Rozebranie przepustów ramowych</t>
  </si>
  <si>
    <t>Rozebranie przepustu ramowego o świetle otworu 1,5x1,48m: L = 8,45m</t>
  </si>
  <si>
    <t>Rozebranie ścianki czołowej wylotu: V = (5,54m x 3,38m - 2,53m x 2,0m) x 0,33m=</t>
  </si>
  <si>
    <t>Rozebranie ścianki czołowej wlotu: V = (5,30m x 3,30m - 2,53m x 2,0m) x 0,23m=</t>
  </si>
  <si>
    <r>
      <t>Materiał z rozbiórki stanowi własność Wykonawcy. Wykonawca pomniejszy wartość danej pozycji o koszt pozyskanego materiału. Transport materiału z rozbiórki w gestii Wykonawcy: V = 2,86m</t>
    </r>
    <r>
      <rPr>
        <vertAlign val="superscript"/>
        <sz val="14"/>
        <rFont val="Tahoma"/>
        <family val="2"/>
        <charset val="238"/>
      </rPr>
      <t>3</t>
    </r>
    <r>
      <rPr>
        <sz val="14"/>
        <rFont val="Tahoma"/>
        <family val="2"/>
        <charset val="238"/>
      </rPr>
      <t xml:space="preserve"> + 4,51m</t>
    </r>
    <r>
      <rPr>
        <vertAlign val="superscript"/>
        <sz val="14"/>
        <rFont val="Tahoma"/>
        <family val="2"/>
        <charset val="238"/>
      </rPr>
      <t>3</t>
    </r>
    <r>
      <rPr>
        <sz val="14"/>
        <rFont val="Tahoma"/>
        <family val="2"/>
        <charset val="238"/>
      </rPr>
      <t xml:space="preserve"> =</t>
    </r>
  </si>
  <si>
    <t>Rozbiórki elementów betonowych lub kamiennych</t>
  </si>
  <si>
    <t>D 01.02.04.81</t>
  </si>
  <si>
    <t>Rozebranie słupków (masztów) do znaków drogowych</t>
  </si>
  <si>
    <t>Rozebranie słupków znaków U-9a i U-9b: N = 4szt =</t>
  </si>
  <si>
    <t>Materiał z rozbiórki stanowi własność Wykonawcy. Wykonawca pomniejszy wartość danej pozycji o koszt pozyskanego materiału. Transport materiału z rozbiórki w gestii Wykonawcy: N = 2 x 2szt =</t>
  </si>
  <si>
    <t>Zdjęcie tarcz (tablic) znaków drogowych</t>
  </si>
  <si>
    <t>Demontaż tarcz znaków U-9a i U-9b: N = 4szt =</t>
  </si>
  <si>
    <t>M 22.10.00.00</t>
  </si>
  <si>
    <t>Konstrukcje oporowe</t>
  </si>
  <si>
    <t>Konstrukcje oporowe z betonu zbrojonego</t>
  </si>
  <si>
    <t>M 22.10.01.00</t>
  </si>
  <si>
    <t>M 22.10.01.17</t>
  </si>
  <si>
    <t>Wykonanie konstrukcji oporowej o wysokości do 4m z betonu klasy C25/30 (B30) - na lądzie</t>
  </si>
  <si>
    <t>Ułożenie przepustów pod koroną drogi, prefabrykaty ramowe o wym. 2x 2,00x1,50m</t>
  </si>
  <si>
    <t>Wykonanie ścianek czołowych przepustów</t>
  </si>
  <si>
    <t>D 03.01.01.46</t>
  </si>
  <si>
    <r>
      <t>Wykonanie płyty zespalającej z wykształtowanymi wspornikami pod oparcie płyt przejściowych, z betonu C25/30: V = 15m</t>
    </r>
    <r>
      <rPr>
        <vertAlign val="superscript"/>
        <sz val="14"/>
        <color theme="1"/>
        <rFont val="Tahoma"/>
        <family val="2"/>
        <charset val="238"/>
      </rPr>
      <t>3</t>
    </r>
    <r>
      <rPr>
        <sz val="14"/>
        <color theme="1"/>
        <rFont val="Tahoma"/>
        <family val="2"/>
        <charset val="238"/>
      </rPr>
      <t xml:space="preserve"> =</t>
    </r>
  </si>
  <si>
    <r>
      <t>Wykonanie ściany czołowej od strony wlotu, z betonu C25/30: V = 18m</t>
    </r>
    <r>
      <rPr>
        <vertAlign val="superscript"/>
        <sz val="14"/>
        <color theme="1"/>
        <rFont val="Tahoma"/>
        <family val="2"/>
        <charset val="238"/>
      </rPr>
      <t>3</t>
    </r>
    <r>
      <rPr>
        <sz val="14"/>
        <color theme="1"/>
        <rFont val="Tahoma"/>
        <family val="2"/>
        <charset val="238"/>
      </rPr>
      <t xml:space="preserve"> = </t>
    </r>
  </si>
  <si>
    <r>
      <t>Wykonanie ściany czołowej od strony wylotu, z betonu C25/30: V = 16m</t>
    </r>
    <r>
      <rPr>
        <vertAlign val="superscript"/>
        <sz val="14"/>
        <color theme="1"/>
        <rFont val="Tahoma"/>
        <family val="2"/>
        <charset val="238"/>
      </rPr>
      <t>3</t>
    </r>
    <r>
      <rPr>
        <sz val="14"/>
        <color theme="1"/>
        <rFont val="Tahoma"/>
        <family val="2"/>
        <charset val="238"/>
      </rPr>
      <t xml:space="preserve"> = </t>
    </r>
  </si>
  <si>
    <r>
      <t>Wykonanie umocnienia wylotów drenów poprzez obrukowanie: F = 3 x 0,15m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 xml:space="preserve"> = </t>
    </r>
  </si>
  <si>
    <t>D 06.01.01.63</t>
  </si>
  <si>
    <t>Umocnienie dna rowów i ścieków płytami betonowymi chodnikowymi</t>
  </si>
  <si>
    <t xml:space="preserve">Ułożenie korytkowych elementów prefabrykowanych o wym. 30x50cm na podsypce cem.-piask. gr.5cm - za ścianami czołowymi, murem oporowym oraz na skarpach:             L = 10,1m + 1,15m + 1,15m + 1,7m + 1,7m + 16,5m + 2,3m = </t>
  </si>
  <si>
    <t>Ułożenie ażurowych elementów prefabrykowanych na podsypce z piasku gr. 10cm - jako umocnienie skarpy rowu: F = 1,55m x 3,65m =</t>
  </si>
  <si>
    <r>
      <t>Wykonanie umocnienia skarp rowów betonowymi płytkami chodnikowymi o wym. 50x50x7cm na podsypce piaskowej gr. 10cm : F = 1,0m x (3,30m + 1,50m + 0,50m + 2,0m + 0,6m + 0,5m)</t>
    </r>
    <r>
      <rPr>
        <sz val="14"/>
        <color theme="1"/>
        <rFont val="Tahoma"/>
        <family val="2"/>
        <charset val="238"/>
      </rPr>
      <t xml:space="preserve"> = </t>
    </r>
  </si>
  <si>
    <t>M 27.02.00.00</t>
  </si>
  <si>
    <t>Izolacje arkuszowe</t>
  </si>
  <si>
    <t>M 27.02.01.00</t>
  </si>
  <si>
    <t>Izolacje z papy termozgrzewalnej - układana na powierzchniach betonowych</t>
  </si>
  <si>
    <t>M 27.02.01.51</t>
  </si>
  <si>
    <t>Wykonanie izolacji z papy zgrzewalnej na betonowych płaszczyznach poziomych - 1 x papa</t>
  </si>
  <si>
    <t>M 27.10.00.00</t>
  </si>
  <si>
    <t>M 27.10.01.00</t>
  </si>
  <si>
    <t>Ochrona izolacji</t>
  </si>
  <si>
    <t>Zabezpieczenie powierzchni zaizolowanej</t>
  </si>
  <si>
    <t>M 27.10.01.51</t>
  </si>
  <si>
    <t>Wykonanie izolacji z papy na płycie zespalającej: F = 5,5m x (2,73m + 1,64m + 2x 0,25m) + 6,35m x 7,40m =</t>
  </si>
  <si>
    <t xml:space="preserve">Wykonanie zabezpieczenia izolacji arkuszowej na płytach przejściowych: F = 2x 4,0m x 7,0m = </t>
  </si>
  <si>
    <t>Wykonanie zabezpieczenia izolacji arkuszowej na płycie zespalającej: F = 4,8m x (2,73m + 1,64m) + 5,3m x 7,40m =</t>
  </si>
  <si>
    <t>Balustrady</t>
  </si>
  <si>
    <t>M 28.03.01.00</t>
  </si>
  <si>
    <t>Balustrady stalowe na obiektach mostowych</t>
  </si>
  <si>
    <t>M 28.03.01.55</t>
  </si>
  <si>
    <t>Montaż balustrady stalowej "z przeciągami" o wys. h=1100mm</t>
  </si>
  <si>
    <t>Montaż balustrady stalowej w gzymsach ścian czołowych oraz muru oporowego: L = 9,8m + 16,3m =</t>
  </si>
  <si>
    <t xml:space="preserve">Wykonanie geomembrany HDPE na geowłókninie </t>
  </si>
  <si>
    <t>Wykonanie warstwy odsączającej i odcinającej z materiałów geosyntetycznych:            F = (3,2m + 3,2m) x 10m + 6m x 9m =</t>
  </si>
  <si>
    <t>M 29.15.00.00</t>
  </si>
  <si>
    <t>Umocnienie skarp stożków przyczółków</t>
  </si>
  <si>
    <t>M 29.15.01.00</t>
  </si>
  <si>
    <t>Umocnienie skarp stożków przyczółkowych</t>
  </si>
  <si>
    <t>M 29.15.01.17</t>
  </si>
  <si>
    <t>Wykonanie umocnienia stożków przyczółkowych elementami drobnowymiarowymi</t>
  </si>
  <si>
    <t>M 29.15.01.19</t>
  </si>
  <si>
    <t>M 29.15.01.27</t>
  </si>
  <si>
    <t>Wykonanie ławy oporowej dla umocnienia stożków przyczółkowych z betonu klasy C16/20</t>
  </si>
  <si>
    <t>Wykonanie umocnienia stożków przyczółkowych poprzez ułożenie pref. tzw. kraty ekologicznej z wypełnieniem przestrzeni ziemią urodzajną i zasianiem trawy</t>
  </si>
  <si>
    <t xml:space="preserve">Wykonanie ubezpieczenia dna potoku narzutem kamiennym luzem (narzut z brzegu) o grubości 20cm </t>
  </si>
  <si>
    <t>D 07.05.01.00</t>
  </si>
  <si>
    <t>Bariery ochronne stalowe</t>
  </si>
  <si>
    <t>D 07.05.01.12</t>
  </si>
  <si>
    <t>Ustawienie barier ochronnych stalowych jednostronnych - przekładkowych</t>
  </si>
  <si>
    <t xml:space="preserve">Wykonanie bariery ochronnej N2 W3 w obrębie przepustu: L = 52,0m + 60,0m = </t>
  </si>
  <si>
    <t>Przygotowanie i montaż kotew słupków balustrady: G = 16 x 3,9kg</t>
  </si>
  <si>
    <t>Wytworzenie balustrady stalowej: G = 448,1kg =</t>
  </si>
  <si>
    <t>Wykonanie obramowania wokół umocnionego dna cieku w postaci krawężników melioracyjnych do robót hydrotechnicznych 12x40x77cm: L = 13,8m + 12,3m =</t>
  </si>
  <si>
    <t>D 01.02.04.83</t>
  </si>
  <si>
    <t>Wykonanie fundamentów pod słupki balustrady stalowej: V = 2 x 3 x (0,35m x 0,35m x 0,7m) =</t>
  </si>
  <si>
    <t>NAWIERZCHNIE</t>
  </si>
  <si>
    <t>D 05.00.00.00</t>
  </si>
  <si>
    <t xml:space="preserve">Wykonanie nawierzchni z kruszywa łamanego 0÷31.5mm stabilizowanego mechanicznie na poboczach w przekroju szlakowym, gr. 15cm: F =(52,0m + 60,0m) x 1,9m + 4szt x 4,0m x 0,8m x 0,5 = </t>
  </si>
  <si>
    <t>45233120-6</t>
  </si>
  <si>
    <t>Roboty w zakresie budowy dróg</t>
  </si>
  <si>
    <t>Wykonanie opornika betonowego dla umocnienia stożków w obrębie ściany czołowej wylotu: V = 2 x 0,3m x 1,72m x 3,52m =</t>
  </si>
  <si>
    <t xml:space="preserve">Wykonanie opornika betonowego dla umocnienia skarp w obrębie odsadzek przy ścianie czołowej wylotu: V = 0,3m x (1,72m + 1,20m) x 0,5 x 2,63m + 0,3m x (1,72m + 1,22m) x 0,5 x 2,63m = </t>
  </si>
  <si>
    <t>Wykonanie wykopów mechanicznie w gruntach kat. I-V z transportem urobku na odkład</t>
  </si>
  <si>
    <t>Wykonanie nasypów mechanicznie z gruntu kat. I÷VI z pozyskaniem i transportem gruntu na odl. ponad 15km</t>
  </si>
  <si>
    <t>Wykonanie wykopów w gruntach kat. I-V</t>
  </si>
  <si>
    <t>kpl</t>
  </si>
  <si>
    <r>
      <t>Wykonanie płyt przejściowych z betonu C25/30: V = 2x7m</t>
    </r>
    <r>
      <rPr>
        <vertAlign val="superscript"/>
        <sz val="14"/>
        <color theme="1"/>
        <rFont val="Tahoma"/>
        <family val="2"/>
        <charset val="238"/>
      </rPr>
      <t>3</t>
    </r>
    <r>
      <rPr>
        <sz val="14"/>
        <color theme="1"/>
        <rFont val="Tahoma"/>
        <family val="2"/>
        <charset val="238"/>
      </rPr>
      <t xml:space="preserve"> =</t>
    </r>
  </si>
  <si>
    <r>
      <t>Wykonanie nawierzchni na górze gzymsu z żywic syntetycznych o grubości 4mm:                  F = 0,42m x (9,80m + 16,31m)</t>
    </r>
    <r>
      <rPr>
        <vertAlign val="superscript"/>
        <sz val="14"/>
        <color theme="1"/>
        <rFont val="Tahoma"/>
        <family val="2"/>
        <charset val="238"/>
      </rPr>
      <t xml:space="preserve"> </t>
    </r>
    <r>
      <rPr>
        <sz val="14"/>
        <color theme="1"/>
        <rFont val="Tahoma"/>
        <family val="2"/>
        <charset val="238"/>
      </rPr>
      <t>=</t>
    </r>
  </si>
  <si>
    <t>Ułożenie prefabrykatów o wym. 2x2,00x1,50m: L = 12,38m</t>
  </si>
  <si>
    <t>Odtworzenie warstw konstrukcyjnych nawierzchni jezdni</t>
  </si>
  <si>
    <t>Odtworzenie nawierzchni jezdni z betonu asfaltowego modyfikowanego</t>
  </si>
  <si>
    <t>M 30.51.12.00</t>
  </si>
  <si>
    <t>M 30.51.12.01</t>
  </si>
  <si>
    <t>Cena jedn. w PLN</t>
  </si>
  <si>
    <t>Wartość w PLN</t>
  </si>
  <si>
    <t>M 20.00.00.00</t>
  </si>
  <si>
    <t>PRACE PRZYGOTOWAWCZE</t>
  </si>
  <si>
    <t>Prace przygotowawcze</t>
  </si>
  <si>
    <t>M 20.01.01.00</t>
  </si>
  <si>
    <t>Wytyczenie geodezyjne drogowego obiektu inżynierskiego</t>
  </si>
  <si>
    <t>M 20.01.01.20</t>
  </si>
  <si>
    <t>Wytyczenie przepustu pod drogą jednojezdniowa</t>
  </si>
  <si>
    <t>Wytyczenie osi oraz gabarytów części konstrukcyjnych przepustu (ściany czołowe, mur oporowy) N = 1 =</t>
  </si>
  <si>
    <t>zl/m</t>
  </si>
  <si>
    <t>zl/m3</t>
  </si>
  <si>
    <t>suma:</t>
  </si>
  <si>
    <t>cena jedn:</t>
  </si>
  <si>
    <t>(6318+948,12)/35,10=</t>
  </si>
  <si>
    <t>PODATEK 23% VAT</t>
  </si>
  <si>
    <t>ROBOTY PRZYGOTOWAWCZE</t>
  </si>
  <si>
    <t>D 01.00.00.00</t>
  </si>
  <si>
    <t>45111000-8</t>
  </si>
  <si>
    <t>Roboty w zakresie burzenia, roboty ziemne</t>
  </si>
  <si>
    <t>RAZEM PRACE PRZYGOTOWAWCZE:</t>
  </si>
  <si>
    <t>RAZEM ROBOTY PRZYGOTOWAWCZE:</t>
  </si>
  <si>
    <t>RAZEM ROBOTY ZIEMNE:</t>
  </si>
  <si>
    <t>RAZEM KORPUSY PODPÓR:</t>
  </si>
  <si>
    <t>RAZEM ODWODNIENIE KORPUSU DROGOWEGO:</t>
  </si>
  <si>
    <t>RAZEM HYDROIZOLACJE:</t>
  </si>
  <si>
    <t>RAZEM PODBUDOWY:</t>
  </si>
  <si>
    <t>RAZEM ROBOTY WYKOŃCZENIOWE:</t>
  </si>
  <si>
    <t>RAZEM WYPOSAŻENIE POMOSTU:</t>
  </si>
  <si>
    <t>RAZEM ROBOTY PRZYOBIEKTOWE:</t>
  </si>
  <si>
    <t>RAZEM ROBOTY NAWIERZCHNIOWE I ZABEZPIECZAJĄCE:</t>
  </si>
  <si>
    <t>RAZEM NAWIERZCHNIE:</t>
  </si>
  <si>
    <t>RAZEM OZNAKOWANIE DRÓG I URZĄDZENIA BEZPIECZEŃSTWA RUCHU:</t>
  </si>
  <si>
    <t>PRZEBUDOWA PRZEPUSTU</t>
  </si>
  <si>
    <t>WYMAGANIA OGÓLNE</t>
  </si>
  <si>
    <t>D-M 00.00.00.00</t>
  </si>
  <si>
    <t>ryczałt</t>
  </si>
  <si>
    <t>-</t>
  </si>
  <si>
    <t>Koszt dostosowania się do wymagań Warunków Kontraktu i Wymagań Ogólnych zawartych w Specyfikacji Technicznej D-M 00.00.00</t>
  </si>
  <si>
    <t>Opracowanie projektu organizacji ruchu na czas prowadzenia robót</t>
  </si>
  <si>
    <t xml:space="preserve">Wprowadzenie organizacji ruchu i utrzymywanie oznakowania w czasie trwania robót (odzysk) </t>
  </si>
  <si>
    <t>Geodezyjna inwentaryzacja powykonawcza</t>
  </si>
  <si>
    <t>Wymagania ogólne</t>
  </si>
  <si>
    <t>Opracowanie projektu stałej organizacji ruchu</t>
  </si>
  <si>
    <t xml:space="preserve">Wprowadzenie stałej organizacji ruchu </t>
  </si>
  <si>
    <t>CZĘŚĆ ZBIORCZA</t>
  </si>
  <si>
    <t>Część</t>
  </si>
  <si>
    <t>Opis robót</t>
  </si>
  <si>
    <t>RAZEM "WYMAGANIA OGÓLNE"</t>
  </si>
  <si>
    <t>RAZEM "PRZEBUDOWA PRZEPUSTU"</t>
  </si>
  <si>
    <t>Wykonanie "ławy fundamentowej" z betonu klasy C12/15: V = 11,78m x 5,20m x 0,4m=</t>
  </si>
  <si>
    <t>D 03.03.01.25</t>
  </si>
  <si>
    <r>
      <t xml:space="preserve">Sączki podłużne z tworzyw sztucznych o średnicy </t>
    </r>
    <r>
      <rPr>
        <b/>
        <sz val="14"/>
        <color theme="1"/>
        <rFont val="Symbol"/>
        <family val="1"/>
        <charset val="2"/>
      </rPr>
      <t>125</t>
    </r>
    <r>
      <rPr>
        <b/>
        <sz val="14"/>
        <color theme="1"/>
        <rFont val="Tahoma"/>
        <family val="2"/>
        <charset val="238"/>
      </rPr>
      <t>mm</t>
    </r>
  </si>
  <si>
    <t>Wykonanie zabezpieczenia powierzchni zaizolowanej - z betonu C20/25 (B25) o grubości warstwy 5cm na płaszczyznach poziomych</t>
  </si>
  <si>
    <t>D 05.02.01.00</t>
  </si>
  <si>
    <t>Nawierzchnia tłuczniowa</t>
  </si>
  <si>
    <t>Wykonanie nawierzchni z tłucznia kamiennego, gr. w-wy 11-15cm</t>
  </si>
  <si>
    <t>D 05.02.01.12</t>
  </si>
  <si>
    <t>Wykonanie ławy fundamentowej pod słupki bariery ochronnej usytuowane w obrębie części przelotowej przepustu, z betonu C16/20: V = 2szt x 1,20m x 0,3m x 5m =</t>
  </si>
  <si>
    <r>
      <t>Wykonanie umocnienia stożków i skarp w obrębie ścian czołowych przepustu kamieniem naturalnym na podsypce cem.-piask. 1:4 gr. 10cm ze spoinowaniem: F = 2 x (</t>
    </r>
    <r>
      <rPr>
        <sz val="14"/>
        <color theme="1"/>
        <rFont val="Symbol"/>
        <family val="1"/>
        <charset val="2"/>
      </rPr>
      <t>P</t>
    </r>
    <r>
      <rPr>
        <sz val="14"/>
        <color theme="1"/>
        <rFont val="Tahoma"/>
        <family val="2"/>
        <charset val="238"/>
      </rPr>
      <t xml:space="preserve"> x 1,65m x (1,65m + 0,5m) x 0,25 + 1,65m x 0,2m) + </t>
    </r>
    <r>
      <rPr>
        <sz val="14"/>
        <color theme="1"/>
        <rFont val="Symbol"/>
        <family val="1"/>
        <charset val="2"/>
      </rPr>
      <t>P</t>
    </r>
    <r>
      <rPr>
        <sz val="14"/>
        <color theme="1"/>
        <rFont val="Tahoma"/>
        <family val="2"/>
        <charset val="238"/>
      </rPr>
      <t xml:space="preserve"> x 1,6m x 1,2m x 0,25m=</t>
    </r>
  </si>
  <si>
    <t xml:space="preserve">Wykonanie umocnienia dna rowów betonowymi płytkami chodnikowymi o wym. 50x50x7cm na podsypce piaskowej gr. 10cm na warstwie z kruszywa łamanego stab. mechanicznie gr. 15cm: F =0,5m x (5,0m + 5,30m)= </t>
  </si>
  <si>
    <t xml:space="preserve">Wykonanie izolacji z papy na płytach przejściowych: F = 2x 4,1m x 7,0m = </t>
  </si>
  <si>
    <r>
      <t>Mechaniczne usunięcie warstwy ziemi urodzajnej (humusu) wokół istniejącego przepustu wraz z przewiezieniem na plac składowy w obrębie budowy: V= 898,95m</t>
    </r>
    <r>
      <rPr>
        <vertAlign val="superscript"/>
        <sz val="14"/>
        <rFont val="Tahoma"/>
        <family val="2"/>
        <charset val="238"/>
      </rPr>
      <t>2</t>
    </r>
    <r>
      <rPr>
        <sz val="14"/>
        <rFont val="Tahoma"/>
        <family val="2"/>
        <charset val="238"/>
      </rPr>
      <t xml:space="preserve"> x 0,2m=</t>
    </r>
  </si>
  <si>
    <r>
      <t>Niewykorzystany humus stanowi własność Wykonawcy. Wykonawca pomniejszy wartość tej pozycji o koszt pozyskanego materiału. Transport humusu w gestii Wykonawcy: V = (898,95m</t>
    </r>
    <r>
      <rPr>
        <vertAlign val="superscript"/>
        <sz val="14"/>
        <rFont val="Tahoma"/>
        <family val="2"/>
        <charset val="238"/>
      </rPr>
      <t>2</t>
    </r>
    <r>
      <rPr>
        <sz val="14"/>
        <rFont val="Tahoma"/>
        <family val="2"/>
        <charset val="238"/>
      </rPr>
      <t xml:space="preserve"> - 472,50m</t>
    </r>
    <r>
      <rPr>
        <vertAlign val="superscript"/>
        <sz val="14"/>
        <rFont val="Tahoma"/>
        <family val="2"/>
        <charset val="238"/>
      </rPr>
      <t>2</t>
    </r>
    <r>
      <rPr>
        <sz val="14"/>
        <rFont val="Tahoma"/>
        <family val="2"/>
        <charset val="238"/>
      </rPr>
      <t>) x 0,2m =</t>
    </r>
  </si>
  <si>
    <r>
      <t>Mechaniczne rozebran</t>
    </r>
    <r>
      <rPr>
        <sz val="14"/>
        <rFont val="Tahoma"/>
        <family val="2"/>
        <charset val="238"/>
      </rPr>
      <t>ie nawierzchni z mieszanek mineralno-bitumicznycznych pod drogą główną w obrębie prowadzonyh prac: F = 6,30m x 30m =</t>
    </r>
  </si>
  <si>
    <t>Materiał z rozbiórki stanowi własność Zamawiającego. Wykonawca przewiezie materiał z rozbiórki do najbliższego Rejonu GDDKiA. Transport materiału z rozbiórki w gestii Wykonawcy.</t>
  </si>
  <si>
    <t>Rozebranie elementów umocnień stożków nasypu (kamień naturalny): F =2x 1m x 1m</t>
  </si>
  <si>
    <t>Materiał z rozbiórki stanowi własność Wykonawcy. Wykonawca pomniejszy wartość danej pozycji o koszt pozyskanego materiału. Transport materiału z rozbiórki w gestii Wykonawcy: V = 8,45m x 0,25m x (2,53+2,0+2,53m) + 2szt x 8,45m x 0,5m x 1,0m=</t>
  </si>
  <si>
    <r>
      <t>w zakresie projektowanych poszerzeń skarp nasypów dojazdów (od Zambrowa): 
V = 289,89 m</t>
    </r>
    <r>
      <rPr>
        <vertAlign val="superscript"/>
        <sz val="14"/>
        <color theme="1"/>
        <rFont val="Tahoma"/>
        <family val="2"/>
        <charset val="238"/>
      </rPr>
      <t>3</t>
    </r>
    <r>
      <rPr>
        <sz val="14"/>
        <color theme="1"/>
        <rFont val="Tahoma"/>
        <family val="2"/>
        <charset val="238"/>
      </rPr>
      <t xml:space="preserve"> =</t>
    </r>
  </si>
  <si>
    <r>
      <t>w miejscu projektowanego przepustu: V = 473,44 m</t>
    </r>
    <r>
      <rPr>
        <vertAlign val="superscript"/>
        <sz val="14"/>
        <color theme="1"/>
        <rFont val="Tahoma"/>
        <family val="2"/>
        <charset val="238"/>
      </rPr>
      <t>3</t>
    </r>
    <r>
      <rPr>
        <sz val="14"/>
        <color theme="1"/>
        <rFont val="Tahoma"/>
        <family val="2"/>
        <charset val="238"/>
      </rPr>
      <t xml:space="preserve"> =</t>
    </r>
  </si>
  <si>
    <r>
      <t>w zakresie projektowanych poszerzeń skarp nasypów dojazdów (od Sokołowa):                 V = 160,12 m</t>
    </r>
    <r>
      <rPr>
        <vertAlign val="superscript"/>
        <sz val="14"/>
        <color theme="1"/>
        <rFont val="Tahoma"/>
        <family val="2"/>
        <charset val="238"/>
      </rPr>
      <t>3</t>
    </r>
    <r>
      <rPr>
        <sz val="14"/>
        <color theme="1"/>
        <rFont val="Tahoma"/>
        <family val="2"/>
        <charset val="238"/>
      </rPr>
      <t xml:space="preserve"> =</t>
    </r>
  </si>
  <si>
    <r>
      <t>w zakresie projektowanych poszerzeń skarp nasypów dojazdów (od strony Zambrowa): V = 298,53m</t>
    </r>
    <r>
      <rPr>
        <vertAlign val="superscript"/>
        <sz val="14"/>
        <color theme="1"/>
        <rFont val="Tahoma"/>
        <family val="2"/>
        <charset val="238"/>
      </rPr>
      <t>3</t>
    </r>
    <r>
      <rPr>
        <sz val="14"/>
        <color theme="1"/>
        <rFont val="Tahoma"/>
        <family val="2"/>
        <charset val="238"/>
      </rPr>
      <t xml:space="preserve"> =</t>
    </r>
  </si>
  <si>
    <r>
      <t>w miejscu projektowanego przepustu: V = 207,25m</t>
    </r>
    <r>
      <rPr>
        <vertAlign val="superscript"/>
        <sz val="14"/>
        <color theme="1"/>
        <rFont val="Tahoma"/>
        <family val="2"/>
        <charset val="238"/>
      </rPr>
      <t>3</t>
    </r>
    <r>
      <rPr>
        <sz val="14"/>
        <color theme="1"/>
        <rFont val="Tahoma"/>
        <family val="2"/>
        <charset val="238"/>
      </rPr>
      <t xml:space="preserve"> =</t>
    </r>
  </si>
  <si>
    <r>
      <t>w zakresie projektowanych poszerzeń skarp nasypów dojazdów (od strony Sokołowa): V=194,44m</t>
    </r>
    <r>
      <rPr>
        <vertAlign val="superscript"/>
        <sz val="14"/>
        <color theme="1"/>
        <rFont val="Tahoma"/>
        <family val="2"/>
        <charset val="238"/>
      </rPr>
      <t>3</t>
    </r>
    <r>
      <rPr>
        <sz val="14"/>
        <color theme="1"/>
        <rFont val="Tahoma"/>
        <family val="2"/>
        <charset val="238"/>
      </rPr>
      <t xml:space="preserve"> =</t>
    </r>
  </si>
  <si>
    <r>
      <t>Wykonanie deskowania płyty fundamentowej, korpusu oraz gzymsów monolitycznych: F = 31,01m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 xml:space="preserve"> = </t>
    </r>
  </si>
  <si>
    <t xml:space="preserve">Zakup i montaż zbrojenia ze stali A-IIIN BSt500S: G = 903kg = </t>
  </si>
  <si>
    <r>
      <t>Wykonanie mieszanki betonowej i betonowanie płyty fundamentowej, korpusu oraz gzymsów monolitycznych - beton kl. C25/30 (B30): V= 8m</t>
    </r>
    <r>
      <rPr>
        <vertAlign val="superscript"/>
        <sz val="14"/>
        <color theme="1"/>
        <rFont val="Tahoma"/>
        <family val="2"/>
        <charset val="238"/>
      </rPr>
      <t>3</t>
    </r>
    <r>
      <rPr>
        <sz val="14"/>
        <color theme="1"/>
        <rFont val="Tahoma"/>
        <family val="2"/>
        <charset val="238"/>
      </rPr>
      <t xml:space="preserve"> =</t>
    </r>
  </si>
  <si>
    <t>Wykonanie sączków podłużnych służących do przejęcia wód z warstwy geowłókniny:    L = 12m + 12m + 7m =</t>
  </si>
  <si>
    <r>
      <t>ściany czołowej wlotu: F = 47,1m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 xml:space="preserve"> =</t>
    </r>
  </si>
  <si>
    <r>
      <t>ściany czołowej wylotu: F = 51,3m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 xml:space="preserve"> = </t>
    </r>
  </si>
  <si>
    <r>
      <t>części przelotowej przepustu: F = 40,0m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 xml:space="preserve"> =</t>
    </r>
  </si>
  <si>
    <r>
      <t>muru oporowego: F = 24,5m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 xml:space="preserve"> =</t>
    </r>
  </si>
  <si>
    <r>
      <t>płyty zespalającej: F = 5,2m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 xml:space="preserve"> =</t>
    </r>
  </si>
  <si>
    <r>
      <t>płyt przejściowych: F = 8,3m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 xml:space="preserve"> =</t>
    </r>
  </si>
  <si>
    <r>
      <t>ław pod fundamenty słupków bariery ochronnej: F = 8,2m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 xml:space="preserve"> =</t>
    </r>
  </si>
  <si>
    <r>
      <t>oporników betonowych pod umocnienie stożków: F = 39,6m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 xml:space="preserve"> =</t>
    </r>
  </si>
  <si>
    <r>
      <t>ściany czołowej wlotu: F = 16,3m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 xml:space="preserve"> =</t>
    </r>
  </si>
  <si>
    <r>
      <t>ściany czołowej wylotu: F = 12,1m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 xml:space="preserve"> = </t>
    </r>
  </si>
  <si>
    <r>
      <t>muru oporowego: F = 11,9m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 xml:space="preserve"> =</t>
    </r>
  </si>
  <si>
    <r>
      <t>ław pod fundamenty słupków bariery ochronnej: F = 13,2m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 xml:space="preserve"> =</t>
    </r>
  </si>
  <si>
    <r>
      <t>Wykonanie humusowania z obsianiem : F = 472,50m</t>
    </r>
    <r>
      <rPr>
        <vertAlign val="superscript"/>
        <sz val="14"/>
        <rFont val="Tahoma"/>
        <family val="2"/>
        <charset val="238"/>
      </rPr>
      <t>2</t>
    </r>
    <r>
      <rPr>
        <sz val="14"/>
        <rFont val="Tahoma"/>
        <family val="2"/>
        <charset val="238"/>
      </rPr>
      <t xml:space="preserve"> =</t>
    </r>
  </si>
  <si>
    <r>
      <t>Zabezpieczenie antykorozyjne balustrad poprzez metalizację oraz doszczelnienie farbami na bazie żywic EP i PUR: F = 21,11m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 xml:space="preserve"> =</t>
    </r>
  </si>
  <si>
    <t>Wykonanie balustrady schodów skarpowych: L = 3,3m + 4,4m =</t>
  </si>
  <si>
    <t>Wykonanie schodów skarpowych z elementów prefabrykowanych: L = 3,3m + 4,4m=</t>
  </si>
  <si>
    <r>
      <t>Zabezpieczenie antykorozyjne konstrukcji balustrad, poręczy poprzez malowanie farbami na bazie żywic syntetycznych: F = 0,9m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 xml:space="preserve"> + 0,8m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 xml:space="preserve"> =</t>
    </r>
  </si>
  <si>
    <r>
      <t>Wykonanie umocnienia skarp geokratą wypełnioną ziemią urodzajną: F = 12,03m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 xml:space="preserve"> =</t>
    </r>
  </si>
  <si>
    <t>Wykonanie ubezpieczenia dna cieku narzutem kamiennym w obrębie wlotu i wylotu przepustu : F = 38,85m2 =</t>
  </si>
  <si>
    <r>
      <t>ściany czołowej wlotu: F = 13,3m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 xml:space="preserve"> =</t>
    </r>
  </si>
  <si>
    <r>
      <t>ściany czołowej wylotu: F = 7,95m</t>
    </r>
    <r>
      <rPr>
        <vertAlign val="superscript"/>
        <sz val="14"/>
        <color theme="1"/>
        <rFont val="Tahoma"/>
        <family val="2"/>
        <charset val="238"/>
      </rPr>
      <t>2</t>
    </r>
    <r>
      <rPr>
        <sz val="14"/>
        <color theme="1"/>
        <rFont val="Tahoma"/>
        <family val="2"/>
        <charset val="238"/>
      </rPr>
      <t xml:space="preserve"> =</t>
    </r>
  </si>
  <si>
    <t>muru oporowego: F = 4,8m2 =</t>
  </si>
  <si>
    <t>Odtworzenie warstw konstrukcji jezdni w obrębie przebudowywanego przepustu: F = 30m x 6,30m =</t>
  </si>
  <si>
    <t>Roboty związane z technologią przebudowy obiektu (m.in. etapowanie robót)</t>
  </si>
  <si>
    <t>Lp</t>
  </si>
  <si>
    <t>Normatyw</t>
  </si>
  <si>
    <t>Numer  SST Podstawa  wyceny</t>
  </si>
  <si>
    <t xml:space="preserve">Wyszczególnienie    robót   wraz z  obmiarem i lokalizacją </t>
  </si>
  <si>
    <t>Jedn</t>
  </si>
  <si>
    <t>Ilość  jednostek</t>
  </si>
  <si>
    <t xml:space="preserve">Cena jedn.     </t>
  </si>
  <si>
    <t>Wartość   netto</t>
  </si>
  <si>
    <t>1.</t>
  </si>
  <si>
    <t>2.</t>
  </si>
  <si>
    <t>3.</t>
  </si>
  <si>
    <t>4.</t>
  </si>
  <si>
    <t>5.</t>
  </si>
  <si>
    <t>6.</t>
  </si>
  <si>
    <t>7.</t>
  </si>
  <si>
    <t>A. PRZEBUDOWA MOSTU</t>
  </si>
  <si>
    <t>DM.00.00.00</t>
  </si>
  <si>
    <t>1.1</t>
  </si>
  <si>
    <t>DM-00.00.00</t>
  </si>
  <si>
    <t>Wykonanie projektu oznakowania robót i organizacji ruchu na czas prowadzenia robót (4 egz.) wraz z zakupem, ustawieniem i utrzymaniem oznakowania</t>
  </si>
  <si>
    <t>1 kpl.</t>
  </si>
  <si>
    <t>1.2</t>
  </si>
  <si>
    <t>Utrzymanie kładki tymczasowej i oznakowania do czasu uzyskania pozwolenia na użytkowanie mostu stałego</t>
  </si>
  <si>
    <t>1 mies.</t>
  </si>
  <si>
    <t>1.3</t>
  </si>
  <si>
    <t>Wykonanie geodezyjnej inwentaryzacji powykonawczej</t>
  </si>
  <si>
    <t>1 szt.</t>
  </si>
  <si>
    <t>1.4</t>
  </si>
  <si>
    <t>Wykonanie projektu i realizacja wznowienia granic pasa drogowego</t>
  </si>
  <si>
    <t>1.5</t>
  </si>
  <si>
    <t>Projekty technologiczne i organizacyjne robót w tym projekt zagospodarowania placu budowy.</t>
  </si>
  <si>
    <t>1.6</t>
  </si>
  <si>
    <t>Projekty fundamentów i konstrukcji wsporczych dla znaków drogowych wg. stałej organizacji ruchu</t>
  </si>
  <si>
    <t>1.7</t>
  </si>
  <si>
    <t>Projekt technologi wykonywania wykopów pod fundamenty wraz z zabezpieczeniami skarp wykopów</t>
  </si>
  <si>
    <t>1.8</t>
  </si>
  <si>
    <t>Projekt zabezpieczeń skarp wykopów i rozkopów fundamentowych</t>
  </si>
  <si>
    <t>1.9</t>
  </si>
  <si>
    <t xml:space="preserve">Projekty technologiczne deskowań i rusztowań </t>
  </si>
  <si>
    <t>1.10</t>
  </si>
  <si>
    <t>Projekty odwodnienia dla odprowadzenia wody z wykopów, odwodnienia placu budowy</t>
  </si>
  <si>
    <t>1.11</t>
  </si>
  <si>
    <t>Plan bezpieczeństwa i ochrony zdrowia (BIOZ) wraz z aktualizacją w czasie budowy</t>
  </si>
  <si>
    <t>1.12</t>
  </si>
  <si>
    <t>Programy Zapewnienia Jakości i harmonogram rzeczowo-finansowy budowy wraz z aktualizacją w czasie robót</t>
  </si>
  <si>
    <t>1.13</t>
  </si>
  <si>
    <t>Projekty robocze wyszczególnione w Specyfikacjach Technicznych,</t>
  </si>
  <si>
    <t>1.14</t>
  </si>
  <si>
    <t>Projekt technologiczny rozbiórki elementów istniejącego mostu</t>
  </si>
  <si>
    <t>1.15</t>
  </si>
  <si>
    <t>Projekt ustawienia dźwigów do wykonywania robót rozbiórkowych i montażowych</t>
  </si>
  <si>
    <t>1.16</t>
  </si>
  <si>
    <t>Projekty technologiczne rusztowań, deskowań i betonowania poszczególnych elementów obiektu wraz ze sposobem pielęgnacji świeżego betonu</t>
  </si>
  <si>
    <t>1.17</t>
  </si>
  <si>
    <t>Projekt roboczy umocnień wykopów i ich rozparcia</t>
  </si>
  <si>
    <t>1.18</t>
  </si>
  <si>
    <t>Wykonanie programu gospodarki odpadami zgodnie z wymagania przepisów ustawy z dnia 27 kwietnia 2001 r. – o odpadach (Dz. U. Nr 62, poz. 628 z późniejszymi zmianami) wraz z uzyskaniem decyzji zatwierdzającej program gospodarki odpadami niebezpiecznymi i sporządzeniem informacji o wytwarzanych odpadach oraz o sposobach gospodarowania wytworzonymi odpadami i złożenie jej do właściwego organu ochrony środowiska przed rozpoczęciem robót rozbiórkowych</t>
  </si>
  <si>
    <t>1.19</t>
  </si>
  <si>
    <t>Wykonanie receptur podbudów oraz  mieszanek betonowych</t>
  </si>
  <si>
    <t>1.20</t>
  </si>
  <si>
    <t>Koszty odtworzenia i wykonania nowych znaków geodezyjnych i pomiarowych na obiekcie</t>
  </si>
  <si>
    <t>1.21</t>
  </si>
  <si>
    <t>Koszt wykonania powykonawczej dokumentacji odbiorowej (operat kolaudacyjny) wraz z wersją elektroniczną w zapisie pdf</t>
  </si>
  <si>
    <t>1.22</t>
  </si>
  <si>
    <t>Doprowadzenie terenu do stanu pierwotnego tym wykonanie oznakowania zgodnego z projektem stałej organizacji ruchu, zgodnie z wymaganymi standardami</t>
  </si>
  <si>
    <t>1.23</t>
  </si>
  <si>
    <t>Koszt dostosowania się do pozostałych wymagań Warunków Kontraktu i Wymagań Ogólnych zawartych w Specyfikacji Technicznej DM.00.00.00 raz szczegółowych STWiORB, w tym koszty badań materiałów przeznaczonych do wbudowania ( m. in. kruszyw, gruntów zasypowych, elementów prefabrykowanych, koszty badań kontrolnych ( VSS i inne )</t>
  </si>
  <si>
    <t xml:space="preserve">  ROBOTY  PRZYGOTOWAWCZE</t>
  </si>
  <si>
    <t>D.01.00.00</t>
  </si>
  <si>
    <t>ROBOTY  PRZYGOTOWAWCZE</t>
  </si>
  <si>
    <t>2.1</t>
  </si>
  <si>
    <t>D.01.02.01.11</t>
  </si>
  <si>
    <t>Ścinanie drzew o średnicy do 35 cm</t>
  </si>
  <si>
    <t>szt.</t>
  </si>
  <si>
    <t>2.2</t>
  </si>
  <si>
    <t>D-01.02.02.12</t>
  </si>
  <si>
    <t>Mechaniczne usunięcie warstwy ziemi urodzajnej (humusu) gr. w-wy do 20cm</t>
  </si>
  <si>
    <t>m2</t>
  </si>
  <si>
    <t>2.3</t>
  </si>
  <si>
    <t>D.01.02.04.61</t>
  </si>
  <si>
    <t>Rozebranie barier ochronnych betonowych lub żelbetowych</t>
  </si>
  <si>
    <t>M-21.00.00</t>
  </si>
  <si>
    <t xml:space="preserve"> FUNDAMENTY.</t>
  </si>
  <si>
    <t xml:space="preserve">45221121-6 </t>
  </si>
  <si>
    <t xml:space="preserve">Roboty budowlane w zakresie wiaduktów drogowych </t>
  </si>
  <si>
    <t>3.1</t>
  </si>
  <si>
    <t>M.21.53.02.13</t>
  </si>
  <si>
    <t>Wykonanie wykopu z umocnieniem</t>
  </si>
  <si>
    <t>m3</t>
  </si>
  <si>
    <t>3.2</t>
  </si>
  <si>
    <t>M-21.20.01.13</t>
  </si>
  <si>
    <t>Wykonanie ław fundamentowych w deskowaniu, z betonu klasy do C30/37 ( B37 ) - bez zabezpieczenia wykopu na lądzie</t>
  </si>
  <si>
    <t>M-22.00.00</t>
  </si>
  <si>
    <t>4.1</t>
  </si>
  <si>
    <t>M.22.51.50.11</t>
  </si>
  <si>
    <t>Wykonanie rozbiórki podpory - na lądzie</t>
  </si>
  <si>
    <t>D.04.00.00</t>
  </si>
  <si>
    <t>5.1</t>
  </si>
  <si>
    <t>D.04.04.02.13</t>
  </si>
  <si>
    <t>Wykonanie podbudowy z kruszywa łamanego stabilizowanego mechanicznie</t>
  </si>
  <si>
    <t>M-23.00.00</t>
  </si>
  <si>
    <t>USTROJE NOŚNE</t>
  </si>
  <si>
    <t>6.1</t>
  </si>
  <si>
    <t>M-23.25.10.11</t>
  </si>
  <si>
    <t>Wykonanie ustroju rurowego z blachy falistej o powierzchni otworu do 3.5m2</t>
  </si>
  <si>
    <t>M-26.00.00</t>
  </si>
  <si>
    <t>ODWODNIENIE</t>
  </si>
  <si>
    <t>45221121-6</t>
  </si>
  <si>
    <t>Roboty budowlane w zakresie wiaduktów drogowych</t>
  </si>
  <si>
    <t>7.1</t>
  </si>
  <si>
    <t>M-26.01.02.51</t>
  </si>
  <si>
    <t>Montaż sączków odwodnienia izolacji - rozwiązanie typu I (element -tworzywo)</t>
  </si>
  <si>
    <t>8.</t>
  </si>
  <si>
    <t>M-29.00.00</t>
  </si>
  <si>
    <t>8.1</t>
  </si>
  <si>
    <t>M-29.03.01.11</t>
  </si>
  <si>
    <t>Wykonanie zasypki przyczółka - zasypanie przestrzeni za ścianami przyczółka gruntem niespoistym</t>
  </si>
  <si>
    <t>8.2</t>
  </si>
  <si>
    <t>M-29.03.05.01</t>
  </si>
  <si>
    <t>Wykonanie nasypów stożka przyczółka gruntem niespoistym</t>
  </si>
  <si>
    <t>8.3</t>
  </si>
  <si>
    <t>M-29.15.01.24</t>
  </si>
  <si>
    <t>Wykonanie ławy oporowej dla umocnienia stożków przyczółkowych z betonu klasy C12/15</t>
  </si>
  <si>
    <t>8.4</t>
  </si>
  <si>
    <t>8.5</t>
  </si>
  <si>
    <t>M-29.15.01.11</t>
  </si>
  <si>
    <t>Wykonanie umocnienia stożków przyczółkowych brukiem z kamienia polnego</t>
  </si>
  <si>
    <t>8.6</t>
  </si>
  <si>
    <t>M-29.10.01.21</t>
  </si>
  <si>
    <t>Wykonanie balustrady schodów dla obsługi na skarpie</t>
  </si>
  <si>
    <t>t</t>
  </si>
  <si>
    <t>9.</t>
  </si>
  <si>
    <t>M-28.00.00</t>
  </si>
  <si>
    <t xml:space="preserve"> WYPOSAŻENIE POMOSTU</t>
  </si>
  <si>
    <t>9.1</t>
  </si>
  <si>
    <t>M-28.03.02.51</t>
  </si>
  <si>
    <t>Montaż stalowych barier ochronnych jednostronnych</t>
  </si>
  <si>
    <t>10.</t>
  </si>
  <si>
    <t xml:space="preserve">D-06.00.00 </t>
  </si>
  <si>
    <t>10.1</t>
  </si>
  <si>
    <t>D.06.01.01.22</t>
  </si>
  <si>
    <t>Humusowanie z obsianiem skarp przy grubości hunusu 20 cm</t>
  </si>
  <si>
    <t>10.2</t>
  </si>
  <si>
    <t>D.06.03.01.32</t>
  </si>
  <si>
    <t>Uzupełnienie poboczy kruszywem kamiennym</t>
  </si>
  <si>
    <t>11.</t>
  </si>
  <si>
    <t>D.07.00.00</t>
  </si>
  <si>
    <t>11.1</t>
  </si>
  <si>
    <t>D-07.05.01.12</t>
  </si>
  <si>
    <t>Ustawienie barier ochronnych stalowych jednostronnych – przekładkowych</t>
  </si>
  <si>
    <t xml:space="preserve">Razem poz. 1 - 11 </t>
  </si>
  <si>
    <t>B. BUDOWA I ROZBIÓRKA KŁADKI TYMCZASOWEJ</t>
  </si>
  <si>
    <t>12.</t>
  </si>
  <si>
    <t>12.1</t>
  </si>
  <si>
    <t>Wykonanie podbudowy z kruszywa łamanego stabilizowanego mechanicznie gr. 20 cm</t>
  </si>
  <si>
    <r>
      <t>m</t>
    </r>
    <r>
      <rPr>
        <b/>
        <vertAlign val="superscript"/>
        <sz val="10"/>
        <rFont val="Times New Roman"/>
        <family val="1"/>
        <charset val="238"/>
      </rPr>
      <t>2</t>
    </r>
  </si>
  <si>
    <t>13.</t>
  </si>
  <si>
    <t>D.02.00.00</t>
  </si>
  <si>
    <t>13.1</t>
  </si>
  <si>
    <t>D.02.01.01.12</t>
  </si>
  <si>
    <t>Wykonanie wykopów mechanicznie z transportem urobku na odkład</t>
  </si>
  <si>
    <r>
      <t>m</t>
    </r>
    <r>
      <rPr>
        <b/>
        <vertAlign val="superscript"/>
        <sz val="10"/>
        <rFont val="Times New Roman"/>
        <family val="1"/>
        <charset val="238"/>
      </rPr>
      <t>3</t>
    </r>
  </si>
  <si>
    <t>13.2</t>
  </si>
  <si>
    <t>D.02.03.01.14</t>
  </si>
  <si>
    <t>Wykonanie nasypów mechanicznie z pozyskaniem i transportem gruntu</t>
  </si>
  <si>
    <t>14.</t>
  </si>
  <si>
    <t>M-32.00.00</t>
  </si>
  <si>
    <t>MOSTY OBJAZDOWE</t>
  </si>
  <si>
    <t>14.1</t>
  </si>
  <si>
    <t>M 32.01.01.32</t>
  </si>
  <si>
    <t>Wykonanie mostu objazdowego z dźwigarów z belek walcowanych i pomoście drewnianym</t>
  </si>
  <si>
    <t>14.2</t>
  </si>
  <si>
    <t>D.10.03.01.21</t>
  </si>
  <si>
    <t>Wykonanie tymczasowej nawierzchni z płyt żelbetowych z pełnym odzyskiem</t>
  </si>
  <si>
    <t>14.3</t>
  </si>
  <si>
    <t>M 32.01.01.42</t>
  </si>
  <si>
    <t>Rozebranie mostu objazdowego z dźwigarów z belek walcowanych i pomoście drewnianym</t>
  </si>
  <si>
    <t>14.4</t>
  </si>
  <si>
    <t>D.01.02.04.27</t>
  </si>
  <si>
    <t>Rozebranie nawierzchni z płyt drogowych betonowych</t>
  </si>
  <si>
    <t>X</t>
  </si>
  <si>
    <t>……………………………………………………………………………………………………………………</t>
  </si>
  <si>
    <t>podpis Wykonawcy/Pełnomocnika</t>
  </si>
  <si>
    <t xml:space="preserve">Przebudowa obiektów inżynierskich na terenie GDDKiA Oddział w Warszawie w podziale na dwa zadania: Zadanie 1: Przebudowa mostu na przepust w ciągu DK Nr 62 w km 276+484 w m. Kalinowiec 
Zadanie 2: Przebudowa  przepustu znajdującego się pod drogą krajową nr 63 w km 226+969 w miejscowości Kurowice, gmina Sabnie, na rowie melioracyjnym
</t>
  </si>
  <si>
    <t>Zadanie 2: Przebudowa  przepustu znajdującego się pod drogą krajową nr 63 w km 226+969 w miejscowości Kurowice, gmina Sabnie, na rowie melioracyjnym</t>
  </si>
  <si>
    <t>Zadanie 1: Przebudowa mostu na przepust w ciągu DK Nr 62 w km 276+484 w m. Kalinowiec</t>
  </si>
  <si>
    <t>Formularz 2.1. Kosztorys ofertowy</t>
  </si>
  <si>
    <t xml:space="preserve">Formularz 2.1. Kosztorys ofertowy Przebudowa obiektów inżynierskich na terenie GDDKiA Oddział w Warszawie w podziale na dwa zadania: Zadanie 1: Przebudowa mostu na przepust w ciągu DK Nr 62 w km 276+484 w m. Kalinowiec </t>
  </si>
  <si>
    <t xml:space="preserve"> Przebudowa obiektów inżynierskich na terenie GDDKiA Oddział w Warszawie w podziale na dwa zadania: Zadanie 2: Przebudowa  przepustu znajdującego się pod drogą krajową nr 63 w km 226+969 w miejscowości Kurowice, gmina Sabnie, na rowie melioracyjnym</t>
  </si>
  <si>
    <t>RAZEM ZADANIE 2</t>
  </si>
  <si>
    <t>RAZEM NETTO</t>
  </si>
  <si>
    <t>RAZEM BRUTTO/CENA OFERTY BRUTTO</t>
  </si>
  <si>
    <t>Razem  Zadanie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</si>
</sst>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General&quot; &quot;"/>
    <numFmt numFmtId="165" formatCode="0.0"/>
    <numFmt numFmtId="166" formatCode="_-* #,##0.0\ _z_ł_-;\-* #,##0.0\ _z_ł_-;_-* &quot;-&quot;??\ _z_ł_-;_-@_-"/>
    <numFmt numFmtId="167" formatCode="#,##0.00_ ;\-#,##0.00\ "/>
    <numFmt numFmtId="168" formatCode="0.00000"/>
    <numFmt numFmtId="169" formatCode="0.000000"/>
    <numFmt numFmtId="170" formatCode="#,##0.0"/>
  </numFmts>
  <fonts count="61">
    <font>
      <sz val="11"/>
      <color theme="1"/>
      <name val="Czcionka tekstu podstawowego"/>
      <family val="2"/>
      <charset val="238"/>
    </font>
    <font>
      <b/>
      <sz val="10"/>
      <color rgb="FFFFFF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name val="Arial CE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name val="Tahoma"/>
      <family val="2"/>
      <charset val="238"/>
    </font>
    <font>
      <sz val="12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vertAlign val="superscript"/>
      <sz val="14"/>
      <color indexed="8"/>
      <name val="Tahoma"/>
      <family val="2"/>
      <charset val="238"/>
    </font>
    <font>
      <sz val="14"/>
      <name val="Tahoma"/>
      <family val="2"/>
      <charset val="238"/>
    </font>
    <font>
      <vertAlign val="superscript"/>
      <sz val="14"/>
      <color indexed="8"/>
      <name val="Tahoma"/>
      <family val="2"/>
      <charset val="238"/>
    </font>
    <font>
      <vertAlign val="superscript"/>
      <sz val="14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2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2"/>
      <name val="Czcionka tekstu podstawowego"/>
      <charset val="238"/>
    </font>
    <font>
      <b/>
      <sz val="12"/>
      <color theme="1"/>
      <name val="Czcionka tekstu podstawowego"/>
      <family val="2"/>
      <charset val="238"/>
    </font>
    <font>
      <b/>
      <vertAlign val="superscript"/>
      <sz val="14"/>
      <color theme="1"/>
      <name val="Tahoma"/>
      <family val="2"/>
      <charset val="238"/>
    </font>
    <font>
      <b/>
      <sz val="14"/>
      <name val="Tahoma"/>
      <family val="2"/>
      <charset val="238"/>
    </font>
    <font>
      <b/>
      <vertAlign val="superscript"/>
      <sz val="14"/>
      <name val="Tahoma"/>
      <family val="2"/>
      <charset val="238"/>
    </font>
    <font>
      <vertAlign val="superscript"/>
      <sz val="14"/>
      <name val="Tahoma"/>
      <family val="2"/>
      <charset val="238"/>
    </font>
    <font>
      <b/>
      <sz val="14"/>
      <color theme="1"/>
      <name val="Symbol"/>
      <family val="1"/>
      <charset val="2"/>
    </font>
    <font>
      <b/>
      <sz val="14"/>
      <color theme="1"/>
      <name val="Czcionka tekstu podstawowego"/>
      <charset val="238"/>
    </font>
    <font>
      <b/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4"/>
      <name val="Czcionka tekstu podstawowego"/>
      <charset val="238"/>
    </font>
    <font>
      <sz val="12"/>
      <name val="Czcionka tekstu podstawowego"/>
      <charset val="238"/>
    </font>
    <font>
      <sz val="10"/>
      <color rgb="FFFFFF00"/>
      <name val="Czcionka tekstu podstawowego"/>
      <charset val="238"/>
    </font>
    <font>
      <b/>
      <sz val="12"/>
      <name val="Czcionka tekstu podstawowego"/>
      <family val="2"/>
      <charset val="238"/>
    </font>
    <font>
      <sz val="10"/>
      <color rgb="FFFF0000"/>
      <name val="Czcionka tekstu podstawowego"/>
      <family val="2"/>
      <charset val="238"/>
    </font>
    <font>
      <sz val="10"/>
      <name val="Czcionka tekstu podstawowego"/>
      <charset val="238"/>
    </font>
    <font>
      <sz val="14"/>
      <color theme="1"/>
      <name val="Symbol"/>
      <family val="1"/>
      <charset val="2"/>
    </font>
    <font>
      <sz val="11"/>
      <color theme="1"/>
      <name val="Czcionka tekstu podstawowego"/>
      <family val="2"/>
      <charset val="238"/>
    </font>
    <font>
      <sz val="11"/>
      <color theme="1"/>
      <name val="Verdana"/>
      <family val="2"/>
      <charset val="238"/>
    </font>
    <font>
      <b/>
      <sz val="16"/>
      <color theme="1"/>
      <name val="Czcionka tekstu podstawowego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"/>
      <family val="1"/>
    </font>
    <font>
      <b/>
      <sz val="10"/>
      <name val="Arial"/>
      <family val="2"/>
      <charset val="238"/>
    </font>
    <font>
      <b/>
      <sz val="9"/>
      <name val="Times New Roman"/>
      <family val="1"/>
    </font>
    <font>
      <sz val="9"/>
      <name val="Arial CE"/>
      <charset val="238"/>
    </font>
    <font>
      <b/>
      <sz val="10"/>
      <name val="Times New Roman"/>
      <family val="1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b/>
      <vertAlign val="superscript"/>
      <sz val="10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sz val="10"/>
      <name val="Arial CE"/>
      <charset val="238"/>
    </font>
    <font>
      <b/>
      <sz val="18"/>
      <color theme="1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gray125"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0" fillId="0" borderId="0" applyFont="0" applyFill="0" applyBorder="0" applyAlignment="0" applyProtection="0"/>
    <xf numFmtId="0" fontId="52" fillId="0" borderId="0"/>
    <xf numFmtId="0" fontId="52" fillId="0" borderId="0"/>
  </cellStyleXfs>
  <cellXfs count="346">
    <xf numFmtId="0" fontId="0" fillId="0" borderId="0" xfId="0"/>
    <xf numFmtId="164" fontId="1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/>
    </xf>
    <xf numFmtId="1" fontId="14" fillId="0" borderId="1" xfId="3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29" fillId="2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12" fillId="0" borderId="1" xfId="0" applyFont="1" applyBorder="1" applyAlignment="1">
      <alignment vertical="center" wrapText="1" shrinkToFit="1"/>
    </xf>
    <xf numFmtId="0" fontId="33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64" fontId="35" fillId="2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vertical="center"/>
    </xf>
    <xf numFmtId="0" fontId="19" fillId="0" borderId="1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21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35" fillId="2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2" fontId="12" fillId="0" borderId="0" xfId="0" quotePrefix="1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6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2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12" fillId="6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8" fillId="6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164" fontId="29" fillId="0" borderId="1" xfId="0" applyNumberFormat="1" applyFont="1" applyFill="1" applyBorder="1" applyAlignment="1">
      <alignment vertical="center"/>
    </xf>
    <xf numFmtId="0" fontId="38" fillId="0" borderId="1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indent="15"/>
    </xf>
    <xf numFmtId="0" fontId="41" fillId="0" borderId="0" xfId="0" applyFont="1" applyAlignment="1">
      <alignment horizontal="left" indent="15"/>
    </xf>
    <xf numFmtId="166" fontId="11" fillId="0" borderId="4" xfId="17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2" fontId="2" fillId="0" borderId="0" xfId="17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67" fontId="11" fillId="0" borderId="6" xfId="17" applyNumberFormat="1" applyFont="1" applyBorder="1" applyAlignment="1">
      <alignment horizontal="center" vertical="center"/>
    </xf>
    <xf numFmtId="167" fontId="11" fillId="0" borderId="4" xfId="17" applyNumberFormat="1" applyFont="1" applyFill="1" applyBorder="1" applyAlignment="1">
      <alignment horizontal="center" vertical="center"/>
    </xf>
    <xf numFmtId="167" fontId="11" fillId="0" borderId="4" xfId="17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168" fontId="30" fillId="0" borderId="0" xfId="0" applyNumberFormat="1" applyFont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164" fontId="1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2" fontId="12" fillId="0" borderId="0" xfId="0" quotePrefix="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64" fontId="29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" fontId="14" fillId="0" borderId="1" xfId="3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" fontId="14" fillId="0" borderId="1" xfId="3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2" fontId="14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14" fillId="0" borderId="1" xfId="3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" fontId="14" fillId="0" borderId="1" xfId="3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/>
    </xf>
    <xf numFmtId="1" fontId="14" fillId="0" borderId="1" xfId="3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2" fontId="12" fillId="0" borderId="1" xfId="0" quotePrefix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3" fillId="0" borderId="0" xfId="2"/>
    <xf numFmtId="0" fontId="45" fillId="0" borderId="1" xfId="2" applyFont="1" applyFill="1" applyBorder="1" applyAlignment="1">
      <alignment horizontal="center" vertical="center" wrapText="1"/>
    </xf>
    <xf numFmtId="170" fontId="46" fillId="0" borderId="1" xfId="2" applyNumberFormat="1" applyFont="1" applyFill="1" applyBorder="1" applyAlignment="1">
      <alignment horizontal="center" vertical="center" wrapText="1"/>
    </xf>
    <xf numFmtId="4" fontId="47" fillId="0" borderId="1" xfId="2" applyNumberFormat="1" applyFont="1" applyFill="1" applyBorder="1" applyAlignment="1">
      <alignment horizontal="center" vertical="center" wrapText="1"/>
    </xf>
    <xf numFmtId="0" fontId="49" fillId="8" borderId="1" xfId="2" applyFont="1" applyFill="1" applyBorder="1" applyAlignment="1">
      <alignment horizontal="center" vertical="center" wrapText="1"/>
    </xf>
    <xf numFmtId="0" fontId="49" fillId="8" borderId="1" xfId="2" applyFont="1" applyFill="1" applyBorder="1" applyAlignment="1">
      <alignment horizontal="left" vertical="center" wrapText="1"/>
    </xf>
    <xf numFmtId="4" fontId="49" fillId="8" borderId="1" xfId="2" applyNumberFormat="1" applyFont="1" applyFill="1" applyBorder="1" applyAlignment="1">
      <alignment horizontal="center" vertical="center" wrapText="1"/>
    </xf>
    <xf numFmtId="0" fontId="50" fillId="0" borderId="0" xfId="2" applyFont="1"/>
    <xf numFmtId="0" fontId="47" fillId="0" borderId="1" xfId="2" applyFont="1" applyFill="1" applyBorder="1" applyAlignment="1">
      <alignment horizontal="center" vertical="center"/>
    </xf>
    <xf numFmtId="0" fontId="45" fillId="0" borderId="1" xfId="2" applyFont="1" applyFill="1" applyBorder="1" applyAlignment="1">
      <alignment horizontal="left" vertical="center" wrapText="1"/>
    </xf>
    <xf numFmtId="0" fontId="47" fillId="0" borderId="1" xfId="2" applyFont="1" applyFill="1" applyBorder="1" applyAlignment="1">
      <alignment horizontal="justify" vertical="center" wrapText="1"/>
    </xf>
    <xf numFmtId="4" fontId="47" fillId="0" borderId="1" xfId="2" applyNumberFormat="1" applyFont="1" applyFill="1" applyBorder="1" applyAlignment="1">
      <alignment horizontal="center" vertical="center"/>
    </xf>
    <xf numFmtId="0" fontId="3" fillId="0" borderId="1" xfId="2" applyFill="1" applyBorder="1"/>
    <xf numFmtId="4" fontId="3" fillId="0" borderId="1" xfId="2" applyNumberFormat="1" applyFill="1" applyBorder="1"/>
    <xf numFmtId="0" fontId="46" fillId="0" borderId="1" xfId="2" applyFont="1" applyFill="1" applyBorder="1" applyAlignment="1">
      <alignment horizontal="justify" vertical="center" wrapText="1"/>
    </xf>
    <xf numFmtId="0" fontId="51" fillId="0" borderId="1" xfId="2" applyFont="1" applyFill="1" applyBorder="1" applyAlignment="1">
      <alignment horizontal="center" vertical="center" wrapText="1"/>
    </xf>
    <xf numFmtId="0" fontId="49" fillId="0" borderId="1" xfId="2" applyFont="1" applyFill="1" applyBorder="1" applyAlignment="1">
      <alignment horizontal="center" vertical="center" wrapText="1"/>
    </xf>
    <xf numFmtId="0" fontId="49" fillId="0" borderId="1" xfId="2" applyFont="1" applyFill="1" applyBorder="1" applyAlignment="1">
      <alignment horizontal="left" vertical="center" wrapText="1"/>
    </xf>
    <xf numFmtId="4" fontId="49" fillId="0" borderId="1" xfId="2" applyNumberFormat="1" applyFont="1" applyFill="1" applyBorder="1" applyAlignment="1">
      <alignment horizontal="center" vertical="center" wrapText="1"/>
    </xf>
    <xf numFmtId="0" fontId="3" fillId="0" borderId="0" xfId="2" applyFont="1"/>
    <xf numFmtId="0" fontId="45" fillId="0" borderId="1" xfId="2" applyFont="1" applyFill="1" applyBorder="1" applyAlignment="1">
      <alignment horizontal="right" vertical="center" wrapText="1"/>
    </xf>
    <xf numFmtId="0" fontId="47" fillId="0" borderId="1" xfId="18" applyFont="1" applyFill="1" applyBorder="1" applyAlignment="1">
      <alignment horizontal="center" vertical="center"/>
    </xf>
    <xf numFmtId="0" fontId="47" fillId="0" borderId="1" xfId="18" applyFont="1" applyFill="1" applyBorder="1" applyAlignment="1">
      <alignment horizontal="justify" vertical="center" wrapText="1"/>
    </xf>
    <xf numFmtId="4" fontId="47" fillId="0" borderId="1" xfId="19" applyNumberFormat="1" applyFont="1" applyFill="1" applyBorder="1" applyAlignment="1">
      <alignment horizontal="center" vertical="center"/>
    </xf>
    <xf numFmtId="0" fontId="3" fillId="5" borderId="0" xfId="2" applyFill="1"/>
    <xf numFmtId="4" fontId="51" fillId="0" borderId="1" xfId="2" applyNumberFormat="1" applyFont="1" applyFill="1" applyBorder="1" applyAlignment="1">
      <alignment horizontal="center" vertical="center" wrapText="1"/>
    </xf>
    <xf numFmtId="0" fontId="45" fillId="0" borderId="1" xfId="2" applyFont="1" applyFill="1" applyBorder="1" applyAlignment="1">
      <alignment horizontal="center" vertical="center"/>
    </xf>
    <xf numFmtId="0" fontId="45" fillId="0" borderId="1" xfId="2" applyFont="1" applyFill="1" applyBorder="1" applyAlignment="1">
      <alignment horizontal="justify" vertical="center" wrapText="1"/>
    </xf>
    <xf numFmtId="0" fontId="47" fillId="0" borderId="1" xfId="2" applyFont="1" applyFill="1" applyBorder="1" applyAlignment="1">
      <alignment horizontal="center" vertical="center" wrapText="1"/>
    </xf>
    <xf numFmtId="0" fontId="3" fillId="0" borderId="1" xfId="2" applyBorder="1" applyAlignment="1"/>
    <xf numFmtId="4" fontId="3" fillId="0" borderId="1" xfId="2" applyNumberFormat="1" applyBorder="1" applyAlignment="1"/>
    <xf numFmtId="0" fontId="3" fillId="0" borderId="1" xfId="2" applyBorder="1" applyAlignment="1">
      <alignment horizontal="center"/>
    </xf>
    <xf numFmtId="0" fontId="55" fillId="0" borderId="0" xfId="2" applyFont="1" applyAlignment="1">
      <alignment horizontal="right" vertical="top"/>
    </xf>
    <xf numFmtId="0" fontId="55" fillId="0" borderId="0" xfId="2" applyFont="1" applyAlignment="1">
      <alignment vertical="top"/>
    </xf>
    <xf numFmtId="0" fontId="55" fillId="0" borderId="0" xfId="2" applyFont="1" applyAlignment="1">
      <alignment horizontal="center" vertical="top"/>
    </xf>
    <xf numFmtId="0" fontId="56" fillId="0" borderId="0" xfId="2" applyFont="1" applyAlignment="1">
      <alignment horizontal="center" vertical="top"/>
    </xf>
    <xf numFmtId="170" fontId="57" fillId="0" borderId="0" xfId="2" applyNumberFormat="1" applyFont="1" applyAlignment="1">
      <alignment horizontal="right" vertical="top"/>
    </xf>
    <xf numFmtId="0" fontId="58" fillId="0" borderId="0" xfId="2" applyFont="1" applyAlignment="1">
      <alignment horizontal="right" vertical="top"/>
    </xf>
    <xf numFmtId="0" fontId="58" fillId="0" borderId="0" xfId="2" applyFont="1" applyAlignment="1">
      <alignment vertical="top"/>
    </xf>
    <xf numFmtId="0" fontId="58" fillId="0" borderId="0" xfId="2" applyFont="1" applyAlignment="1">
      <alignment horizontal="center" vertical="top"/>
    </xf>
    <xf numFmtId="0" fontId="51" fillId="0" borderId="0" xfId="2" applyFont="1" applyAlignment="1">
      <alignment horizontal="center" vertical="top"/>
    </xf>
    <xf numFmtId="0" fontId="3" fillId="0" borderId="0" xfId="2" applyAlignment="1">
      <alignment horizontal="right" vertical="top"/>
    </xf>
    <xf numFmtId="0" fontId="3" fillId="0" borderId="0" xfId="2" applyAlignment="1">
      <alignment vertical="top"/>
    </xf>
    <xf numFmtId="0" fontId="3" fillId="0" borderId="0" xfId="2" applyAlignment="1">
      <alignment horizontal="center" vertical="top"/>
    </xf>
    <xf numFmtId="0" fontId="59" fillId="0" borderId="0" xfId="2" applyFont="1" applyAlignment="1">
      <alignment horizontal="center" vertical="top"/>
    </xf>
    <xf numFmtId="0" fontId="3" fillId="0" borderId="0" xfId="2" applyAlignment="1">
      <alignment horizontal="right"/>
    </xf>
    <xf numFmtId="0" fontId="3" fillId="0" borderId="0" xfId="2" applyAlignment="1">
      <alignment horizontal="center"/>
    </xf>
    <xf numFmtId="0" fontId="59" fillId="0" borderId="0" xfId="2" applyFont="1" applyAlignment="1">
      <alignment horizontal="center"/>
    </xf>
    <xf numFmtId="170" fontId="57" fillId="0" borderId="0" xfId="2" applyNumberFormat="1" applyFont="1" applyAlignment="1">
      <alignment horizontal="right"/>
    </xf>
    <xf numFmtId="0" fontId="19" fillId="0" borderId="0" xfId="0" applyFont="1" applyAlignment="1">
      <alignment vertical="center" wrapText="1"/>
    </xf>
    <xf numFmtId="0" fontId="11" fillId="0" borderId="8" xfId="0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42" fillId="7" borderId="14" xfId="0" applyFont="1" applyFill="1" applyBorder="1" applyAlignment="1">
      <alignment horizontal="center" vertical="center"/>
    </xf>
    <xf numFmtId="0" fontId="42" fillId="7" borderId="15" xfId="0" applyFont="1" applyFill="1" applyBorder="1" applyAlignment="1">
      <alignment horizontal="center" vertical="center"/>
    </xf>
    <xf numFmtId="0" fontId="42" fillId="7" borderId="1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right" vertical="center" wrapText="1"/>
    </xf>
    <xf numFmtId="0" fontId="43" fillId="0" borderId="18" xfId="2" applyFont="1" applyFill="1" applyBorder="1" applyAlignment="1">
      <alignment horizontal="center" vertical="center" wrapText="1"/>
    </xf>
    <xf numFmtId="0" fontId="44" fillId="0" borderId="18" xfId="2" applyFont="1" applyFill="1" applyBorder="1" applyAlignment="1">
      <alignment horizontal="center" vertical="center" wrapText="1"/>
    </xf>
    <xf numFmtId="0" fontId="3" fillId="0" borderId="18" xfId="2" applyBorder="1" applyAlignment="1"/>
    <xf numFmtId="0" fontId="48" fillId="0" borderId="10" xfId="2" applyFont="1" applyFill="1" applyBorder="1" applyAlignment="1">
      <alignment horizontal="center" vertical="center" wrapText="1"/>
    </xf>
    <xf numFmtId="0" fontId="48" fillId="0" borderId="7" xfId="2" applyFont="1" applyFill="1" applyBorder="1" applyAlignment="1">
      <alignment horizontal="center" vertical="center" wrapText="1"/>
    </xf>
    <xf numFmtId="0" fontId="3" fillId="0" borderId="7" xfId="2" applyFill="1" applyBorder="1" applyAlignment="1">
      <alignment horizontal="center" vertical="center" wrapText="1"/>
    </xf>
    <xf numFmtId="0" fontId="3" fillId="0" borderId="3" xfId="2" applyFill="1" applyBorder="1" applyAlignment="1">
      <alignment horizontal="center" vertical="center" wrapText="1"/>
    </xf>
    <xf numFmtId="0" fontId="53" fillId="0" borderId="10" xfId="2" applyNumberFormat="1" applyFont="1" applyBorder="1" applyAlignment="1">
      <alignment horizontal="center" vertical="center" wrapText="1"/>
    </xf>
    <xf numFmtId="0" fontId="53" fillId="0" borderId="7" xfId="2" applyNumberFormat="1" applyFont="1" applyBorder="1" applyAlignment="1">
      <alignment horizontal="center" vertical="center" wrapText="1"/>
    </xf>
    <xf numFmtId="0" fontId="53" fillId="0" borderId="3" xfId="2" applyNumberFormat="1" applyFont="1" applyBorder="1" applyAlignment="1">
      <alignment horizontal="center" vertical="center" wrapText="1"/>
    </xf>
    <xf numFmtId="0" fontId="3" fillId="0" borderId="7" xfId="2" applyBorder="1" applyAlignment="1"/>
    <xf numFmtId="0" fontId="3" fillId="0" borderId="3" xfId="2" applyBorder="1" applyAlignment="1"/>
    <xf numFmtId="0" fontId="60" fillId="0" borderId="0" xfId="0" applyFont="1" applyAlignment="1">
      <alignment horizontal="center" vertical="center" wrapText="1"/>
    </xf>
    <xf numFmtId="0" fontId="11" fillId="0" borderId="5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42" fillId="7" borderId="10" xfId="0" applyFont="1" applyFill="1" applyBorder="1" applyAlignment="1">
      <alignment horizontal="center" vertical="center"/>
    </xf>
    <xf numFmtId="0" fontId="42" fillId="7" borderId="7" xfId="0" applyFont="1" applyFill="1" applyBorder="1" applyAlignment="1">
      <alignment horizontal="center" vertical="center"/>
    </xf>
    <xf numFmtId="0" fontId="42" fillId="7" borderId="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right" vertical="center" wrapText="1"/>
    </xf>
    <xf numFmtId="0" fontId="60" fillId="0" borderId="18" xfId="0" applyFont="1" applyBorder="1" applyAlignment="1">
      <alignment horizontal="center" vertical="center" wrapText="1"/>
    </xf>
  </cellXfs>
  <cellStyles count="20">
    <cellStyle name="Dziesiętny" xfId="17" builtinId="3"/>
    <cellStyle name="Normalny" xfId="0" builtinId="0"/>
    <cellStyle name="Normalny 12" xfId="2"/>
    <cellStyle name="Normalny 13" xfId="13"/>
    <cellStyle name="Normalny 14" xfId="14"/>
    <cellStyle name="Normalny 15" xfId="3"/>
    <cellStyle name="Normalny 17" xfId="6"/>
    <cellStyle name="Normalny 18" xfId="15"/>
    <cellStyle name="Normalny 19" xfId="7"/>
    <cellStyle name="Normalny 20" xfId="8"/>
    <cellStyle name="Normalny 21" xfId="10"/>
    <cellStyle name="Normalny 22" xfId="9"/>
    <cellStyle name="Normalny 23" xfId="12"/>
    <cellStyle name="Normalny 24" xfId="11"/>
    <cellStyle name="Normalny 4" xfId="18"/>
    <cellStyle name="Normalny 4 2" xfId="19"/>
    <cellStyle name="Normalny 5" xfId="16"/>
    <cellStyle name="Normalny 7" xfId="1"/>
    <cellStyle name="Normalny 8" xfId="4"/>
    <cellStyle name="Normalny 9" xfId="5"/>
  </cellStyles>
  <dxfs count="0"/>
  <tableStyles count="0" defaultTableStyle="TableStyleMedium9" defaultPivotStyle="PivotStyleLight16"/>
  <colors>
    <mruColors>
      <color rgb="FFF2B13C"/>
      <color rgb="FFFFCD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="70" zoomScaleNormal="70" zoomScaleSheetLayoutView="70" workbookViewId="0">
      <selection activeCell="D14" sqref="D14"/>
    </sheetView>
  </sheetViews>
  <sheetFormatPr defaultRowHeight="12.75"/>
  <cols>
    <col min="1" max="1" width="4.75" style="1" customWidth="1"/>
    <col min="2" max="2" width="3.75" style="2" customWidth="1"/>
    <col min="3" max="3" width="9" style="3" customWidth="1"/>
    <col min="4" max="4" width="90.625" style="4" customWidth="1"/>
    <col min="5" max="5" width="19.75" style="2" customWidth="1"/>
    <col min="6" max="16384" width="9" style="2"/>
  </cols>
  <sheetData>
    <row r="1" spans="3:5" ht="18" customHeight="1">
      <c r="C1" s="312" t="s">
        <v>511</v>
      </c>
      <c r="D1" s="312"/>
      <c r="E1" s="312"/>
    </row>
    <row r="2" spans="3:5" ht="90" customHeight="1" thickBot="1">
      <c r="C2" s="312" t="s">
        <v>508</v>
      </c>
      <c r="D2" s="312"/>
      <c r="E2" s="312"/>
    </row>
    <row r="3" spans="3:5" ht="39.950000000000003" customHeight="1">
      <c r="C3" s="313" t="s">
        <v>268</v>
      </c>
      <c r="D3" s="314"/>
      <c r="E3" s="315"/>
    </row>
    <row r="4" spans="3:5">
      <c r="C4" s="316"/>
      <c r="D4" s="317"/>
      <c r="E4" s="318"/>
    </row>
    <row r="5" spans="3:5" ht="39.950000000000003" customHeight="1">
      <c r="C5" s="161" t="s">
        <v>269</v>
      </c>
      <c r="D5" s="152" t="s">
        <v>270</v>
      </c>
      <c r="E5" s="160" t="s">
        <v>224</v>
      </c>
    </row>
    <row r="6" spans="3:5" ht="47.25" customHeight="1">
      <c r="C6" s="159">
        <v>1</v>
      </c>
      <c r="D6" s="255" t="s">
        <v>510</v>
      </c>
      <c r="E6" s="158"/>
    </row>
    <row r="7" spans="3:5" ht="46.5" customHeight="1">
      <c r="C7" s="159">
        <v>2</v>
      </c>
      <c r="D7" s="255" t="s">
        <v>509</v>
      </c>
      <c r="E7" s="158"/>
    </row>
    <row r="8" spans="3:5" ht="24.95" customHeight="1">
      <c r="C8" s="319" t="s">
        <v>515</v>
      </c>
      <c r="D8" s="320"/>
      <c r="E8" s="165"/>
    </row>
    <row r="9" spans="3:5" ht="18" customHeight="1">
      <c r="C9" s="321" t="s">
        <v>238</v>
      </c>
      <c r="D9" s="322"/>
      <c r="E9" s="166"/>
    </row>
    <row r="10" spans="3:5" ht="30" customHeight="1" thickBot="1">
      <c r="C10" s="310" t="s">
        <v>516</v>
      </c>
      <c r="D10" s="311"/>
      <c r="E10" s="164"/>
    </row>
    <row r="11" spans="3:5" ht="18" customHeight="1">
      <c r="C11" s="61"/>
    </row>
    <row r="12" spans="3:5">
      <c r="C12" s="4"/>
      <c r="E12" s="4"/>
    </row>
    <row r="13" spans="3:5">
      <c r="C13" s="4"/>
      <c r="E13" s="4"/>
    </row>
    <row r="14" spans="3:5" ht="50.1" customHeight="1">
      <c r="C14" s="4"/>
      <c r="E14" s="4"/>
    </row>
    <row r="15" spans="3:5">
      <c r="C15" s="4"/>
      <c r="E15" s="4"/>
    </row>
    <row r="17" spans="4:4" ht="30">
      <c r="D17" s="309" t="s">
        <v>506</v>
      </c>
    </row>
    <row r="18" spans="4:4" ht="15">
      <c r="D18" s="309" t="s">
        <v>507</v>
      </c>
    </row>
  </sheetData>
  <mergeCells count="7">
    <mergeCell ref="C10:D10"/>
    <mergeCell ref="C1:E1"/>
    <mergeCell ref="C2:E2"/>
    <mergeCell ref="C3:E3"/>
    <mergeCell ref="C4:E4"/>
    <mergeCell ref="C8:D8"/>
    <mergeCell ref="C9:D9"/>
  </mergeCells>
  <pageMargins left="0.78740157480314965" right="0.27559055118110237" top="0.74803149606299213" bottom="0.74803149606299213" header="0.31496062992125984" footer="0.31496062992125984"/>
  <pageSetup paperSize="9" scale="65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1"/>
  <sheetViews>
    <sheetView tabSelected="1" view="pageBreakPreview" topLeftCell="A70" zoomScale="130" zoomScaleNormal="110" zoomScaleSheetLayoutView="130" workbookViewId="0">
      <selection activeCell="A84" sqref="A84"/>
    </sheetView>
  </sheetViews>
  <sheetFormatPr defaultRowHeight="12.75"/>
  <cols>
    <col min="1" max="1" width="4.75" style="305" customWidth="1"/>
    <col min="2" max="2" width="8.75" style="260" hidden="1" customWidth="1"/>
    <col min="3" max="3" width="10.375" style="306" customWidth="1"/>
    <col min="4" max="4" width="36.125" style="260" customWidth="1"/>
    <col min="5" max="5" width="4.625" style="307" customWidth="1"/>
    <col min="6" max="6" width="6.5" style="308" customWidth="1"/>
    <col min="7" max="7" width="9" style="260"/>
    <col min="8" max="8" width="15" style="260" customWidth="1"/>
    <col min="9" max="16384" width="9" style="260"/>
  </cols>
  <sheetData>
    <row r="1" spans="1:8" ht="77.25" customHeight="1">
      <c r="A1" s="323" t="s">
        <v>512</v>
      </c>
      <c r="B1" s="324"/>
      <c r="C1" s="324"/>
      <c r="D1" s="324"/>
      <c r="E1" s="324"/>
      <c r="F1" s="324"/>
      <c r="G1" s="325"/>
      <c r="H1" s="325"/>
    </row>
    <row r="2" spans="1:8" ht="44.65" customHeight="1">
      <c r="A2" s="261" t="s">
        <v>325</v>
      </c>
      <c r="B2" s="261" t="s">
        <v>326</v>
      </c>
      <c r="C2" s="261" t="s">
        <v>327</v>
      </c>
      <c r="D2" s="261" t="s">
        <v>328</v>
      </c>
      <c r="E2" s="261" t="s">
        <v>329</v>
      </c>
      <c r="F2" s="262" t="s">
        <v>330</v>
      </c>
      <c r="G2" s="263" t="s">
        <v>331</v>
      </c>
      <c r="H2" s="263" t="s">
        <v>332</v>
      </c>
    </row>
    <row r="3" spans="1:8" ht="13.7" customHeight="1">
      <c r="A3" s="261" t="s">
        <v>333</v>
      </c>
      <c r="B3" s="261"/>
      <c r="C3" s="261" t="s">
        <v>334</v>
      </c>
      <c r="D3" s="261" t="s">
        <v>335</v>
      </c>
      <c r="E3" s="261" t="s">
        <v>336</v>
      </c>
      <c r="F3" s="262" t="s">
        <v>337</v>
      </c>
      <c r="G3" s="263" t="s">
        <v>338</v>
      </c>
      <c r="H3" s="263" t="s">
        <v>339</v>
      </c>
    </row>
    <row r="4" spans="1:8" ht="13.7" customHeight="1">
      <c r="A4" s="326" t="s">
        <v>340</v>
      </c>
      <c r="B4" s="327"/>
      <c r="C4" s="327"/>
      <c r="D4" s="327"/>
      <c r="E4" s="327"/>
      <c r="F4" s="327"/>
      <c r="G4" s="328"/>
      <c r="H4" s="329"/>
    </row>
    <row r="5" spans="1:8" s="267" customFormat="1" ht="20.25" customHeight="1">
      <c r="A5" s="264" t="s">
        <v>333</v>
      </c>
      <c r="B5" s="264"/>
      <c r="C5" s="265" t="s">
        <v>341</v>
      </c>
      <c r="D5" s="265" t="s">
        <v>257</v>
      </c>
      <c r="E5" s="266" t="s">
        <v>34</v>
      </c>
      <c r="F5" s="266" t="s">
        <v>34</v>
      </c>
      <c r="G5" s="266" t="s">
        <v>34</v>
      </c>
      <c r="H5" s="266" t="s">
        <v>34</v>
      </c>
    </row>
    <row r="6" spans="1:8" ht="36" customHeight="1">
      <c r="A6" s="268" t="s">
        <v>342</v>
      </c>
      <c r="B6" s="269"/>
      <c r="C6" s="268" t="s">
        <v>343</v>
      </c>
      <c r="D6" s="270" t="s">
        <v>344</v>
      </c>
      <c r="E6" s="268" t="s">
        <v>345</v>
      </c>
      <c r="F6" s="271">
        <v>1</v>
      </c>
      <c r="G6" s="272"/>
      <c r="H6" s="273"/>
    </row>
    <row r="7" spans="1:8" ht="23.65" customHeight="1">
      <c r="A7" s="268" t="s">
        <v>346</v>
      </c>
      <c r="B7" s="269"/>
      <c r="C7" s="268" t="s">
        <v>343</v>
      </c>
      <c r="D7" s="270" t="s">
        <v>347</v>
      </c>
      <c r="E7" s="268" t="s">
        <v>348</v>
      </c>
      <c r="F7" s="271">
        <v>3</v>
      </c>
      <c r="G7" s="272"/>
      <c r="H7" s="273"/>
    </row>
    <row r="8" spans="1:8" ht="23.65" customHeight="1">
      <c r="A8" s="268" t="s">
        <v>349</v>
      </c>
      <c r="B8" s="269"/>
      <c r="C8" s="268" t="s">
        <v>343</v>
      </c>
      <c r="D8" s="270" t="s">
        <v>350</v>
      </c>
      <c r="E8" s="268" t="s">
        <v>351</v>
      </c>
      <c r="F8" s="271">
        <v>4</v>
      </c>
      <c r="G8" s="272"/>
      <c r="H8" s="273"/>
    </row>
    <row r="9" spans="1:8" ht="23.65" customHeight="1">
      <c r="A9" s="268" t="s">
        <v>352</v>
      </c>
      <c r="B9" s="269"/>
      <c r="C9" s="268" t="s">
        <v>343</v>
      </c>
      <c r="D9" s="270" t="s">
        <v>353</v>
      </c>
      <c r="E9" s="268" t="s">
        <v>345</v>
      </c>
      <c r="F9" s="271">
        <v>1</v>
      </c>
      <c r="G9" s="272"/>
      <c r="H9" s="273"/>
    </row>
    <row r="10" spans="1:8" ht="23.65" customHeight="1">
      <c r="A10" s="268" t="s">
        <v>354</v>
      </c>
      <c r="B10" s="269"/>
      <c r="C10" s="268" t="s">
        <v>343</v>
      </c>
      <c r="D10" s="274" t="s">
        <v>355</v>
      </c>
      <c r="E10" s="268" t="s">
        <v>345</v>
      </c>
      <c r="F10" s="271">
        <v>1</v>
      </c>
      <c r="G10" s="272"/>
      <c r="H10" s="273"/>
    </row>
    <row r="11" spans="1:8" ht="23.65" customHeight="1">
      <c r="A11" s="268" t="s">
        <v>356</v>
      </c>
      <c r="B11" s="269"/>
      <c r="C11" s="268" t="s">
        <v>343</v>
      </c>
      <c r="D11" s="274" t="s">
        <v>357</v>
      </c>
      <c r="E11" s="268" t="s">
        <v>345</v>
      </c>
      <c r="F11" s="271">
        <v>1</v>
      </c>
      <c r="G11" s="272"/>
      <c r="H11" s="273"/>
    </row>
    <row r="12" spans="1:8" ht="23.65" customHeight="1">
      <c r="A12" s="268" t="s">
        <v>358</v>
      </c>
      <c r="B12" s="269"/>
      <c r="C12" s="268" t="s">
        <v>343</v>
      </c>
      <c r="D12" s="274" t="s">
        <v>359</v>
      </c>
      <c r="E12" s="268" t="s">
        <v>345</v>
      </c>
      <c r="F12" s="271">
        <v>1</v>
      </c>
      <c r="G12" s="272"/>
      <c r="H12" s="273"/>
    </row>
    <row r="13" spans="1:8" ht="23.65" customHeight="1">
      <c r="A13" s="268" t="s">
        <v>360</v>
      </c>
      <c r="B13" s="269"/>
      <c r="C13" s="268" t="s">
        <v>343</v>
      </c>
      <c r="D13" s="274" t="s">
        <v>361</v>
      </c>
      <c r="E13" s="268" t="s">
        <v>345</v>
      </c>
      <c r="F13" s="271">
        <v>1</v>
      </c>
      <c r="G13" s="272"/>
      <c r="H13" s="273"/>
    </row>
    <row r="14" spans="1:8" ht="23.65" customHeight="1">
      <c r="A14" s="268" t="s">
        <v>362</v>
      </c>
      <c r="B14" s="269"/>
      <c r="C14" s="268" t="s">
        <v>343</v>
      </c>
      <c r="D14" s="274" t="s">
        <v>363</v>
      </c>
      <c r="E14" s="268" t="s">
        <v>345</v>
      </c>
      <c r="F14" s="271">
        <v>1</v>
      </c>
      <c r="G14" s="272"/>
      <c r="H14" s="273"/>
    </row>
    <row r="15" spans="1:8" ht="23.65" customHeight="1">
      <c r="A15" s="268" t="s">
        <v>364</v>
      </c>
      <c r="B15" s="269"/>
      <c r="C15" s="268" t="s">
        <v>343</v>
      </c>
      <c r="D15" s="274" t="s">
        <v>365</v>
      </c>
      <c r="E15" s="268" t="s">
        <v>345</v>
      </c>
      <c r="F15" s="271">
        <v>1</v>
      </c>
      <c r="G15" s="272"/>
      <c r="H15" s="273"/>
    </row>
    <row r="16" spans="1:8" ht="23.65" customHeight="1">
      <c r="A16" s="268" t="s">
        <v>366</v>
      </c>
      <c r="B16" s="269"/>
      <c r="C16" s="268" t="s">
        <v>343</v>
      </c>
      <c r="D16" s="274" t="s">
        <v>367</v>
      </c>
      <c r="E16" s="268" t="s">
        <v>351</v>
      </c>
      <c r="F16" s="271">
        <v>2</v>
      </c>
      <c r="G16" s="272"/>
      <c r="H16" s="273"/>
    </row>
    <row r="17" spans="1:8" ht="23.65" customHeight="1">
      <c r="A17" s="268" t="s">
        <v>368</v>
      </c>
      <c r="B17" s="269"/>
      <c r="C17" s="268" t="s">
        <v>343</v>
      </c>
      <c r="D17" s="274" t="s">
        <v>369</v>
      </c>
      <c r="E17" s="268" t="s">
        <v>351</v>
      </c>
      <c r="F17" s="271">
        <v>2</v>
      </c>
      <c r="G17" s="272"/>
      <c r="H17" s="273"/>
    </row>
    <row r="18" spans="1:8" ht="23.65" customHeight="1">
      <c r="A18" s="268" t="s">
        <v>370</v>
      </c>
      <c r="B18" s="269"/>
      <c r="C18" s="268" t="s">
        <v>343</v>
      </c>
      <c r="D18" s="274" t="s">
        <v>371</v>
      </c>
      <c r="E18" s="268" t="s">
        <v>345</v>
      </c>
      <c r="F18" s="271">
        <v>4</v>
      </c>
      <c r="G18" s="272"/>
      <c r="H18" s="273"/>
    </row>
    <row r="19" spans="1:8" ht="23.65" customHeight="1">
      <c r="A19" s="268" t="s">
        <v>372</v>
      </c>
      <c r="B19" s="269"/>
      <c r="C19" s="268" t="s">
        <v>343</v>
      </c>
      <c r="D19" s="274" t="s">
        <v>373</v>
      </c>
      <c r="E19" s="268" t="s">
        <v>345</v>
      </c>
      <c r="F19" s="271">
        <v>1</v>
      </c>
      <c r="G19" s="272"/>
      <c r="H19" s="273"/>
    </row>
    <row r="20" spans="1:8" ht="23.65" customHeight="1">
      <c r="A20" s="268" t="s">
        <v>374</v>
      </c>
      <c r="B20" s="269"/>
      <c r="C20" s="268" t="s">
        <v>343</v>
      </c>
      <c r="D20" s="274" t="s">
        <v>375</v>
      </c>
      <c r="E20" s="268" t="s">
        <v>345</v>
      </c>
      <c r="F20" s="271">
        <v>1</v>
      </c>
      <c r="G20" s="272"/>
      <c r="H20" s="273"/>
    </row>
    <row r="21" spans="1:8" ht="35.450000000000003" customHeight="1">
      <c r="A21" s="268" t="s">
        <v>376</v>
      </c>
      <c r="B21" s="269"/>
      <c r="C21" s="268" t="s">
        <v>343</v>
      </c>
      <c r="D21" s="274" t="s">
        <v>377</v>
      </c>
      <c r="E21" s="268" t="s">
        <v>345</v>
      </c>
      <c r="F21" s="271">
        <v>1</v>
      </c>
      <c r="G21" s="272"/>
      <c r="H21" s="273"/>
    </row>
    <row r="22" spans="1:8" ht="23.65" customHeight="1">
      <c r="A22" s="268" t="s">
        <v>378</v>
      </c>
      <c r="B22" s="269"/>
      <c r="C22" s="268" t="s">
        <v>343</v>
      </c>
      <c r="D22" s="274" t="s">
        <v>379</v>
      </c>
      <c r="E22" s="268" t="s">
        <v>345</v>
      </c>
      <c r="F22" s="271">
        <v>1</v>
      </c>
      <c r="G22" s="272"/>
      <c r="H22" s="273"/>
    </row>
    <row r="23" spans="1:8" ht="92.25" customHeight="1">
      <c r="A23" s="268" t="s">
        <v>380</v>
      </c>
      <c r="B23" s="269"/>
      <c r="C23" s="268" t="s">
        <v>343</v>
      </c>
      <c r="D23" s="270" t="s">
        <v>381</v>
      </c>
      <c r="E23" s="268" t="s">
        <v>345</v>
      </c>
      <c r="F23" s="271">
        <v>1</v>
      </c>
      <c r="G23" s="272"/>
      <c r="H23" s="273"/>
    </row>
    <row r="24" spans="1:8" ht="23.65" customHeight="1">
      <c r="A24" s="268" t="s">
        <v>382</v>
      </c>
      <c r="B24" s="269"/>
      <c r="C24" s="268" t="s">
        <v>343</v>
      </c>
      <c r="D24" s="274" t="s">
        <v>383</v>
      </c>
      <c r="E24" s="268" t="s">
        <v>345</v>
      </c>
      <c r="F24" s="271">
        <v>1</v>
      </c>
      <c r="G24" s="272"/>
      <c r="H24" s="273"/>
    </row>
    <row r="25" spans="1:8" ht="23.65" customHeight="1">
      <c r="A25" s="268" t="s">
        <v>384</v>
      </c>
      <c r="B25" s="269"/>
      <c r="C25" s="268" t="s">
        <v>343</v>
      </c>
      <c r="D25" s="274" t="s">
        <v>385</v>
      </c>
      <c r="E25" s="268" t="s">
        <v>345</v>
      </c>
      <c r="F25" s="271">
        <v>1</v>
      </c>
      <c r="G25" s="272"/>
      <c r="H25" s="273"/>
    </row>
    <row r="26" spans="1:8" ht="26.25" customHeight="1">
      <c r="A26" s="268" t="s">
        <v>386</v>
      </c>
      <c r="B26" s="269"/>
      <c r="C26" s="268" t="s">
        <v>343</v>
      </c>
      <c r="D26" s="274" t="s">
        <v>387</v>
      </c>
      <c r="E26" s="268" t="s">
        <v>345</v>
      </c>
      <c r="F26" s="271">
        <v>1</v>
      </c>
      <c r="G26" s="272"/>
      <c r="H26" s="273"/>
    </row>
    <row r="27" spans="1:8" ht="36.6" customHeight="1">
      <c r="A27" s="268" t="s">
        <v>388</v>
      </c>
      <c r="B27" s="269"/>
      <c r="C27" s="268" t="s">
        <v>343</v>
      </c>
      <c r="D27" s="274" t="s">
        <v>389</v>
      </c>
      <c r="E27" s="268" t="s">
        <v>345</v>
      </c>
      <c r="F27" s="271">
        <v>1</v>
      </c>
      <c r="G27" s="272"/>
      <c r="H27" s="273"/>
    </row>
    <row r="28" spans="1:8" ht="71.45" customHeight="1">
      <c r="A28" s="268" t="s">
        <v>390</v>
      </c>
      <c r="B28" s="269"/>
      <c r="C28" s="268" t="s">
        <v>343</v>
      </c>
      <c r="D28" s="270" t="s">
        <v>391</v>
      </c>
      <c r="E28" s="268" t="s">
        <v>345</v>
      </c>
      <c r="F28" s="271">
        <v>1</v>
      </c>
      <c r="G28" s="272"/>
      <c r="H28" s="273"/>
    </row>
    <row r="29" spans="1:8" s="267" customFormat="1" ht="20.25" customHeight="1">
      <c r="A29" s="264" t="s">
        <v>334</v>
      </c>
      <c r="B29" s="264" t="s">
        <v>392</v>
      </c>
      <c r="C29" s="265" t="s">
        <v>393</v>
      </c>
      <c r="D29" s="265" t="s">
        <v>394</v>
      </c>
      <c r="E29" s="266" t="s">
        <v>34</v>
      </c>
      <c r="F29" s="266" t="s">
        <v>34</v>
      </c>
      <c r="G29" s="266" t="s">
        <v>34</v>
      </c>
      <c r="H29" s="266" t="s">
        <v>34</v>
      </c>
    </row>
    <row r="30" spans="1:8" s="279" customFormat="1" ht="16.5" customHeight="1">
      <c r="A30" s="275"/>
      <c r="B30" s="275"/>
      <c r="C30" s="276" t="s">
        <v>241</v>
      </c>
      <c r="D30" s="277" t="s">
        <v>242</v>
      </c>
      <c r="E30" s="278" t="s">
        <v>34</v>
      </c>
      <c r="F30" s="278" t="s">
        <v>34</v>
      </c>
      <c r="G30" s="278" t="s">
        <v>34</v>
      </c>
      <c r="H30" s="278" t="s">
        <v>34</v>
      </c>
    </row>
    <row r="31" spans="1:8" s="284" customFormat="1" ht="21.4" customHeight="1">
      <c r="A31" s="280" t="s">
        <v>395</v>
      </c>
      <c r="B31" s="269"/>
      <c r="C31" s="281" t="s">
        <v>396</v>
      </c>
      <c r="D31" s="282" t="s">
        <v>397</v>
      </c>
      <c r="E31" s="281" t="s">
        <v>398</v>
      </c>
      <c r="F31" s="283">
        <v>2</v>
      </c>
      <c r="G31" s="272"/>
      <c r="H31" s="273"/>
    </row>
    <row r="32" spans="1:8" s="284" customFormat="1" ht="21.4" customHeight="1">
      <c r="A32" s="280" t="s">
        <v>399</v>
      </c>
      <c r="B32" s="269"/>
      <c r="C32" s="281" t="s">
        <v>400</v>
      </c>
      <c r="D32" s="282" t="s">
        <v>401</v>
      </c>
      <c r="E32" s="281" t="s">
        <v>402</v>
      </c>
      <c r="F32" s="283">
        <v>135</v>
      </c>
      <c r="G32" s="272"/>
      <c r="H32" s="273"/>
    </row>
    <row r="33" spans="1:8" s="284" customFormat="1" ht="21.4" customHeight="1">
      <c r="A33" s="280" t="s">
        <v>403</v>
      </c>
      <c r="B33" s="269"/>
      <c r="C33" s="281" t="s">
        <v>404</v>
      </c>
      <c r="D33" s="282" t="s">
        <v>405</v>
      </c>
      <c r="E33" s="281" t="s">
        <v>10</v>
      </c>
      <c r="F33" s="283">
        <v>20.399999999999999</v>
      </c>
      <c r="G33" s="272"/>
      <c r="H33" s="273"/>
    </row>
    <row r="34" spans="1:8" s="267" customFormat="1" ht="20.25" customHeight="1">
      <c r="A34" s="264" t="s">
        <v>335</v>
      </c>
      <c r="B34" s="264"/>
      <c r="C34" s="265" t="s">
        <v>406</v>
      </c>
      <c r="D34" s="265" t="s">
        <v>407</v>
      </c>
      <c r="E34" s="266" t="s">
        <v>34</v>
      </c>
      <c r="F34" s="266" t="s">
        <v>34</v>
      </c>
      <c r="G34" s="266" t="s">
        <v>34</v>
      </c>
      <c r="H34" s="266" t="s">
        <v>34</v>
      </c>
    </row>
    <row r="35" spans="1:8" s="279" customFormat="1" ht="16.5" customHeight="1">
      <c r="A35" s="275"/>
      <c r="B35" s="275"/>
      <c r="C35" s="276" t="s">
        <v>408</v>
      </c>
      <c r="D35" s="277" t="s">
        <v>409</v>
      </c>
      <c r="E35" s="285" t="s">
        <v>34</v>
      </c>
      <c r="F35" s="285" t="s">
        <v>34</v>
      </c>
      <c r="G35" s="278" t="s">
        <v>34</v>
      </c>
      <c r="H35" s="278" t="s">
        <v>34</v>
      </c>
    </row>
    <row r="36" spans="1:8" s="284" customFormat="1" ht="21.4" customHeight="1">
      <c r="A36" s="280" t="s">
        <v>410</v>
      </c>
      <c r="B36" s="269"/>
      <c r="C36" s="281" t="s">
        <v>411</v>
      </c>
      <c r="D36" s="282" t="s">
        <v>412</v>
      </c>
      <c r="E36" s="281" t="s">
        <v>413</v>
      </c>
      <c r="F36" s="283">
        <v>53</v>
      </c>
      <c r="G36" s="272"/>
      <c r="H36" s="273"/>
    </row>
    <row r="37" spans="1:8" s="284" customFormat="1" ht="24.2" customHeight="1">
      <c r="A37" s="280" t="s">
        <v>414</v>
      </c>
      <c r="B37" s="269"/>
      <c r="C37" s="281" t="s">
        <v>415</v>
      </c>
      <c r="D37" s="282" t="s">
        <v>416</v>
      </c>
      <c r="E37" s="281" t="s">
        <v>413</v>
      </c>
      <c r="F37" s="283">
        <v>5.25</v>
      </c>
      <c r="G37" s="272"/>
      <c r="H37" s="273"/>
    </row>
    <row r="38" spans="1:8" s="267" customFormat="1" ht="20.25" customHeight="1">
      <c r="A38" s="264" t="s">
        <v>336</v>
      </c>
      <c r="B38" s="264"/>
      <c r="C38" s="265" t="s">
        <v>417</v>
      </c>
      <c r="D38" s="265" t="s">
        <v>91</v>
      </c>
      <c r="E38" s="266" t="s">
        <v>34</v>
      </c>
      <c r="F38" s="266" t="s">
        <v>34</v>
      </c>
      <c r="G38" s="266" t="s">
        <v>34</v>
      </c>
      <c r="H38" s="266" t="s">
        <v>34</v>
      </c>
    </row>
    <row r="39" spans="1:8" s="279" customFormat="1" ht="16.5" customHeight="1">
      <c r="A39" s="275"/>
      <c r="B39" s="275"/>
      <c r="C39" s="276" t="s">
        <v>408</v>
      </c>
      <c r="D39" s="277" t="s">
        <v>409</v>
      </c>
      <c r="E39" s="278" t="s">
        <v>34</v>
      </c>
      <c r="F39" s="278" t="s">
        <v>34</v>
      </c>
      <c r="G39" s="278" t="s">
        <v>34</v>
      </c>
      <c r="H39" s="278" t="s">
        <v>34</v>
      </c>
    </row>
    <row r="40" spans="1:8" s="284" customFormat="1" ht="21.95" customHeight="1">
      <c r="A40" s="280" t="s">
        <v>418</v>
      </c>
      <c r="B40" s="269"/>
      <c r="C40" s="281" t="s">
        <v>419</v>
      </c>
      <c r="D40" s="282" t="s">
        <v>420</v>
      </c>
      <c r="E40" s="281" t="s">
        <v>413</v>
      </c>
      <c r="F40" s="283">
        <v>10.199999999999999</v>
      </c>
      <c r="G40" s="272"/>
      <c r="H40" s="273"/>
    </row>
    <row r="41" spans="1:8" s="267" customFormat="1" ht="20.25" customHeight="1">
      <c r="A41" s="264" t="s">
        <v>337</v>
      </c>
      <c r="B41" s="264"/>
      <c r="C41" s="265" t="s">
        <v>421</v>
      </c>
      <c r="D41" s="265" t="s">
        <v>94</v>
      </c>
      <c r="E41" s="266" t="s">
        <v>34</v>
      </c>
      <c r="F41" s="266" t="s">
        <v>34</v>
      </c>
      <c r="G41" s="266" t="s">
        <v>34</v>
      </c>
      <c r="H41" s="266" t="s">
        <v>34</v>
      </c>
    </row>
    <row r="42" spans="1:8" s="279" customFormat="1" ht="24.95" customHeight="1">
      <c r="A42" s="275"/>
      <c r="B42" s="275"/>
      <c r="C42" s="276" t="s">
        <v>115</v>
      </c>
      <c r="D42" s="277" t="s">
        <v>114</v>
      </c>
      <c r="E42" s="285" t="s">
        <v>34</v>
      </c>
      <c r="F42" s="285" t="s">
        <v>34</v>
      </c>
      <c r="G42" s="278" t="s">
        <v>34</v>
      </c>
      <c r="H42" s="278" t="s">
        <v>34</v>
      </c>
    </row>
    <row r="43" spans="1:8" s="284" customFormat="1" ht="21.95" customHeight="1">
      <c r="A43" s="280" t="s">
        <v>422</v>
      </c>
      <c r="B43" s="269"/>
      <c r="C43" s="281" t="s">
        <v>423</v>
      </c>
      <c r="D43" s="282" t="s">
        <v>424</v>
      </c>
      <c r="E43" s="281" t="s">
        <v>413</v>
      </c>
      <c r="F43" s="283">
        <v>58.2</v>
      </c>
      <c r="G43" s="272"/>
      <c r="H43" s="273"/>
    </row>
    <row r="44" spans="1:8" s="267" customFormat="1" ht="20.25" customHeight="1">
      <c r="A44" s="264" t="s">
        <v>338</v>
      </c>
      <c r="B44" s="264"/>
      <c r="C44" s="265" t="s">
        <v>425</v>
      </c>
      <c r="D44" s="265" t="s">
        <v>426</v>
      </c>
      <c r="E44" s="266" t="s">
        <v>34</v>
      </c>
      <c r="F44" s="266" t="s">
        <v>34</v>
      </c>
      <c r="G44" s="266" t="s">
        <v>34</v>
      </c>
      <c r="H44" s="266" t="s">
        <v>34</v>
      </c>
    </row>
    <row r="45" spans="1:8" s="279" customFormat="1" ht="16.5" customHeight="1">
      <c r="A45" s="275"/>
      <c r="B45" s="275"/>
      <c r="C45" s="276" t="s">
        <v>408</v>
      </c>
      <c r="D45" s="277" t="s">
        <v>409</v>
      </c>
      <c r="E45" s="278" t="s">
        <v>34</v>
      </c>
      <c r="F45" s="278" t="s">
        <v>34</v>
      </c>
      <c r="G45" s="278" t="s">
        <v>34</v>
      </c>
      <c r="H45" s="278" t="s">
        <v>34</v>
      </c>
    </row>
    <row r="46" spans="1:8" s="284" customFormat="1" ht="24.2" customHeight="1">
      <c r="A46" s="280" t="s">
        <v>427</v>
      </c>
      <c r="B46" s="269"/>
      <c r="C46" s="286" t="s">
        <v>428</v>
      </c>
      <c r="D46" s="287" t="s">
        <v>429</v>
      </c>
      <c r="E46" s="288" t="s">
        <v>402</v>
      </c>
      <c r="F46" s="262">
        <v>101.5</v>
      </c>
      <c r="G46" s="272"/>
      <c r="H46" s="273"/>
    </row>
    <row r="47" spans="1:8" s="267" customFormat="1" ht="20.25" customHeight="1">
      <c r="A47" s="264" t="s">
        <v>339</v>
      </c>
      <c r="B47" s="264"/>
      <c r="C47" s="265" t="s">
        <v>430</v>
      </c>
      <c r="D47" s="265" t="s">
        <v>431</v>
      </c>
      <c r="E47" s="266" t="s">
        <v>34</v>
      </c>
      <c r="F47" s="266" t="s">
        <v>34</v>
      </c>
      <c r="G47" s="266" t="s">
        <v>34</v>
      </c>
      <c r="H47" s="266" t="s">
        <v>34</v>
      </c>
    </row>
    <row r="48" spans="1:8" s="279" customFormat="1" ht="16.5" customHeight="1">
      <c r="A48" s="275"/>
      <c r="B48" s="275"/>
      <c r="C48" s="276" t="s">
        <v>432</v>
      </c>
      <c r="D48" s="277" t="s">
        <v>433</v>
      </c>
      <c r="E48" s="278" t="s">
        <v>34</v>
      </c>
      <c r="F48" s="278" t="s">
        <v>34</v>
      </c>
      <c r="G48" s="278" t="s">
        <v>34</v>
      </c>
      <c r="H48" s="278" t="s">
        <v>34</v>
      </c>
    </row>
    <row r="49" spans="1:8" s="284" customFormat="1" ht="24.2" customHeight="1">
      <c r="A49" s="280" t="s">
        <v>434</v>
      </c>
      <c r="B49" s="269"/>
      <c r="C49" s="286" t="s">
        <v>435</v>
      </c>
      <c r="D49" s="287" t="s">
        <v>436</v>
      </c>
      <c r="E49" s="288" t="s">
        <v>398</v>
      </c>
      <c r="F49" s="262">
        <v>8</v>
      </c>
      <c r="G49" s="272"/>
      <c r="H49" s="273"/>
    </row>
    <row r="50" spans="1:8" s="267" customFormat="1" ht="20.25" customHeight="1">
      <c r="A50" s="264" t="s">
        <v>437</v>
      </c>
      <c r="B50" s="264"/>
      <c r="C50" s="265" t="s">
        <v>438</v>
      </c>
      <c r="D50" s="265" t="s">
        <v>35</v>
      </c>
      <c r="E50" s="266" t="s">
        <v>34</v>
      </c>
      <c r="F50" s="266" t="s">
        <v>34</v>
      </c>
      <c r="G50" s="266" t="s">
        <v>34</v>
      </c>
      <c r="H50" s="266" t="s">
        <v>34</v>
      </c>
    </row>
    <row r="51" spans="1:8" s="279" customFormat="1" ht="16.5" customHeight="1">
      <c r="A51" s="275"/>
      <c r="B51" s="275"/>
      <c r="C51" s="276" t="s">
        <v>408</v>
      </c>
      <c r="D51" s="277" t="s">
        <v>409</v>
      </c>
      <c r="E51" s="278" t="s">
        <v>34</v>
      </c>
      <c r="F51" s="278" t="s">
        <v>34</v>
      </c>
      <c r="G51" s="278" t="s">
        <v>34</v>
      </c>
      <c r="H51" s="278" t="s">
        <v>34</v>
      </c>
    </row>
    <row r="52" spans="1:8" s="284" customFormat="1" ht="24.2" customHeight="1">
      <c r="A52" s="280" t="s">
        <v>439</v>
      </c>
      <c r="B52" s="269"/>
      <c r="C52" s="286" t="s">
        <v>440</v>
      </c>
      <c r="D52" s="287" t="s">
        <v>441</v>
      </c>
      <c r="E52" s="288" t="s">
        <v>413</v>
      </c>
      <c r="F52" s="262">
        <v>41</v>
      </c>
      <c r="G52" s="272"/>
      <c r="H52" s="273"/>
    </row>
    <row r="53" spans="1:8" s="284" customFormat="1" ht="24.2" customHeight="1">
      <c r="A53" s="280" t="s">
        <v>442</v>
      </c>
      <c r="B53" s="269"/>
      <c r="C53" s="286" t="s">
        <v>443</v>
      </c>
      <c r="D53" s="287" t="s">
        <v>444</v>
      </c>
      <c r="E53" s="288" t="s">
        <v>413</v>
      </c>
      <c r="F53" s="262">
        <v>21</v>
      </c>
      <c r="G53" s="272"/>
      <c r="H53" s="273"/>
    </row>
    <row r="54" spans="1:8" s="284" customFormat="1" ht="24.2" customHeight="1">
      <c r="A54" s="280" t="s">
        <v>445</v>
      </c>
      <c r="B54" s="269"/>
      <c r="C54" s="286" t="s">
        <v>446</v>
      </c>
      <c r="D54" s="287" t="s">
        <v>447</v>
      </c>
      <c r="E54" s="288" t="s">
        <v>413</v>
      </c>
      <c r="F54" s="262">
        <v>41.2</v>
      </c>
      <c r="G54" s="272"/>
      <c r="H54" s="273"/>
    </row>
    <row r="55" spans="1:8" s="284" customFormat="1" ht="24.2" customHeight="1">
      <c r="A55" s="280" t="s">
        <v>448</v>
      </c>
      <c r="B55" s="269"/>
      <c r="C55" s="281" t="s">
        <v>415</v>
      </c>
      <c r="D55" s="282" t="s">
        <v>416</v>
      </c>
      <c r="E55" s="288" t="s">
        <v>413</v>
      </c>
      <c r="F55" s="262">
        <v>8</v>
      </c>
      <c r="G55" s="272"/>
      <c r="H55" s="273"/>
    </row>
    <row r="56" spans="1:8" ht="24.2" customHeight="1">
      <c r="A56" s="280" t="s">
        <v>449</v>
      </c>
      <c r="B56" s="269"/>
      <c r="C56" s="286" t="s">
        <v>450</v>
      </c>
      <c r="D56" s="287" t="s">
        <v>451</v>
      </c>
      <c r="E56" s="288" t="s">
        <v>402</v>
      </c>
      <c r="F56" s="262">
        <v>40.4</v>
      </c>
      <c r="G56" s="272"/>
      <c r="H56" s="273"/>
    </row>
    <row r="57" spans="1:8" s="284" customFormat="1" ht="24.2" customHeight="1">
      <c r="A57" s="280" t="s">
        <v>452</v>
      </c>
      <c r="B57" s="269"/>
      <c r="C57" s="286" t="s">
        <v>453</v>
      </c>
      <c r="D57" s="287" t="s">
        <v>454</v>
      </c>
      <c r="E57" s="288" t="s">
        <v>455</v>
      </c>
      <c r="F57" s="262">
        <v>1</v>
      </c>
      <c r="G57" s="272"/>
      <c r="H57" s="273"/>
    </row>
    <row r="58" spans="1:8" s="267" customFormat="1" ht="20.25" customHeight="1">
      <c r="A58" s="264" t="s">
        <v>456</v>
      </c>
      <c r="B58" s="264"/>
      <c r="C58" s="265" t="s">
        <v>457</v>
      </c>
      <c r="D58" s="265" t="s">
        <v>458</v>
      </c>
      <c r="E58" s="266" t="s">
        <v>34</v>
      </c>
      <c r="F58" s="266" t="s">
        <v>34</v>
      </c>
      <c r="G58" s="266" t="s">
        <v>34</v>
      </c>
      <c r="H58" s="266" t="s">
        <v>34</v>
      </c>
    </row>
    <row r="59" spans="1:8" s="279" customFormat="1" ht="16.5" customHeight="1">
      <c r="A59" s="275"/>
      <c r="B59" s="275"/>
      <c r="C59" s="276" t="s">
        <v>408</v>
      </c>
      <c r="D59" s="277" t="s">
        <v>409</v>
      </c>
      <c r="E59" s="278" t="s">
        <v>34</v>
      </c>
      <c r="F59" s="278" t="s">
        <v>34</v>
      </c>
      <c r="G59" s="278" t="s">
        <v>34</v>
      </c>
      <c r="H59" s="278" t="s">
        <v>34</v>
      </c>
    </row>
    <row r="60" spans="1:8" s="284" customFormat="1" ht="24.2" customHeight="1">
      <c r="A60" s="280" t="s">
        <v>459</v>
      </c>
      <c r="B60" s="269"/>
      <c r="C60" s="286" t="s">
        <v>460</v>
      </c>
      <c r="D60" s="287" t="s">
        <v>461</v>
      </c>
      <c r="E60" s="288" t="s">
        <v>10</v>
      </c>
      <c r="F60" s="262">
        <v>12</v>
      </c>
      <c r="G60" s="272"/>
      <c r="H60" s="273"/>
    </row>
    <row r="61" spans="1:8" s="267" customFormat="1" ht="20.25" customHeight="1">
      <c r="A61" s="264" t="s">
        <v>462</v>
      </c>
      <c r="B61" s="264"/>
      <c r="C61" s="265" t="s">
        <v>463</v>
      </c>
      <c r="D61" s="265" t="s">
        <v>45</v>
      </c>
      <c r="E61" s="266" t="s">
        <v>34</v>
      </c>
      <c r="F61" s="266" t="s">
        <v>34</v>
      </c>
      <c r="G61" s="266" t="s">
        <v>34</v>
      </c>
      <c r="H61" s="266" t="s">
        <v>34</v>
      </c>
    </row>
    <row r="62" spans="1:8" s="279" customFormat="1" ht="26.25" customHeight="1">
      <c r="A62" s="275"/>
      <c r="B62" s="275"/>
      <c r="C62" s="276" t="s">
        <v>115</v>
      </c>
      <c r="D62" s="277" t="s">
        <v>114</v>
      </c>
      <c r="E62" s="278" t="s">
        <v>34</v>
      </c>
      <c r="F62" s="278" t="s">
        <v>34</v>
      </c>
      <c r="G62" s="278" t="s">
        <v>34</v>
      </c>
      <c r="H62" s="278" t="s">
        <v>34</v>
      </c>
    </row>
    <row r="63" spans="1:8" s="284" customFormat="1" ht="24.2" customHeight="1">
      <c r="A63" s="280" t="s">
        <v>464</v>
      </c>
      <c r="B63" s="269"/>
      <c r="C63" s="286" t="s">
        <v>465</v>
      </c>
      <c r="D63" s="287" t="s">
        <v>466</v>
      </c>
      <c r="E63" s="288" t="s">
        <v>402</v>
      </c>
      <c r="F63" s="262">
        <v>135</v>
      </c>
      <c r="G63" s="272"/>
      <c r="H63" s="273"/>
    </row>
    <row r="64" spans="1:8" s="284" customFormat="1" ht="24.2" customHeight="1">
      <c r="A64" s="280" t="s">
        <v>467</v>
      </c>
      <c r="B64" s="269"/>
      <c r="C64" s="286" t="s">
        <v>468</v>
      </c>
      <c r="D64" s="287" t="s">
        <v>469</v>
      </c>
      <c r="E64" s="288" t="s">
        <v>413</v>
      </c>
      <c r="F64" s="262">
        <v>14</v>
      </c>
      <c r="G64" s="272"/>
      <c r="H64" s="273"/>
    </row>
    <row r="65" spans="1:8" s="267" customFormat="1" ht="25.5" customHeight="1">
      <c r="A65" s="264" t="s">
        <v>470</v>
      </c>
      <c r="B65" s="264"/>
      <c r="C65" s="265" t="s">
        <v>471</v>
      </c>
      <c r="D65" s="265" t="s">
        <v>116</v>
      </c>
      <c r="E65" s="266" t="s">
        <v>34</v>
      </c>
      <c r="F65" s="266" t="s">
        <v>34</v>
      </c>
      <c r="G65" s="266" t="s">
        <v>34</v>
      </c>
      <c r="H65" s="266" t="s">
        <v>34</v>
      </c>
    </row>
    <row r="66" spans="1:8" s="279" customFormat="1" ht="26.25" customHeight="1">
      <c r="A66" s="275"/>
      <c r="B66" s="275"/>
      <c r="C66" s="276" t="s">
        <v>115</v>
      </c>
      <c r="D66" s="277" t="s">
        <v>114</v>
      </c>
      <c r="E66" s="278" t="s">
        <v>34</v>
      </c>
      <c r="F66" s="278" t="s">
        <v>34</v>
      </c>
      <c r="G66" s="278" t="s">
        <v>34</v>
      </c>
      <c r="H66" s="278" t="s">
        <v>34</v>
      </c>
    </row>
    <row r="67" spans="1:8" s="284" customFormat="1" ht="24.2" customHeight="1">
      <c r="A67" s="280" t="s">
        <v>472</v>
      </c>
      <c r="B67" s="269"/>
      <c r="C67" s="286" t="s">
        <v>473</v>
      </c>
      <c r="D67" s="287" t="s">
        <v>474</v>
      </c>
      <c r="E67" s="288" t="s">
        <v>10</v>
      </c>
      <c r="F67" s="262">
        <v>288</v>
      </c>
      <c r="G67" s="272"/>
      <c r="H67" s="273"/>
    </row>
    <row r="68" spans="1:8" s="279" customFormat="1" ht="21" customHeight="1">
      <c r="A68" s="330" t="s">
        <v>475</v>
      </c>
      <c r="B68" s="331"/>
      <c r="C68" s="331"/>
      <c r="D68" s="331"/>
      <c r="E68" s="331"/>
      <c r="F68" s="332"/>
      <c r="G68" s="289"/>
      <c r="H68" s="290"/>
    </row>
    <row r="69" spans="1:8" ht="13.7" customHeight="1">
      <c r="A69" s="326" t="s">
        <v>476</v>
      </c>
      <c r="B69" s="328"/>
      <c r="C69" s="328"/>
      <c r="D69" s="328"/>
      <c r="E69" s="328"/>
      <c r="F69" s="328"/>
      <c r="G69" s="333"/>
      <c r="H69" s="334"/>
    </row>
    <row r="70" spans="1:8" s="267" customFormat="1" ht="20.25" customHeight="1">
      <c r="A70" s="264" t="s">
        <v>477</v>
      </c>
      <c r="B70" s="264"/>
      <c r="C70" s="265" t="s">
        <v>421</v>
      </c>
      <c r="D70" s="265" t="s">
        <v>94</v>
      </c>
      <c r="E70" s="266" t="s">
        <v>34</v>
      </c>
      <c r="F70" s="266" t="s">
        <v>34</v>
      </c>
      <c r="G70" s="266" t="s">
        <v>34</v>
      </c>
      <c r="H70" s="266" t="s">
        <v>34</v>
      </c>
    </row>
    <row r="71" spans="1:8" s="279" customFormat="1" ht="26.25" customHeight="1">
      <c r="A71" s="275"/>
      <c r="B71" s="275"/>
      <c r="C71" s="276" t="s">
        <v>115</v>
      </c>
      <c r="D71" s="277" t="s">
        <v>114</v>
      </c>
      <c r="E71" s="278" t="s">
        <v>34</v>
      </c>
      <c r="F71" s="278" t="s">
        <v>34</v>
      </c>
      <c r="G71" s="278" t="s">
        <v>34</v>
      </c>
      <c r="H71" s="278" t="s">
        <v>34</v>
      </c>
    </row>
    <row r="72" spans="1:8" s="284" customFormat="1" ht="24.2" customHeight="1">
      <c r="A72" s="280" t="s">
        <v>478</v>
      </c>
      <c r="B72" s="269"/>
      <c r="C72" s="281" t="s">
        <v>423</v>
      </c>
      <c r="D72" s="282" t="s">
        <v>479</v>
      </c>
      <c r="E72" s="281" t="s">
        <v>480</v>
      </c>
      <c r="F72" s="262">
        <v>7</v>
      </c>
      <c r="G72" s="272"/>
      <c r="H72" s="273"/>
    </row>
    <row r="73" spans="1:8" s="267" customFormat="1" ht="20.25" customHeight="1">
      <c r="A73" s="264" t="s">
        <v>481</v>
      </c>
      <c r="B73" s="264"/>
      <c r="C73" s="265" t="s">
        <v>482</v>
      </c>
      <c r="D73" s="265" t="s">
        <v>12</v>
      </c>
      <c r="E73" s="266" t="s">
        <v>34</v>
      </c>
      <c r="F73" s="266" t="s">
        <v>34</v>
      </c>
      <c r="G73" s="266" t="s">
        <v>34</v>
      </c>
      <c r="H73" s="266" t="s">
        <v>34</v>
      </c>
    </row>
    <row r="74" spans="1:8" s="279" customFormat="1" ht="16.5" customHeight="1">
      <c r="A74" s="275"/>
      <c r="B74" s="275"/>
      <c r="C74" s="276" t="s">
        <v>241</v>
      </c>
      <c r="D74" s="277" t="s">
        <v>242</v>
      </c>
      <c r="E74" s="278" t="s">
        <v>34</v>
      </c>
      <c r="F74" s="278" t="s">
        <v>34</v>
      </c>
      <c r="G74" s="278" t="s">
        <v>34</v>
      </c>
      <c r="H74" s="278" t="s">
        <v>34</v>
      </c>
    </row>
    <row r="75" spans="1:8" s="284" customFormat="1" ht="24.2" customHeight="1">
      <c r="A75" s="280" t="s">
        <v>483</v>
      </c>
      <c r="B75" s="269"/>
      <c r="C75" s="281" t="s">
        <v>484</v>
      </c>
      <c r="D75" s="282" t="s">
        <v>485</v>
      </c>
      <c r="E75" s="281" t="s">
        <v>486</v>
      </c>
      <c r="F75" s="262">
        <v>50.8</v>
      </c>
      <c r="G75" s="272"/>
      <c r="H75" s="273"/>
    </row>
    <row r="76" spans="1:8" s="284" customFormat="1" ht="24.2" customHeight="1">
      <c r="A76" s="280" t="s">
        <v>487</v>
      </c>
      <c r="B76" s="269"/>
      <c r="C76" s="281" t="s">
        <v>488</v>
      </c>
      <c r="D76" s="282" t="s">
        <v>489</v>
      </c>
      <c r="E76" s="281" t="s">
        <v>486</v>
      </c>
      <c r="F76" s="262">
        <v>50.8</v>
      </c>
      <c r="G76" s="272"/>
      <c r="H76" s="273"/>
    </row>
    <row r="77" spans="1:8" s="267" customFormat="1" ht="20.25" customHeight="1">
      <c r="A77" s="264" t="s">
        <v>490</v>
      </c>
      <c r="B77" s="264"/>
      <c r="C77" s="265" t="s">
        <v>491</v>
      </c>
      <c r="D77" s="265" t="s">
        <v>492</v>
      </c>
      <c r="E77" s="266" t="s">
        <v>34</v>
      </c>
      <c r="F77" s="266" t="s">
        <v>34</v>
      </c>
      <c r="G77" s="266" t="s">
        <v>34</v>
      </c>
      <c r="H77" s="266" t="s">
        <v>34</v>
      </c>
    </row>
    <row r="78" spans="1:8" s="279" customFormat="1" ht="16.5" customHeight="1">
      <c r="A78" s="275"/>
      <c r="B78" s="275"/>
      <c r="C78" s="276" t="s">
        <v>408</v>
      </c>
      <c r="D78" s="277" t="s">
        <v>409</v>
      </c>
      <c r="E78" s="278" t="s">
        <v>34</v>
      </c>
      <c r="F78" s="278" t="s">
        <v>34</v>
      </c>
      <c r="G78" s="278" t="s">
        <v>34</v>
      </c>
      <c r="H78" s="278" t="s">
        <v>34</v>
      </c>
    </row>
    <row r="79" spans="1:8" s="284" customFormat="1" ht="24.2" customHeight="1">
      <c r="A79" s="280" t="s">
        <v>493</v>
      </c>
      <c r="B79" s="269" t="s">
        <v>494</v>
      </c>
      <c r="C79" s="287" t="s">
        <v>494</v>
      </c>
      <c r="D79" s="287" t="s">
        <v>495</v>
      </c>
      <c r="E79" s="288" t="s">
        <v>402</v>
      </c>
      <c r="F79" s="262">
        <v>13.5</v>
      </c>
      <c r="G79" s="272"/>
      <c r="H79" s="273"/>
    </row>
    <row r="80" spans="1:8" s="284" customFormat="1" ht="24.2" customHeight="1">
      <c r="A80" s="280" t="s">
        <v>496</v>
      </c>
      <c r="B80" s="269" t="s">
        <v>497</v>
      </c>
      <c r="C80" s="287" t="s">
        <v>497</v>
      </c>
      <c r="D80" s="287" t="s">
        <v>498</v>
      </c>
      <c r="E80" s="288" t="s">
        <v>402</v>
      </c>
      <c r="F80" s="262">
        <v>84</v>
      </c>
      <c r="G80" s="272"/>
      <c r="H80" s="273"/>
    </row>
    <row r="81" spans="1:8" s="284" customFormat="1" ht="24.2" customHeight="1">
      <c r="A81" s="280" t="s">
        <v>499</v>
      </c>
      <c r="B81" s="269" t="s">
        <v>500</v>
      </c>
      <c r="C81" s="287" t="s">
        <v>500</v>
      </c>
      <c r="D81" s="287" t="s">
        <v>501</v>
      </c>
      <c r="E81" s="288" t="s">
        <v>402</v>
      </c>
      <c r="F81" s="262">
        <v>13.5</v>
      </c>
      <c r="G81" s="272"/>
      <c r="H81" s="273"/>
    </row>
    <row r="82" spans="1:8" s="284" customFormat="1" ht="24.2" customHeight="1">
      <c r="A82" s="280" t="s">
        <v>502</v>
      </c>
      <c r="B82" s="269" t="s">
        <v>503</v>
      </c>
      <c r="C82" s="287" t="s">
        <v>503</v>
      </c>
      <c r="D82" s="287" t="s">
        <v>504</v>
      </c>
      <c r="E82" s="288" t="s">
        <v>402</v>
      </c>
      <c r="F82" s="262">
        <v>84</v>
      </c>
      <c r="G82" s="272"/>
      <c r="H82" s="273"/>
    </row>
    <row r="83" spans="1:8" s="279" customFormat="1" ht="21" customHeight="1">
      <c r="A83" s="330" t="s">
        <v>517</v>
      </c>
      <c r="B83" s="331"/>
      <c r="C83" s="331"/>
      <c r="D83" s="331"/>
      <c r="E83" s="331"/>
      <c r="F83" s="332"/>
      <c r="G83" s="291" t="s">
        <v>505</v>
      </c>
      <c r="H83" s="290"/>
    </row>
    <row r="84" spans="1:8" ht="15">
      <c r="A84" s="292"/>
      <c r="B84" s="293"/>
      <c r="C84" s="294"/>
      <c r="D84" s="293"/>
      <c r="E84" s="295"/>
      <c r="F84" s="296"/>
    </row>
    <row r="85" spans="1:8" ht="15">
      <c r="A85" s="292"/>
      <c r="B85" s="293"/>
      <c r="C85" s="294"/>
      <c r="D85" s="293"/>
      <c r="E85" s="295"/>
      <c r="F85" s="296"/>
    </row>
    <row r="86" spans="1:8" ht="15">
      <c r="A86" s="292"/>
      <c r="B86" s="293"/>
      <c r="C86" s="294"/>
      <c r="D86" s="293"/>
      <c r="E86" s="295"/>
      <c r="F86" s="296"/>
    </row>
    <row r="87" spans="1:8" ht="15">
      <c r="A87" s="292"/>
      <c r="B87" s="293"/>
      <c r="C87" s="294"/>
      <c r="D87" s="293"/>
      <c r="E87" s="295"/>
      <c r="F87" s="296"/>
    </row>
    <row r="88" spans="1:8" ht="15">
      <c r="A88" s="292"/>
      <c r="B88" s="293"/>
      <c r="C88" s="294"/>
      <c r="D88" s="293"/>
      <c r="E88" s="295"/>
      <c r="F88" s="296"/>
    </row>
    <row r="89" spans="1:8" ht="15">
      <c r="A89" s="292"/>
      <c r="B89" s="293"/>
      <c r="C89" s="294"/>
      <c r="D89" s="293"/>
      <c r="E89" s="295"/>
      <c r="F89" s="296"/>
    </row>
    <row r="90" spans="1:8" ht="15">
      <c r="A90" s="292"/>
      <c r="B90" s="293"/>
      <c r="C90" s="294"/>
      <c r="D90" s="293"/>
      <c r="E90" s="295"/>
      <c r="F90" s="296"/>
    </row>
    <row r="91" spans="1:8" ht="15">
      <c r="A91" s="292"/>
      <c r="B91" s="293"/>
      <c r="C91" s="294"/>
      <c r="D91" s="293"/>
      <c r="E91" s="295"/>
      <c r="F91" s="296"/>
    </row>
    <row r="92" spans="1:8" ht="15">
      <c r="A92" s="292"/>
      <c r="B92" s="293"/>
      <c r="C92" s="294"/>
      <c r="D92" s="293"/>
      <c r="E92" s="295"/>
      <c r="F92" s="296"/>
    </row>
    <row r="93" spans="1:8" ht="15">
      <c r="A93" s="292"/>
      <c r="B93" s="293"/>
      <c r="C93" s="294"/>
      <c r="D93" s="293"/>
      <c r="E93" s="295"/>
      <c r="F93" s="296"/>
    </row>
    <row r="94" spans="1:8" ht="15">
      <c r="A94" s="292"/>
      <c r="B94" s="293"/>
      <c r="C94" s="294"/>
      <c r="D94" s="293"/>
      <c r="E94" s="295"/>
      <c r="F94" s="296"/>
    </row>
    <row r="95" spans="1:8" ht="15">
      <c r="A95" s="292"/>
      <c r="B95" s="293"/>
      <c r="C95" s="294"/>
      <c r="D95" s="293"/>
      <c r="E95" s="295"/>
      <c r="F95" s="296"/>
    </row>
    <row r="96" spans="1:8" ht="15">
      <c r="A96" s="292"/>
      <c r="B96" s="293"/>
      <c r="C96" s="294"/>
      <c r="D96" s="293"/>
      <c r="E96" s="295"/>
      <c r="F96" s="296"/>
    </row>
    <row r="97" spans="1:6" ht="15">
      <c r="A97" s="292"/>
      <c r="B97" s="293"/>
      <c r="C97" s="294"/>
      <c r="D97" s="293"/>
      <c r="E97" s="295"/>
      <c r="F97" s="296"/>
    </row>
    <row r="98" spans="1:6" ht="15">
      <c r="A98" s="292"/>
      <c r="B98" s="293"/>
      <c r="C98" s="294"/>
      <c r="D98" s="293"/>
      <c r="E98" s="295"/>
      <c r="F98" s="296"/>
    </row>
    <row r="99" spans="1:6" ht="15">
      <c r="A99" s="292"/>
      <c r="B99" s="293"/>
      <c r="C99" s="294"/>
      <c r="D99" s="293"/>
      <c r="E99" s="295"/>
      <c r="F99" s="296"/>
    </row>
    <row r="100" spans="1:6" ht="15">
      <c r="A100" s="292"/>
      <c r="B100" s="293"/>
      <c r="C100" s="294"/>
      <c r="D100" s="293"/>
      <c r="E100" s="295"/>
      <c r="F100" s="296"/>
    </row>
    <row r="101" spans="1:6" ht="15">
      <c r="A101" s="292"/>
      <c r="B101" s="293"/>
      <c r="C101" s="294"/>
      <c r="D101" s="293"/>
      <c r="E101" s="295"/>
      <c r="F101" s="296"/>
    </row>
    <row r="102" spans="1:6" ht="15">
      <c r="A102" s="292"/>
      <c r="B102" s="293"/>
      <c r="C102" s="294"/>
      <c r="D102" s="293"/>
      <c r="E102" s="295"/>
      <c r="F102" s="296"/>
    </row>
    <row r="103" spans="1:6" ht="15">
      <c r="A103" s="292"/>
      <c r="B103" s="293"/>
      <c r="C103" s="294"/>
      <c r="D103" s="293"/>
      <c r="E103" s="295"/>
      <c r="F103" s="296"/>
    </row>
    <row r="104" spans="1:6" ht="15">
      <c r="A104" s="292"/>
      <c r="B104" s="293"/>
      <c r="C104" s="294"/>
      <c r="D104" s="293"/>
      <c r="E104" s="295"/>
      <c r="F104" s="296"/>
    </row>
    <row r="105" spans="1:6" ht="15">
      <c r="A105" s="292"/>
      <c r="B105" s="293"/>
      <c r="C105" s="294"/>
      <c r="D105" s="293"/>
      <c r="E105" s="295"/>
      <c r="F105" s="296"/>
    </row>
    <row r="106" spans="1:6" ht="15">
      <c r="A106" s="292"/>
      <c r="B106" s="293"/>
      <c r="C106" s="294"/>
      <c r="D106" s="293"/>
      <c r="E106" s="295"/>
      <c r="F106" s="296"/>
    </row>
    <row r="107" spans="1:6" ht="15">
      <c r="A107" s="292"/>
      <c r="B107" s="293"/>
      <c r="C107" s="294"/>
      <c r="D107" s="293"/>
      <c r="E107" s="295"/>
      <c r="F107" s="296"/>
    </row>
    <row r="108" spans="1:6" ht="15">
      <c r="A108" s="292"/>
      <c r="B108" s="293"/>
      <c r="C108" s="294"/>
      <c r="D108" s="293"/>
      <c r="E108" s="295"/>
      <c r="F108" s="296"/>
    </row>
    <row r="109" spans="1:6" ht="15">
      <c r="A109" s="292"/>
      <c r="B109" s="293"/>
      <c r="C109" s="294"/>
      <c r="D109" s="293"/>
      <c r="E109" s="295"/>
      <c r="F109" s="296"/>
    </row>
    <row r="110" spans="1:6" ht="15">
      <c r="A110" s="292"/>
      <c r="B110" s="293"/>
      <c r="C110" s="294"/>
      <c r="D110" s="293"/>
      <c r="E110" s="295"/>
      <c r="F110" s="296"/>
    </row>
    <row r="111" spans="1:6" ht="15">
      <c r="A111" s="292"/>
      <c r="B111" s="293"/>
      <c r="C111" s="294"/>
      <c r="D111" s="293"/>
      <c r="E111" s="295"/>
      <c r="F111" s="296"/>
    </row>
    <row r="112" spans="1:6" ht="15">
      <c r="A112" s="292"/>
      <c r="B112" s="293"/>
      <c r="C112" s="294"/>
      <c r="D112" s="293"/>
      <c r="E112" s="295"/>
      <c r="F112" s="296"/>
    </row>
    <row r="113" spans="1:6" ht="15">
      <c r="A113" s="292"/>
      <c r="B113" s="293"/>
      <c r="C113" s="294"/>
      <c r="D113" s="293"/>
      <c r="E113" s="295"/>
      <c r="F113" s="296"/>
    </row>
    <row r="114" spans="1:6" ht="15">
      <c r="A114" s="292"/>
      <c r="B114" s="293"/>
      <c r="C114" s="294"/>
      <c r="D114" s="293"/>
      <c r="E114" s="295"/>
      <c r="F114" s="296"/>
    </row>
    <row r="115" spans="1:6" ht="15">
      <c r="A115" s="292"/>
      <c r="B115" s="293"/>
      <c r="C115" s="294"/>
      <c r="D115" s="293"/>
      <c r="E115" s="295"/>
      <c r="F115" s="296"/>
    </row>
    <row r="116" spans="1:6" ht="15">
      <c r="A116" s="292"/>
      <c r="B116" s="293"/>
      <c r="C116" s="294"/>
      <c r="D116" s="293"/>
      <c r="E116" s="295"/>
      <c r="F116" s="296"/>
    </row>
    <row r="117" spans="1:6" ht="15">
      <c r="A117" s="292"/>
      <c r="B117" s="293"/>
      <c r="C117" s="294"/>
      <c r="D117" s="293"/>
      <c r="E117" s="295"/>
      <c r="F117" s="296"/>
    </row>
    <row r="118" spans="1:6" ht="15">
      <c r="A118" s="292"/>
      <c r="B118" s="293"/>
      <c r="C118" s="294"/>
      <c r="D118" s="293"/>
      <c r="E118" s="295"/>
      <c r="F118" s="296"/>
    </row>
    <row r="119" spans="1:6" ht="15">
      <c r="A119" s="292"/>
      <c r="B119" s="293"/>
      <c r="C119" s="294"/>
      <c r="D119" s="293"/>
      <c r="E119" s="295"/>
      <c r="F119" s="296"/>
    </row>
    <row r="120" spans="1:6" ht="15">
      <c r="A120" s="292"/>
      <c r="B120" s="293"/>
      <c r="C120" s="294"/>
      <c r="D120" s="293"/>
      <c r="E120" s="295"/>
      <c r="F120" s="296"/>
    </row>
    <row r="121" spans="1:6" ht="15">
      <c r="A121" s="292"/>
      <c r="B121" s="293"/>
      <c r="C121" s="294"/>
      <c r="D121" s="293"/>
      <c r="E121" s="295"/>
      <c r="F121" s="296"/>
    </row>
    <row r="122" spans="1:6" ht="15">
      <c r="A122" s="292"/>
      <c r="B122" s="293"/>
      <c r="C122" s="294"/>
      <c r="D122" s="293"/>
      <c r="E122" s="295"/>
      <c r="F122" s="296"/>
    </row>
    <row r="123" spans="1:6" ht="15">
      <c r="A123" s="292"/>
      <c r="B123" s="293"/>
      <c r="C123" s="294"/>
      <c r="D123" s="293"/>
      <c r="E123" s="295"/>
      <c r="F123" s="296"/>
    </row>
    <row r="124" spans="1:6" ht="15">
      <c r="A124" s="292"/>
      <c r="B124" s="293"/>
      <c r="C124" s="294"/>
      <c r="D124" s="293"/>
      <c r="E124" s="295"/>
      <c r="F124" s="296"/>
    </row>
    <row r="125" spans="1:6" ht="15">
      <c r="A125" s="292"/>
      <c r="B125" s="293"/>
      <c r="C125" s="294"/>
      <c r="D125" s="293"/>
      <c r="E125" s="295"/>
      <c r="F125" s="296"/>
    </row>
    <row r="126" spans="1:6" ht="15">
      <c r="A126" s="292"/>
      <c r="B126" s="293"/>
      <c r="C126" s="294"/>
      <c r="D126" s="293"/>
      <c r="E126" s="295"/>
      <c r="F126" s="296"/>
    </row>
    <row r="127" spans="1:6" ht="15">
      <c r="A127" s="292"/>
      <c r="B127" s="293"/>
      <c r="C127" s="294"/>
      <c r="D127" s="293"/>
      <c r="E127" s="295"/>
      <c r="F127" s="296"/>
    </row>
    <row r="128" spans="1:6" ht="15">
      <c r="A128" s="292"/>
      <c r="B128" s="293"/>
      <c r="C128" s="294"/>
      <c r="D128" s="293"/>
      <c r="E128" s="295"/>
      <c r="F128" s="296"/>
    </row>
    <row r="129" spans="1:6" ht="15">
      <c r="A129" s="292"/>
      <c r="B129" s="293"/>
      <c r="C129" s="294"/>
      <c r="D129" s="293"/>
      <c r="E129" s="295"/>
      <c r="F129" s="296"/>
    </row>
    <row r="130" spans="1:6" ht="15">
      <c r="A130" s="292"/>
      <c r="B130" s="293"/>
      <c r="C130" s="294"/>
      <c r="D130" s="293"/>
      <c r="E130" s="295"/>
      <c r="F130" s="296"/>
    </row>
    <row r="131" spans="1:6" ht="15">
      <c r="A131" s="292"/>
      <c r="B131" s="293"/>
      <c r="C131" s="294"/>
      <c r="D131" s="293"/>
      <c r="E131" s="295"/>
      <c r="F131" s="296"/>
    </row>
    <row r="132" spans="1:6" ht="15">
      <c r="A132" s="292"/>
      <c r="B132" s="293"/>
      <c r="C132" s="294"/>
      <c r="D132" s="293"/>
      <c r="E132" s="295"/>
      <c r="F132" s="296"/>
    </row>
    <row r="133" spans="1:6" ht="15">
      <c r="A133" s="292"/>
      <c r="B133" s="293"/>
      <c r="C133" s="294"/>
      <c r="D133" s="293"/>
      <c r="E133" s="295"/>
      <c r="F133" s="296"/>
    </row>
    <row r="134" spans="1:6" ht="15">
      <c r="A134" s="292"/>
      <c r="B134" s="293"/>
      <c r="C134" s="294"/>
      <c r="D134" s="293"/>
      <c r="E134" s="295"/>
      <c r="F134" s="296"/>
    </row>
    <row r="135" spans="1:6" ht="15">
      <c r="A135" s="292"/>
      <c r="B135" s="293"/>
      <c r="C135" s="294"/>
      <c r="D135" s="293"/>
      <c r="E135" s="295"/>
      <c r="F135" s="296"/>
    </row>
    <row r="136" spans="1:6" ht="15">
      <c r="A136" s="292"/>
      <c r="B136" s="293"/>
      <c r="C136" s="294"/>
      <c r="D136" s="293"/>
      <c r="E136" s="295"/>
      <c r="F136" s="296"/>
    </row>
    <row r="137" spans="1:6" ht="15">
      <c r="A137" s="292"/>
      <c r="B137" s="293"/>
      <c r="C137" s="294"/>
      <c r="D137" s="293"/>
      <c r="E137" s="295"/>
      <c r="F137" s="296"/>
    </row>
    <row r="138" spans="1:6" ht="15">
      <c r="A138" s="292"/>
      <c r="B138" s="293"/>
      <c r="C138" s="294"/>
      <c r="D138" s="293"/>
      <c r="E138" s="295"/>
      <c r="F138" s="296"/>
    </row>
    <row r="139" spans="1:6" ht="15">
      <c r="A139" s="292"/>
      <c r="B139" s="293"/>
      <c r="C139" s="294"/>
      <c r="D139" s="293"/>
      <c r="E139" s="295"/>
      <c r="F139" s="296"/>
    </row>
    <row r="140" spans="1:6" ht="15">
      <c r="A140" s="292"/>
      <c r="B140" s="293"/>
      <c r="C140" s="294"/>
      <c r="D140" s="293"/>
      <c r="E140" s="295"/>
      <c r="F140" s="296"/>
    </row>
    <row r="141" spans="1:6" ht="15">
      <c r="A141" s="292"/>
      <c r="B141" s="293"/>
      <c r="C141" s="294"/>
      <c r="D141" s="293"/>
      <c r="E141" s="295"/>
      <c r="F141" s="296"/>
    </row>
    <row r="142" spans="1:6" ht="15">
      <c r="A142" s="292"/>
      <c r="B142" s="293"/>
      <c r="C142" s="294"/>
      <c r="D142" s="293"/>
      <c r="E142" s="295"/>
      <c r="F142" s="296"/>
    </row>
    <row r="143" spans="1:6" ht="15">
      <c r="A143" s="292"/>
      <c r="B143" s="293"/>
      <c r="C143" s="294"/>
      <c r="D143" s="293"/>
      <c r="E143" s="295"/>
      <c r="F143" s="296"/>
    </row>
    <row r="144" spans="1:6" ht="15">
      <c r="A144" s="292"/>
      <c r="B144" s="293"/>
      <c r="C144" s="294"/>
      <c r="D144" s="293"/>
      <c r="E144" s="295"/>
      <c r="F144" s="296"/>
    </row>
    <row r="145" spans="1:6" ht="15">
      <c r="A145" s="292"/>
      <c r="B145" s="293"/>
      <c r="C145" s="294"/>
      <c r="D145" s="293"/>
      <c r="E145" s="295"/>
      <c r="F145" s="296"/>
    </row>
    <row r="146" spans="1:6" ht="15">
      <c r="A146" s="292"/>
      <c r="B146" s="293"/>
      <c r="C146" s="294"/>
      <c r="D146" s="293"/>
      <c r="E146" s="295"/>
      <c r="F146" s="296"/>
    </row>
    <row r="147" spans="1:6" ht="15">
      <c r="A147" s="292"/>
      <c r="B147" s="293"/>
      <c r="C147" s="294"/>
      <c r="D147" s="293"/>
      <c r="E147" s="295"/>
      <c r="F147" s="296"/>
    </row>
    <row r="148" spans="1:6" ht="15">
      <c r="A148" s="292"/>
      <c r="B148" s="293"/>
      <c r="C148" s="294"/>
      <c r="D148" s="293"/>
      <c r="E148" s="295"/>
      <c r="F148" s="296"/>
    </row>
    <row r="149" spans="1:6" ht="15">
      <c r="A149" s="292"/>
      <c r="B149" s="293"/>
      <c r="C149" s="294"/>
      <c r="D149" s="293"/>
      <c r="E149" s="295"/>
      <c r="F149" s="296"/>
    </row>
    <row r="150" spans="1:6" ht="15">
      <c r="A150" s="292"/>
      <c r="B150" s="293"/>
      <c r="C150" s="294"/>
      <c r="D150" s="293"/>
      <c r="E150" s="295"/>
      <c r="F150" s="296"/>
    </row>
    <row r="151" spans="1:6" ht="15">
      <c r="A151" s="292"/>
      <c r="B151" s="293"/>
      <c r="C151" s="294"/>
      <c r="D151" s="293"/>
      <c r="E151" s="295"/>
      <c r="F151" s="296"/>
    </row>
    <row r="152" spans="1:6" ht="15">
      <c r="A152" s="292"/>
      <c r="B152" s="293"/>
      <c r="C152" s="294"/>
      <c r="D152" s="293"/>
      <c r="E152" s="295"/>
      <c r="F152" s="296"/>
    </row>
    <row r="153" spans="1:6" ht="15">
      <c r="A153" s="292"/>
      <c r="B153" s="293"/>
      <c r="C153" s="294"/>
      <c r="D153" s="293"/>
      <c r="E153" s="295"/>
      <c r="F153" s="296"/>
    </row>
    <row r="154" spans="1:6" ht="15">
      <c r="A154" s="292"/>
      <c r="B154" s="293"/>
      <c r="C154" s="294"/>
      <c r="D154" s="293"/>
      <c r="E154" s="295"/>
      <c r="F154" s="296"/>
    </row>
    <row r="155" spans="1:6" ht="15">
      <c r="A155" s="292"/>
      <c r="B155" s="293"/>
      <c r="C155" s="294"/>
      <c r="D155" s="293"/>
      <c r="E155" s="295"/>
      <c r="F155" s="296"/>
    </row>
    <row r="156" spans="1:6" ht="15">
      <c r="A156" s="292"/>
      <c r="B156" s="293"/>
      <c r="C156" s="294"/>
      <c r="D156" s="293"/>
      <c r="E156" s="295"/>
      <c r="F156" s="296"/>
    </row>
    <row r="157" spans="1:6" ht="15">
      <c r="A157" s="292"/>
      <c r="B157" s="293"/>
      <c r="C157" s="294"/>
      <c r="D157" s="293"/>
      <c r="E157" s="295"/>
      <c r="F157" s="296"/>
    </row>
    <row r="158" spans="1:6" ht="15">
      <c r="A158" s="292"/>
      <c r="B158" s="293"/>
      <c r="C158" s="294"/>
      <c r="D158" s="293"/>
      <c r="E158" s="295"/>
      <c r="F158" s="296"/>
    </row>
    <row r="159" spans="1:6" ht="15">
      <c r="A159" s="292"/>
      <c r="B159" s="293"/>
      <c r="C159" s="294"/>
      <c r="D159" s="293"/>
      <c r="E159" s="295"/>
      <c r="F159" s="296"/>
    </row>
    <row r="160" spans="1:6" ht="15">
      <c r="A160" s="292"/>
      <c r="B160" s="293"/>
      <c r="C160" s="294"/>
      <c r="D160" s="293"/>
      <c r="E160" s="295"/>
      <c r="F160" s="296"/>
    </row>
    <row r="161" spans="1:6" ht="15">
      <c r="A161" s="292"/>
      <c r="B161" s="293"/>
      <c r="C161" s="294"/>
      <c r="D161" s="293"/>
      <c r="E161" s="295"/>
      <c r="F161" s="296"/>
    </row>
    <row r="162" spans="1:6" ht="15">
      <c r="A162" s="292"/>
      <c r="B162" s="293"/>
      <c r="C162" s="294"/>
      <c r="D162" s="293"/>
      <c r="E162" s="295"/>
      <c r="F162" s="296"/>
    </row>
    <row r="163" spans="1:6" ht="15">
      <c r="A163" s="292"/>
      <c r="B163" s="293"/>
      <c r="C163" s="294"/>
      <c r="D163" s="293"/>
      <c r="E163" s="295"/>
      <c r="F163" s="296"/>
    </row>
    <row r="164" spans="1:6" ht="15">
      <c r="A164" s="292"/>
      <c r="B164" s="293"/>
      <c r="C164" s="294"/>
      <c r="D164" s="293"/>
      <c r="E164" s="295"/>
      <c r="F164" s="296"/>
    </row>
    <row r="165" spans="1:6" ht="15">
      <c r="A165" s="292"/>
      <c r="B165" s="293"/>
      <c r="C165" s="294"/>
      <c r="D165" s="293"/>
      <c r="E165" s="295"/>
      <c r="F165" s="296"/>
    </row>
    <row r="166" spans="1:6" ht="15">
      <c r="A166" s="292"/>
      <c r="B166" s="293"/>
      <c r="C166" s="294"/>
      <c r="D166" s="293"/>
      <c r="E166" s="295"/>
      <c r="F166" s="296"/>
    </row>
    <row r="167" spans="1:6" ht="15">
      <c r="A167" s="292"/>
      <c r="B167" s="293"/>
      <c r="C167" s="294"/>
      <c r="D167" s="293"/>
      <c r="E167" s="295"/>
      <c r="F167" s="296"/>
    </row>
    <row r="168" spans="1:6" ht="15">
      <c r="A168" s="292"/>
      <c r="B168" s="293"/>
      <c r="C168" s="294"/>
      <c r="D168" s="293"/>
      <c r="E168" s="295"/>
      <c r="F168" s="296"/>
    </row>
    <row r="169" spans="1:6" ht="15">
      <c r="A169" s="292"/>
      <c r="B169" s="293"/>
      <c r="C169" s="294"/>
      <c r="D169" s="293"/>
      <c r="E169" s="295"/>
      <c r="F169" s="296"/>
    </row>
    <row r="170" spans="1:6" ht="15">
      <c r="A170" s="292"/>
      <c r="B170" s="293"/>
      <c r="C170" s="294"/>
      <c r="D170" s="293"/>
      <c r="E170" s="295"/>
      <c r="F170" s="296"/>
    </row>
    <row r="171" spans="1:6" ht="15">
      <c r="A171" s="292"/>
      <c r="B171" s="293"/>
      <c r="C171" s="294"/>
      <c r="D171" s="293"/>
      <c r="E171" s="295"/>
      <c r="F171" s="296"/>
    </row>
    <row r="172" spans="1:6" ht="15">
      <c r="A172" s="292"/>
      <c r="B172" s="293"/>
      <c r="C172" s="294"/>
      <c r="D172" s="293"/>
      <c r="E172" s="295"/>
      <c r="F172" s="296"/>
    </row>
    <row r="173" spans="1:6" ht="15">
      <c r="A173" s="292"/>
      <c r="B173" s="293"/>
      <c r="C173" s="294"/>
      <c r="D173" s="293"/>
      <c r="E173" s="295"/>
      <c r="F173" s="296"/>
    </row>
    <row r="174" spans="1:6" ht="15">
      <c r="A174" s="292"/>
      <c r="B174" s="293"/>
      <c r="C174" s="294"/>
      <c r="D174" s="293"/>
      <c r="E174" s="295"/>
      <c r="F174" s="296"/>
    </row>
    <row r="175" spans="1:6" ht="15">
      <c r="A175" s="292"/>
      <c r="B175" s="293"/>
      <c r="C175" s="294"/>
      <c r="D175" s="293"/>
      <c r="E175" s="295"/>
      <c r="F175" s="296"/>
    </row>
    <row r="176" spans="1:6" ht="15">
      <c r="A176" s="292"/>
      <c r="B176" s="293"/>
      <c r="C176" s="294"/>
      <c r="D176" s="293"/>
      <c r="E176" s="295"/>
      <c r="F176" s="296"/>
    </row>
    <row r="177" spans="1:6" ht="15">
      <c r="A177" s="292"/>
      <c r="B177" s="293"/>
      <c r="C177" s="294"/>
      <c r="D177" s="293"/>
      <c r="E177" s="295"/>
      <c r="F177" s="296"/>
    </row>
    <row r="178" spans="1:6" ht="15">
      <c r="A178" s="292"/>
      <c r="B178" s="293"/>
      <c r="C178" s="294"/>
      <c r="D178" s="293"/>
      <c r="E178" s="295"/>
      <c r="F178" s="296"/>
    </row>
    <row r="179" spans="1:6" ht="15">
      <c r="A179" s="292"/>
      <c r="B179" s="293"/>
      <c r="C179" s="294"/>
      <c r="D179" s="293"/>
      <c r="E179" s="295"/>
      <c r="F179" s="296"/>
    </row>
    <row r="180" spans="1:6" ht="15">
      <c r="A180" s="292"/>
      <c r="B180" s="293"/>
      <c r="C180" s="294"/>
      <c r="D180" s="293"/>
      <c r="E180" s="295"/>
      <c r="F180" s="296"/>
    </row>
    <row r="181" spans="1:6" ht="15">
      <c r="A181" s="292"/>
      <c r="B181" s="293"/>
      <c r="C181" s="294"/>
      <c r="D181" s="293"/>
      <c r="E181" s="295"/>
      <c r="F181" s="296"/>
    </row>
    <row r="182" spans="1:6" ht="15">
      <c r="A182" s="292"/>
      <c r="B182" s="293"/>
      <c r="C182" s="294"/>
      <c r="D182" s="293"/>
      <c r="E182" s="295"/>
      <c r="F182" s="296"/>
    </row>
    <row r="183" spans="1:6" ht="15">
      <c r="A183" s="292"/>
      <c r="B183" s="293"/>
      <c r="C183" s="294"/>
      <c r="D183" s="293"/>
      <c r="E183" s="295"/>
      <c r="F183" s="296"/>
    </row>
    <row r="184" spans="1:6" ht="15">
      <c r="A184" s="292"/>
      <c r="B184" s="293"/>
      <c r="C184" s="294"/>
      <c r="D184" s="293"/>
      <c r="E184" s="295"/>
      <c r="F184" s="296"/>
    </row>
    <row r="185" spans="1:6" ht="15">
      <c r="A185" s="292"/>
      <c r="B185" s="293"/>
      <c r="C185" s="294"/>
      <c r="D185" s="293"/>
      <c r="E185" s="295"/>
      <c r="F185" s="296"/>
    </row>
    <row r="186" spans="1:6" ht="15">
      <c r="A186" s="292"/>
      <c r="B186" s="293"/>
      <c r="C186" s="294"/>
      <c r="D186" s="293"/>
      <c r="E186" s="295"/>
      <c r="F186" s="296"/>
    </row>
    <row r="187" spans="1:6" ht="15">
      <c r="A187" s="292"/>
      <c r="B187" s="293"/>
      <c r="C187" s="294"/>
      <c r="D187" s="293"/>
      <c r="E187" s="295"/>
      <c r="F187" s="296"/>
    </row>
    <row r="188" spans="1:6" ht="15">
      <c r="A188" s="292"/>
      <c r="B188" s="293"/>
      <c r="C188" s="294"/>
      <c r="D188" s="293"/>
      <c r="E188" s="295"/>
      <c r="F188" s="296"/>
    </row>
    <row r="189" spans="1:6" ht="15">
      <c r="A189" s="292"/>
      <c r="B189" s="293"/>
      <c r="C189" s="294"/>
      <c r="D189" s="293"/>
      <c r="E189" s="295"/>
      <c r="F189" s="296"/>
    </row>
    <row r="190" spans="1:6" ht="15">
      <c r="A190" s="292"/>
      <c r="B190" s="293"/>
      <c r="C190" s="294"/>
      <c r="D190" s="293"/>
      <c r="E190" s="295"/>
      <c r="F190" s="296"/>
    </row>
    <row r="191" spans="1:6" ht="15">
      <c r="A191" s="292"/>
      <c r="B191" s="293"/>
      <c r="C191" s="294"/>
      <c r="D191" s="293"/>
      <c r="E191" s="295"/>
      <c r="F191" s="296"/>
    </row>
    <row r="192" spans="1:6" ht="15">
      <c r="A192" s="292"/>
      <c r="B192" s="293"/>
      <c r="C192" s="294"/>
      <c r="D192" s="293"/>
      <c r="E192" s="295"/>
      <c r="F192" s="296"/>
    </row>
    <row r="193" spans="1:6" ht="15">
      <c r="A193" s="292"/>
      <c r="B193" s="293"/>
      <c r="C193" s="294"/>
      <c r="D193" s="293"/>
      <c r="E193" s="295"/>
      <c r="F193" s="296"/>
    </row>
    <row r="194" spans="1:6" ht="15">
      <c r="A194" s="292"/>
      <c r="B194" s="293"/>
      <c r="C194" s="294"/>
      <c r="D194" s="293"/>
      <c r="E194" s="295"/>
      <c r="F194" s="296"/>
    </row>
    <row r="195" spans="1:6" ht="15">
      <c r="A195" s="292"/>
      <c r="B195" s="293"/>
      <c r="C195" s="294"/>
      <c r="D195" s="293"/>
      <c r="E195" s="295"/>
      <c r="F195" s="296"/>
    </row>
    <row r="196" spans="1:6" ht="15">
      <c r="A196" s="292"/>
      <c r="B196" s="293"/>
      <c r="C196" s="294"/>
      <c r="D196" s="293"/>
      <c r="E196" s="295"/>
      <c r="F196" s="296"/>
    </row>
    <row r="197" spans="1:6" ht="15">
      <c r="A197" s="292"/>
      <c r="B197" s="293"/>
      <c r="C197" s="294"/>
      <c r="D197" s="293"/>
      <c r="E197" s="295"/>
      <c r="F197" s="296"/>
    </row>
    <row r="198" spans="1:6" ht="15">
      <c r="A198" s="292"/>
      <c r="B198" s="293"/>
      <c r="C198" s="294"/>
      <c r="D198" s="293"/>
      <c r="E198" s="295"/>
      <c r="F198" s="296"/>
    </row>
    <row r="199" spans="1:6" ht="15">
      <c r="A199" s="292"/>
      <c r="B199" s="293"/>
      <c r="C199" s="294"/>
      <c r="D199" s="293"/>
      <c r="E199" s="295"/>
      <c r="F199" s="296"/>
    </row>
    <row r="200" spans="1:6" ht="15">
      <c r="A200" s="292"/>
      <c r="B200" s="293"/>
      <c r="C200" s="294"/>
      <c r="D200" s="293"/>
      <c r="E200" s="295"/>
      <c r="F200" s="296"/>
    </row>
    <row r="201" spans="1:6" ht="15">
      <c r="A201" s="292"/>
      <c r="B201" s="293"/>
      <c r="C201" s="294"/>
      <c r="D201" s="293"/>
      <c r="E201" s="295"/>
      <c r="F201" s="296"/>
    </row>
    <row r="202" spans="1:6" ht="15">
      <c r="A202" s="292"/>
      <c r="B202" s="293"/>
      <c r="C202" s="294"/>
      <c r="D202" s="293"/>
      <c r="E202" s="295"/>
      <c r="F202" s="296"/>
    </row>
    <row r="203" spans="1:6" ht="15">
      <c r="A203" s="292"/>
      <c r="B203" s="293"/>
      <c r="C203" s="294"/>
      <c r="D203" s="293"/>
      <c r="E203" s="295"/>
      <c r="F203" s="296"/>
    </row>
    <row r="204" spans="1:6" ht="15">
      <c r="A204" s="292"/>
      <c r="B204" s="293"/>
      <c r="C204" s="294"/>
      <c r="D204" s="293"/>
      <c r="E204" s="295"/>
      <c r="F204" s="296"/>
    </row>
    <row r="205" spans="1:6" ht="15">
      <c r="A205" s="292"/>
      <c r="B205" s="293"/>
      <c r="C205" s="294"/>
      <c r="D205" s="293"/>
      <c r="E205" s="295"/>
      <c r="F205" s="296"/>
    </row>
    <row r="206" spans="1:6" ht="15">
      <c r="A206" s="292"/>
      <c r="B206" s="293"/>
      <c r="C206" s="294"/>
      <c r="D206" s="293"/>
      <c r="E206" s="295"/>
      <c r="F206" s="296"/>
    </row>
    <row r="207" spans="1:6" ht="15">
      <c r="A207" s="292"/>
      <c r="B207" s="293"/>
      <c r="C207" s="294"/>
      <c r="D207" s="293"/>
      <c r="E207" s="295"/>
      <c r="F207" s="296"/>
    </row>
    <row r="208" spans="1:6" ht="15">
      <c r="A208" s="292"/>
      <c r="B208" s="293"/>
      <c r="C208" s="294"/>
      <c r="D208" s="293"/>
      <c r="E208" s="295"/>
      <c r="F208" s="296"/>
    </row>
    <row r="209" spans="1:6" ht="15">
      <c r="A209" s="292"/>
      <c r="B209" s="293"/>
      <c r="C209" s="294"/>
      <c r="D209" s="293"/>
      <c r="E209" s="295"/>
      <c r="F209" s="296"/>
    </row>
    <row r="210" spans="1:6" ht="15">
      <c r="A210" s="292"/>
      <c r="B210" s="293"/>
      <c r="C210" s="294"/>
      <c r="D210" s="293"/>
      <c r="E210" s="295"/>
      <c r="F210" s="296"/>
    </row>
    <row r="211" spans="1:6" ht="15">
      <c r="A211" s="292"/>
      <c r="B211" s="293"/>
      <c r="C211" s="294"/>
      <c r="D211" s="293"/>
      <c r="E211" s="295"/>
      <c r="F211" s="296"/>
    </row>
    <row r="212" spans="1:6" ht="15">
      <c r="A212" s="292"/>
      <c r="B212" s="293"/>
      <c r="C212" s="294"/>
      <c r="D212" s="293"/>
      <c r="E212" s="295"/>
      <c r="F212" s="296"/>
    </row>
    <row r="213" spans="1:6" ht="15">
      <c r="A213" s="292"/>
      <c r="B213" s="293"/>
      <c r="C213" s="294"/>
      <c r="D213" s="293"/>
      <c r="E213" s="295"/>
      <c r="F213" s="296"/>
    </row>
    <row r="214" spans="1:6" ht="15">
      <c r="A214" s="292"/>
      <c r="B214" s="293"/>
      <c r="C214" s="294"/>
      <c r="D214" s="293"/>
      <c r="E214" s="295"/>
      <c r="F214" s="296"/>
    </row>
    <row r="215" spans="1:6" ht="15">
      <c r="A215" s="292"/>
      <c r="B215" s="293"/>
      <c r="C215" s="294"/>
      <c r="D215" s="293"/>
      <c r="E215" s="295"/>
      <c r="F215" s="296"/>
    </row>
    <row r="216" spans="1:6" ht="15">
      <c r="A216" s="292"/>
      <c r="B216" s="293"/>
      <c r="C216" s="294"/>
      <c r="D216" s="293"/>
      <c r="E216" s="295"/>
      <c r="F216" s="296"/>
    </row>
    <row r="217" spans="1:6" ht="15">
      <c r="A217" s="292"/>
      <c r="B217" s="293"/>
      <c r="C217" s="294"/>
      <c r="D217" s="293"/>
      <c r="E217" s="295"/>
      <c r="F217" s="296"/>
    </row>
    <row r="218" spans="1:6" ht="15">
      <c r="A218" s="292"/>
      <c r="B218" s="293"/>
      <c r="C218" s="294"/>
      <c r="D218" s="293"/>
      <c r="E218" s="295"/>
      <c r="F218" s="296"/>
    </row>
    <row r="219" spans="1:6" ht="15">
      <c r="A219" s="292"/>
      <c r="B219" s="293"/>
      <c r="C219" s="294"/>
      <c r="D219" s="293"/>
      <c r="E219" s="295"/>
      <c r="F219" s="296"/>
    </row>
    <row r="220" spans="1:6" ht="15">
      <c r="A220" s="292"/>
      <c r="B220" s="293"/>
      <c r="C220" s="294"/>
      <c r="D220" s="293"/>
      <c r="E220" s="295"/>
      <c r="F220" s="296"/>
    </row>
    <row r="221" spans="1:6" ht="15">
      <c r="A221" s="292"/>
      <c r="B221" s="293"/>
      <c r="C221" s="294"/>
      <c r="D221" s="293"/>
      <c r="E221" s="295"/>
      <c r="F221" s="296"/>
    </row>
    <row r="222" spans="1:6" ht="15">
      <c r="A222" s="292"/>
      <c r="B222" s="293"/>
      <c r="C222" s="294"/>
      <c r="D222" s="293"/>
      <c r="E222" s="295"/>
      <c r="F222" s="296"/>
    </row>
    <row r="223" spans="1:6" ht="15">
      <c r="A223" s="292"/>
      <c r="B223" s="293"/>
      <c r="C223" s="294"/>
      <c r="D223" s="293"/>
      <c r="E223" s="295"/>
      <c r="F223" s="296"/>
    </row>
    <row r="224" spans="1:6" ht="15">
      <c r="A224" s="292"/>
      <c r="B224" s="293"/>
      <c r="C224" s="294"/>
      <c r="D224" s="293"/>
      <c r="E224" s="295"/>
      <c r="F224" s="296"/>
    </row>
    <row r="225" spans="1:6" ht="15">
      <c r="A225" s="292"/>
      <c r="B225" s="293"/>
      <c r="C225" s="294"/>
      <c r="D225" s="293"/>
      <c r="E225" s="295"/>
      <c r="F225" s="296"/>
    </row>
    <row r="226" spans="1:6" ht="15">
      <c r="A226" s="292"/>
      <c r="B226" s="293"/>
      <c r="C226" s="294"/>
      <c r="D226" s="293"/>
      <c r="E226" s="295"/>
      <c r="F226" s="296"/>
    </row>
    <row r="227" spans="1:6" ht="15">
      <c r="A227" s="292"/>
      <c r="B227" s="293"/>
      <c r="C227" s="294"/>
      <c r="D227" s="293"/>
      <c r="E227" s="295"/>
      <c r="F227" s="296"/>
    </row>
    <row r="228" spans="1:6" ht="15">
      <c r="A228" s="292"/>
      <c r="B228" s="293"/>
      <c r="C228" s="294"/>
      <c r="D228" s="293"/>
      <c r="E228" s="295"/>
      <c r="F228" s="296"/>
    </row>
    <row r="229" spans="1:6" ht="15">
      <c r="A229" s="292"/>
      <c r="B229" s="293"/>
      <c r="C229" s="294"/>
      <c r="D229" s="293"/>
      <c r="E229" s="295"/>
      <c r="F229" s="296"/>
    </row>
    <row r="230" spans="1:6" ht="15">
      <c r="A230" s="292"/>
      <c r="B230" s="293"/>
      <c r="C230" s="294"/>
      <c r="D230" s="293"/>
      <c r="E230" s="295"/>
      <c r="F230" s="296"/>
    </row>
    <row r="231" spans="1:6" ht="15">
      <c r="A231" s="292"/>
      <c r="B231" s="293"/>
      <c r="C231" s="294"/>
      <c r="D231" s="293"/>
      <c r="E231" s="295"/>
      <c r="F231" s="296"/>
    </row>
    <row r="232" spans="1:6" ht="15">
      <c r="A232" s="292"/>
      <c r="B232" s="293"/>
      <c r="C232" s="294"/>
      <c r="D232" s="293"/>
      <c r="E232" s="295"/>
      <c r="F232" s="296"/>
    </row>
    <row r="233" spans="1:6" ht="15">
      <c r="A233" s="292"/>
      <c r="B233" s="293"/>
      <c r="C233" s="294"/>
      <c r="D233" s="293"/>
      <c r="E233" s="295"/>
      <c r="F233" s="296"/>
    </row>
    <row r="234" spans="1:6" ht="15">
      <c r="A234" s="292"/>
      <c r="B234" s="293"/>
      <c r="C234" s="294"/>
      <c r="D234" s="293"/>
      <c r="E234" s="295"/>
      <c r="F234" s="296"/>
    </row>
    <row r="235" spans="1:6" ht="15">
      <c r="A235" s="292"/>
      <c r="B235" s="293"/>
      <c r="C235" s="294"/>
      <c r="D235" s="293"/>
      <c r="E235" s="295"/>
      <c r="F235" s="296"/>
    </row>
    <row r="236" spans="1:6" ht="15">
      <c r="A236" s="292"/>
      <c r="B236" s="293"/>
      <c r="C236" s="294"/>
      <c r="D236" s="293"/>
      <c r="E236" s="295"/>
      <c r="F236" s="296"/>
    </row>
    <row r="237" spans="1:6" ht="15">
      <c r="A237" s="292"/>
      <c r="B237" s="293"/>
      <c r="C237" s="294"/>
      <c r="D237" s="293"/>
      <c r="E237" s="295"/>
      <c r="F237" s="296"/>
    </row>
    <row r="238" spans="1:6" ht="15">
      <c r="A238" s="292"/>
      <c r="B238" s="293"/>
      <c r="C238" s="294"/>
      <c r="D238" s="293"/>
      <c r="E238" s="295"/>
      <c r="F238" s="296"/>
    </row>
    <row r="239" spans="1:6" ht="15">
      <c r="A239" s="292"/>
      <c r="B239" s="293"/>
      <c r="C239" s="294"/>
      <c r="D239" s="293"/>
      <c r="E239" s="295"/>
      <c r="F239" s="296"/>
    </row>
    <row r="240" spans="1:6" ht="15">
      <c r="A240" s="292"/>
      <c r="B240" s="293"/>
      <c r="C240" s="294"/>
      <c r="D240" s="293"/>
      <c r="E240" s="295"/>
      <c r="F240" s="296"/>
    </row>
    <row r="241" spans="1:6" ht="15">
      <c r="A241" s="292"/>
      <c r="B241" s="293"/>
      <c r="C241" s="294"/>
      <c r="D241" s="293"/>
      <c r="E241" s="295"/>
      <c r="F241" s="296"/>
    </row>
    <row r="242" spans="1:6" ht="15">
      <c r="A242" s="292"/>
      <c r="B242" s="293"/>
      <c r="C242" s="294"/>
      <c r="D242" s="293"/>
      <c r="E242" s="295"/>
      <c r="F242" s="296"/>
    </row>
    <row r="243" spans="1:6" ht="15">
      <c r="A243" s="292"/>
      <c r="B243" s="293"/>
      <c r="C243" s="294"/>
      <c r="D243" s="293"/>
      <c r="E243" s="295"/>
      <c r="F243" s="296"/>
    </row>
    <row r="244" spans="1:6" ht="15">
      <c r="A244" s="292"/>
      <c r="B244" s="293"/>
      <c r="C244" s="294"/>
      <c r="D244" s="293"/>
      <c r="E244" s="295"/>
      <c r="F244" s="296"/>
    </row>
    <row r="245" spans="1:6" ht="15">
      <c r="A245" s="292"/>
      <c r="B245" s="293"/>
      <c r="C245" s="294"/>
      <c r="D245" s="293"/>
      <c r="E245" s="295"/>
      <c r="F245" s="296"/>
    </row>
    <row r="246" spans="1:6" ht="15">
      <c r="A246" s="292"/>
      <c r="B246" s="293"/>
      <c r="C246" s="294"/>
      <c r="D246" s="293"/>
      <c r="E246" s="295"/>
      <c r="F246" s="296"/>
    </row>
    <row r="247" spans="1:6" ht="15">
      <c r="A247" s="292"/>
      <c r="B247" s="293"/>
      <c r="C247" s="294"/>
      <c r="D247" s="293"/>
      <c r="E247" s="295"/>
      <c r="F247" s="296"/>
    </row>
    <row r="248" spans="1:6" ht="15">
      <c r="A248" s="292"/>
      <c r="B248" s="293"/>
      <c r="C248" s="294"/>
      <c r="D248" s="293"/>
      <c r="E248" s="295"/>
      <c r="F248" s="296"/>
    </row>
    <row r="249" spans="1:6" ht="15">
      <c r="A249" s="292"/>
      <c r="B249" s="293"/>
      <c r="C249" s="294"/>
      <c r="D249" s="293"/>
      <c r="E249" s="295"/>
      <c r="F249" s="296"/>
    </row>
    <row r="250" spans="1:6" ht="15">
      <c r="A250" s="292"/>
      <c r="B250" s="293"/>
      <c r="C250" s="294"/>
      <c r="D250" s="293"/>
      <c r="E250" s="295"/>
      <c r="F250" s="296"/>
    </row>
    <row r="251" spans="1:6" ht="15">
      <c r="A251" s="292"/>
      <c r="B251" s="293"/>
      <c r="C251" s="294"/>
      <c r="D251" s="293"/>
      <c r="E251" s="295"/>
      <c r="F251" s="296"/>
    </row>
    <row r="252" spans="1:6" ht="15">
      <c r="A252" s="292"/>
      <c r="B252" s="293"/>
      <c r="C252" s="294"/>
      <c r="D252" s="293"/>
      <c r="E252" s="295"/>
      <c r="F252" s="296"/>
    </row>
    <row r="253" spans="1:6" ht="15">
      <c r="A253" s="297"/>
      <c r="B253" s="293"/>
      <c r="C253" s="294"/>
      <c r="D253" s="293"/>
      <c r="E253" s="295"/>
      <c r="F253" s="296"/>
    </row>
    <row r="254" spans="1:6">
      <c r="A254" s="297"/>
      <c r="B254" s="298"/>
      <c r="C254" s="299"/>
      <c r="D254" s="298"/>
      <c r="E254" s="300"/>
      <c r="F254" s="296"/>
    </row>
    <row r="255" spans="1:6">
      <c r="A255" s="297"/>
      <c r="B255" s="298"/>
      <c r="C255" s="299"/>
      <c r="D255" s="298"/>
      <c r="E255" s="300"/>
      <c r="F255" s="296"/>
    </row>
    <row r="256" spans="1:6">
      <c r="A256" s="297"/>
      <c r="B256" s="298"/>
      <c r="C256" s="299"/>
      <c r="D256" s="298"/>
      <c r="E256" s="300"/>
      <c r="F256" s="296"/>
    </row>
    <row r="257" spans="1:6">
      <c r="A257" s="297"/>
      <c r="B257" s="298"/>
      <c r="C257" s="299"/>
      <c r="D257" s="298"/>
      <c r="E257" s="300"/>
      <c r="F257" s="296"/>
    </row>
    <row r="258" spans="1:6">
      <c r="A258" s="297"/>
      <c r="B258" s="298"/>
      <c r="C258" s="299"/>
      <c r="D258" s="298"/>
      <c r="E258" s="300"/>
      <c r="F258" s="296"/>
    </row>
    <row r="259" spans="1:6">
      <c r="A259" s="297"/>
      <c r="B259" s="298"/>
      <c r="C259" s="299"/>
      <c r="D259" s="298"/>
      <c r="E259" s="300"/>
      <c r="F259" s="296"/>
    </row>
    <row r="260" spans="1:6">
      <c r="A260" s="297"/>
      <c r="B260" s="298"/>
      <c r="C260" s="299"/>
      <c r="D260" s="298"/>
      <c r="E260" s="300"/>
      <c r="F260" s="296"/>
    </row>
    <row r="261" spans="1:6">
      <c r="A261" s="297"/>
      <c r="B261" s="298"/>
      <c r="C261" s="299"/>
      <c r="D261" s="298"/>
      <c r="E261" s="300"/>
      <c r="F261" s="296"/>
    </row>
    <row r="262" spans="1:6">
      <c r="A262" s="297"/>
      <c r="B262" s="298"/>
      <c r="C262" s="299"/>
      <c r="D262" s="298"/>
      <c r="E262" s="300"/>
      <c r="F262" s="296"/>
    </row>
    <row r="263" spans="1:6">
      <c r="A263" s="297"/>
      <c r="B263" s="298"/>
      <c r="C263" s="299"/>
      <c r="D263" s="298"/>
      <c r="E263" s="300"/>
      <c r="F263" s="296"/>
    </row>
    <row r="264" spans="1:6">
      <c r="A264" s="297"/>
      <c r="B264" s="298"/>
      <c r="C264" s="299"/>
      <c r="D264" s="298"/>
      <c r="E264" s="300"/>
      <c r="F264" s="296"/>
    </row>
    <row r="265" spans="1:6">
      <c r="A265" s="297"/>
      <c r="B265" s="298"/>
      <c r="C265" s="299"/>
      <c r="D265" s="298"/>
      <c r="E265" s="300"/>
      <c r="F265" s="296"/>
    </row>
    <row r="266" spans="1:6">
      <c r="A266" s="297"/>
      <c r="B266" s="298"/>
      <c r="C266" s="299"/>
      <c r="D266" s="298"/>
      <c r="E266" s="300"/>
      <c r="F266" s="296"/>
    </row>
    <row r="267" spans="1:6">
      <c r="A267" s="297"/>
      <c r="B267" s="298"/>
      <c r="C267" s="299"/>
      <c r="D267" s="298"/>
      <c r="E267" s="300"/>
      <c r="F267" s="296"/>
    </row>
    <row r="268" spans="1:6">
      <c r="A268" s="297"/>
      <c r="B268" s="298"/>
      <c r="C268" s="299"/>
      <c r="D268" s="298"/>
      <c r="E268" s="300"/>
      <c r="F268" s="296"/>
    </row>
    <row r="269" spans="1:6">
      <c r="A269" s="297"/>
      <c r="B269" s="298"/>
      <c r="C269" s="299"/>
      <c r="D269" s="298"/>
      <c r="E269" s="300"/>
      <c r="F269" s="296"/>
    </row>
    <row r="270" spans="1:6">
      <c r="A270" s="297"/>
      <c r="B270" s="298"/>
      <c r="C270" s="299"/>
      <c r="D270" s="298"/>
      <c r="E270" s="300"/>
      <c r="F270" s="296"/>
    </row>
    <row r="271" spans="1:6">
      <c r="A271" s="297"/>
      <c r="B271" s="298"/>
      <c r="C271" s="299"/>
      <c r="D271" s="298"/>
      <c r="E271" s="300"/>
      <c r="F271" s="296"/>
    </row>
    <row r="272" spans="1:6">
      <c r="A272" s="297"/>
      <c r="B272" s="298"/>
      <c r="C272" s="299"/>
      <c r="D272" s="298"/>
      <c r="E272" s="300"/>
      <c r="F272" s="296"/>
    </row>
    <row r="273" spans="1:6">
      <c r="A273" s="297"/>
      <c r="B273" s="298"/>
      <c r="C273" s="299"/>
      <c r="D273" s="298"/>
      <c r="E273" s="300"/>
      <c r="F273" s="296"/>
    </row>
    <row r="274" spans="1:6">
      <c r="A274" s="297"/>
      <c r="B274" s="298"/>
      <c r="C274" s="299"/>
      <c r="D274" s="298"/>
      <c r="E274" s="300"/>
      <c r="F274" s="296"/>
    </row>
    <row r="275" spans="1:6">
      <c r="A275" s="297"/>
      <c r="B275" s="298"/>
      <c r="C275" s="299"/>
      <c r="D275" s="298"/>
      <c r="E275" s="300"/>
      <c r="F275" s="296"/>
    </row>
    <row r="276" spans="1:6">
      <c r="A276" s="297"/>
      <c r="B276" s="298"/>
      <c r="C276" s="299"/>
      <c r="D276" s="298"/>
      <c r="E276" s="300"/>
      <c r="F276" s="296"/>
    </row>
    <row r="277" spans="1:6">
      <c r="A277" s="297"/>
      <c r="B277" s="298"/>
      <c r="C277" s="299"/>
      <c r="D277" s="298"/>
      <c r="E277" s="300"/>
      <c r="F277" s="296"/>
    </row>
    <row r="278" spans="1:6">
      <c r="A278" s="297"/>
      <c r="B278" s="298"/>
      <c r="C278" s="299"/>
      <c r="D278" s="298"/>
      <c r="E278" s="300"/>
      <c r="F278" s="296"/>
    </row>
    <row r="279" spans="1:6">
      <c r="A279" s="297"/>
      <c r="B279" s="298"/>
      <c r="C279" s="299"/>
      <c r="D279" s="298"/>
      <c r="E279" s="300"/>
      <c r="F279" s="296"/>
    </row>
    <row r="280" spans="1:6">
      <c r="A280" s="297"/>
      <c r="B280" s="298"/>
      <c r="C280" s="299"/>
      <c r="D280" s="298"/>
      <c r="E280" s="300"/>
      <c r="F280" s="296"/>
    </row>
    <row r="281" spans="1:6">
      <c r="A281" s="297"/>
      <c r="B281" s="298"/>
      <c r="C281" s="299"/>
      <c r="D281" s="298"/>
      <c r="E281" s="300"/>
      <c r="F281" s="296"/>
    </row>
    <row r="282" spans="1:6">
      <c r="A282" s="297"/>
      <c r="B282" s="298"/>
      <c r="C282" s="299"/>
      <c r="D282" s="298"/>
      <c r="E282" s="300"/>
      <c r="F282" s="296"/>
    </row>
    <row r="283" spans="1:6">
      <c r="A283" s="297"/>
      <c r="B283" s="298"/>
      <c r="C283" s="299"/>
      <c r="D283" s="298"/>
      <c r="E283" s="300"/>
      <c r="F283" s="296"/>
    </row>
    <row r="284" spans="1:6">
      <c r="A284" s="297"/>
      <c r="B284" s="298"/>
      <c r="C284" s="299"/>
      <c r="D284" s="298"/>
      <c r="E284" s="300"/>
      <c r="F284" s="296"/>
    </row>
    <row r="285" spans="1:6">
      <c r="A285" s="297"/>
      <c r="B285" s="298"/>
      <c r="C285" s="299"/>
      <c r="D285" s="298"/>
      <c r="E285" s="300"/>
      <c r="F285" s="296"/>
    </row>
    <row r="286" spans="1:6">
      <c r="A286" s="297"/>
      <c r="B286" s="298"/>
      <c r="C286" s="299"/>
      <c r="D286" s="298"/>
      <c r="E286" s="300"/>
      <c r="F286" s="296"/>
    </row>
    <row r="287" spans="1:6">
      <c r="A287" s="297"/>
      <c r="B287" s="298"/>
      <c r="C287" s="299"/>
      <c r="D287" s="298"/>
      <c r="E287" s="300"/>
      <c r="F287" s="296"/>
    </row>
    <row r="288" spans="1:6">
      <c r="A288" s="297"/>
      <c r="B288" s="298"/>
      <c r="C288" s="299"/>
      <c r="D288" s="298"/>
      <c r="E288" s="300"/>
      <c r="F288" s="296"/>
    </row>
    <row r="289" spans="1:6">
      <c r="A289" s="297"/>
      <c r="B289" s="298"/>
      <c r="C289" s="299"/>
      <c r="D289" s="298"/>
      <c r="E289" s="300"/>
      <c r="F289" s="296"/>
    </row>
    <row r="290" spans="1:6">
      <c r="A290" s="297"/>
      <c r="B290" s="298"/>
      <c r="C290" s="299"/>
      <c r="D290" s="298"/>
      <c r="E290" s="300"/>
      <c r="F290" s="296"/>
    </row>
    <row r="291" spans="1:6">
      <c r="A291" s="297"/>
      <c r="B291" s="298"/>
      <c r="C291" s="299"/>
      <c r="D291" s="298"/>
      <c r="E291" s="300"/>
      <c r="F291" s="296"/>
    </row>
    <row r="292" spans="1:6">
      <c r="A292" s="297"/>
      <c r="B292" s="298"/>
      <c r="C292" s="299"/>
      <c r="D292" s="298"/>
      <c r="E292" s="300"/>
      <c r="F292" s="296"/>
    </row>
    <row r="293" spans="1:6">
      <c r="A293" s="297"/>
      <c r="B293" s="298"/>
      <c r="C293" s="299"/>
      <c r="D293" s="298"/>
      <c r="E293" s="300"/>
      <c r="F293" s="296"/>
    </row>
    <row r="294" spans="1:6">
      <c r="A294" s="297"/>
      <c r="B294" s="298"/>
      <c r="C294" s="299"/>
      <c r="D294" s="298"/>
      <c r="E294" s="300"/>
      <c r="F294" s="296"/>
    </row>
    <row r="295" spans="1:6">
      <c r="A295" s="297"/>
      <c r="B295" s="298"/>
      <c r="C295" s="299"/>
      <c r="D295" s="298"/>
      <c r="E295" s="300"/>
      <c r="F295" s="296"/>
    </row>
    <row r="296" spans="1:6">
      <c r="A296" s="297"/>
      <c r="B296" s="298"/>
      <c r="C296" s="299"/>
      <c r="D296" s="298"/>
      <c r="E296" s="300"/>
      <c r="F296" s="296"/>
    </row>
    <row r="297" spans="1:6">
      <c r="A297" s="297"/>
      <c r="B297" s="298"/>
      <c r="C297" s="299"/>
      <c r="D297" s="298"/>
      <c r="E297" s="300"/>
      <c r="F297" s="296"/>
    </row>
    <row r="298" spans="1:6">
      <c r="A298" s="297"/>
      <c r="B298" s="298"/>
      <c r="C298" s="299"/>
      <c r="D298" s="298"/>
      <c r="E298" s="300"/>
      <c r="F298" s="296"/>
    </row>
    <row r="299" spans="1:6">
      <c r="A299" s="297"/>
      <c r="B299" s="298"/>
      <c r="C299" s="299"/>
      <c r="D299" s="298"/>
      <c r="E299" s="300"/>
      <c r="F299" s="296"/>
    </row>
    <row r="300" spans="1:6">
      <c r="A300" s="297"/>
      <c r="B300" s="298"/>
      <c r="C300" s="299"/>
      <c r="D300" s="298"/>
      <c r="E300" s="300"/>
      <c r="F300" s="296"/>
    </row>
    <row r="301" spans="1:6">
      <c r="A301" s="297"/>
      <c r="B301" s="298"/>
      <c r="C301" s="299"/>
      <c r="D301" s="298"/>
      <c r="E301" s="300"/>
      <c r="F301" s="296"/>
    </row>
    <row r="302" spans="1:6">
      <c r="A302" s="297"/>
      <c r="B302" s="298"/>
      <c r="C302" s="299"/>
      <c r="D302" s="298"/>
      <c r="E302" s="300"/>
      <c r="F302" s="296"/>
    </row>
    <row r="303" spans="1:6">
      <c r="A303" s="297"/>
      <c r="B303" s="298"/>
      <c r="C303" s="299"/>
      <c r="D303" s="298"/>
      <c r="E303" s="300"/>
      <c r="F303" s="296"/>
    </row>
    <row r="304" spans="1:6">
      <c r="A304" s="297"/>
      <c r="B304" s="298"/>
      <c r="C304" s="299"/>
      <c r="D304" s="298"/>
      <c r="E304" s="300"/>
      <c r="F304" s="296"/>
    </row>
    <row r="305" spans="1:6">
      <c r="A305" s="297"/>
      <c r="B305" s="298"/>
      <c r="C305" s="299"/>
      <c r="D305" s="298"/>
      <c r="E305" s="300"/>
      <c r="F305" s="296"/>
    </row>
    <row r="306" spans="1:6">
      <c r="A306" s="297"/>
      <c r="B306" s="298"/>
      <c r="C306" s="299"/>
      <c r="D306" s="298"/>
      <c r="E306" s="300"/>
      <c r="F306" s="296"/>
    </row>
    <row r="307" spans="1:6">
      <c r="A307" s="297"/>
      <c r="B307" s="298"/>
      <c r="C307" s="299"/>
      <c r="D307" s="298"/>
      <c r="E307" s="300"/>
      <c r="F307" s="296"/>
    </row>
    <row r="308" spans="1:6">
      <c r="A308" s="297"/>
      <c r="B308" s="298"/>
      <c r="C308" s="299"/>
      <c r="D308" s="298"/>
      <c r="E308" s="300"/>
      <c r="F308" s="296"/>
    </row>
    <row r="309" spans="1:6">
      <c r="A309" s="297"/>
      <c r="B309" s="298"/>
      <c r="C309" s="299"/>
      <c r="D309" s="298"/>
      <c r="E309" s="300"/>
      <c r="F309" s="296"/>
    </row>
    <row r="310" spans="1:6">
      <c r="A310" s="297"/>
      <c r="B310" s="298"/>
      <c r="C310" s="299"/>
      <c r="D310" s="298"/>
      <c r="E310" s="300"/>
      <c r="F310" s="296"/>
    </row>
    <row r="311" spans="1:6">
      <c r="A311" s="297"/>
      <c r="B311" s="298"/>
      <c r="C311" s="299"/>
      <c r="D311" s="298"/>
      <c r="E311" s="300"/>
      <c r="F311" s="296"/>
    </row>
    <row r="312" spans="1:6">
      <c r="A312" s="297"/>
      <c r="B312" s="298"/>
      <c r="C312" s="299"/>
      <c r="D312" s="298"/>
      <c r="E312" s="300"/>
      <c r="F312" s="296"/>
    </row>
    <row r="313" spans="1:6">
      <c r="A313" s="297"/>
      <c r="B313" s="298"/>
      <c r="C313" s="299"/>
      <c r="D313" s="298"/>
      <c r="E313" s="300"/>
      <c r="F313" s="296"/>
    </row>
    <row r="314" spans="1:6">
      <c r="A314" s="297"/>
      <c r="B314" s="298"/>
      <c r="C314" s="299"/>
      <c r="D314" s="298"/>
      <c r="E314" s="300"/>
      <c r="F314" s="296"/>
    </row>
    <row r="315" spans="1:6">
      <c r="A315" s="297"/>
      <c r="B315" s="298"/>
      <c r="C315" s="299"/>
      <c r="D315" s="298"/>
      <c r="E315" s="300"/>
      <c r="F315" s="296"/>
    </row>
    <row r="316" spans="1:6">
      <c r="A316" s="297"/>
      <c r="B316" s="298"/>
      <c r="C316" s="299"/>
      <c r="D316" s="298"/>
      <c r="E316" s="300"/>
      <c r="F316" s="296"/>
    </row>
    <row r="317" spans="1:6">
      <c r="A317" s="297"/>
      <c r="B317" s="298"/>
      <c r="C317" s="299"/>
      <c r="D317" s="298"/>
      <c r="E317" s="300"/>
      <c r="F317" s="296"/>
    </row>
    <row r="318" spans="1:6">
      <c r="A318" s="297"/>
      <c r="B318" s="298"/>
      <c r="C318" s="299"/>
      <c r="D318" s="298"/>
      <c r="E318" s="300"/>
      <c r="F318" s="296"/>
    </row>
    <row r="319" spans="1:6">
      <c r="A319" s="297"/>
      <c r="B319" s="298"/>
      <c r="C319" s="299"/>
      <c r="D319" s="298"/>
      <c r="E319" s="300"/>
      <c r="F319" s="296"/>
    </row>
    <row r="320" spans="1:6">
      <c r="A320" s="297"/>
      <c r="B320" s="298"/>
      <c r="C320" s="299"/>
      <c r="D320" s="298"/>
      <c r="E320" s="300"/>
      <c r="F320" s="296"/>
    </row>
    <row r="321" spans="1:6">
      <c r="A321" s="297"/>
      <c r="B321" s="298"/>
      <c r="C321" s="299"/>
      <c r="D321" s="298"/>
      <c r="E321" s="300"/>
      <c r="F321" s="296"/>
    </row>
    <row r="322" spans="1:6">
      <c r="A322" s="297"/>
      <c r="B322" s="298"/>
      <c r="C322" s="299"/>
      <c r="D322" s="298"/>
      <c r="E322" s="300"/>
      <c r="F322" s="296"/>
    </row>
    <row r="323" spans="1:6">
      <c r="A323" s="297"/>
      <c r="B323" s="298"/>
      <c r="C323" s="299"/>
      <c r="D323" s="298"/>
      <c r="E323" s="300"/>
      <c r="F323" s="296"/>
    </row>
    <row r="324" spans="1:6">
      <c r="A324" s="297"/>
      <c r="B324" s="298"/>
      <c r="C324" s="299"/>
      <c r="D324" s="298"/>
      <c r="E324" s="300"/>
      <c r="F324" s="296"/>
    </row>
    <row r="325" spans="1:6">
      <c r="A325" s="297"/>
      <c r="B325" s="298"/>
      <c r="C325" s="299"/>
      <c r="D325" s="298"/>
      <c r="E325" s="300"/>
      <c r="F325" s="296"/>
    </row>
    <row r="326" spans="1:6">
      <c r="A326" s="297"/>
      <c r="B326" s="298"/>
      <c r="C326" s="299"/>
      <c r="D326" s="298"/>
      <c r="E326" s="300"/>
      <c r="F326" s="296"/>
    </row>
    <row r="327" spans="1:6">
      <c r="A327" s="297"/>
      <c r="B327" s="298"/>
      <c r="C327" s="299"/>
      <c r="D327" s="298"/>
      <c r="E327" s="300"/>
      <c r="F327" s="296"/>
    </row>
    <row r="328" spans="1:6">
      <c r="A328" s="297"/>
      <c r="B328" s="298"/>
      <c r="C328" s="299"/>
      <c r="D328" s="298"/>
      <c r="E328" s="300"/>
      <c r="F328" s="296"/>
    </row>
    <row r="329" spans="1:6">
      <c r="A329" s="297"/>
      <c r="B329" s="298"/>
      <c r="C329" s="299"/>
      <c r="D329" s="298"/>
      <c r="E329" s="300"/>
      <c r="F329" s="296"/>
    </row>
    <row r="330" spans="1:6">
      <c r="A330" s="297"/>
      <c r="B330" s="298"/>
      <c r="C330" s="299"/>
      <c r="D330" s="298"/>
      <c r="E330" s="300"/>
      <c r="F330" s="296"/>
    </row>
    <row r="331" spans="1:6">
      <c r="A331" s="297"/>
      <c r="B331" s="298"/>
      <c r="C331" s="299"/>
      <c r="D331" s="298"/>
      <c r="E331" s="300"/>
      <c r="F331" s="296"/>
    </row>
    <row r="332" spans="1:6">
      <c r="A332" s="297"/>
      <c r="B332" s="298"/>
      <c r="C332" s="299"/>
      <c r="D332" s="298"/>
      <c r="E332" s="300"/>
      <c r="F332" s="296"/>
    </row>
    <row r="333" spans="1:6">
      <c r="A333" s="297"/>
      <c r="B333" s="298"/>
      <c r="C333" s="299"/>
      <c r="D333" s="298"/>
      <c r="E333" s="300"/>
      <c r="F333" s="296"/>
    </row>
    <row r="334" spans="1:6">
      <c r="A334" s="297"/>
      <c r="B334" s="298"/>
      <c r="C334" s="299"/>
      <c r="D334" s="298"/>
      <c r="E334" s="300"/>
      <c r="F334" s="296"/>
    </row>
    <row r="335" spans="1:6">
      <c r="A335" s="297"/>
      <c r="B335" s="298"/>
      <c r="C335" s="299"/>
      <c r="D335" s="298"/>
      <c r="E335" s="300"/>
      <c r="F335" s="296"/>
    </row>
    <row r="336" spans="1:6">
      <c r="A336" s="297"/>
      <c r="B336" s="298"/>
      <c r="C336" s="299"/>
      <c r="D336" s="298"/>
      <c r="E336" s="300"/>
      <c r="F336" s="296"/>
    </row>
    <row r="337" spans="1:6">
      <c r="A337" s="297"/>
      <c r="B337" s="298"/>
      <c r="C337" s="299"/>
      <c r="D337" s="298"/>
      <c r="E337" s="300"/>
      <c r="F337" s="296"/>
    </row>
    <row r="338" spans="1:6">
      <c r="A338" s="297"/>
      <c r="B338" s="298"/>
      <c r="C338" s="299"/>
      <c r="D338" s="298"/>
      <c r="E338" s="300"/>
      <c r="F338" s="296"/>
    </row>
    <row r="339" spans="1:6">
      <c r="A339" s="297"/>
      <c r="B339" s="298"/>
      <c r="C339" s="299"/>
      <c r="D339" s="298"/>
      <c r="E339" s="300"/>
      <c r="F339" s="296"/>
    </row>
    <row r="340" spans="1:6">
      <c r="A340" s="297"/>
      <c r="B340" s="298"/>
      <c r="C340" s="299"/>
      <c r="D340" s="298"/>
      <c r="E340" s="300"/>
      <c r="F340" s="296"/>
    </row>
    <row r="341" spans="1:6">
      <c r="A341" s="297"/>
      <c r="B341" s="298"/>
      <c r="C341" s="299"/>
      <c r="D341" s="298"/>
      <c r="E341" s="300"/>
      <c r="F341" s="296"/>
    </row>
    <row r="342" spans="1:6">
      <c r="A342" s="297"/>
      <c r="B342" s="298"/>
      <c r="C342" s="299"/>
      <c r="D342" s="298"/>
      <c r="E342" s="300"/>
      <c r="F342" s="296"/>
    </row>
    <row r="343" spans="1:6">
      <c r="A343" s="297"/>
      <c r="B343" s="298"/>
      <c r="C343" s="299"/>
      <c r="D343" s="298"/>
      <c r="E343" s="300"/>
      <c r="F343" s="296"/>
    </row>
    <row r="344" spans="1:6">
      <c r="A344" s="297"/>
      <c r="B344" s="298"/>
      <c r="C344" s="299"/>
      <c r="D344" s="298"/>
      <c r="E344" s="300"/>
      <c r="F344" s="296"/>
    </row>
    <row r="345" spans="1:6">
      <c r="A345" s="297"/>
      <c r="B345" s="298"/>
      <c r="C345" s="299"/>
      <c r="D345" s="298"/>
      <c r="E345" s="300"/>
      <c r="F345" s="296"/>
    </row>
    <row r="346" spans="1:6">
      <c r="A346" s="297"/>
      <c r="B346" s="298"/>
      <c r="C346" s="299"/>
      <c r="D346" s="298"/>
      <c r="E346" s="300"/>
      <c r="F346" s="296"/>
    </row>
    <row r="347" spans="1:6">
      <c r="A347" s="297"/>
      <c r="B347" s="298"/>
      <c r="C347" s="299"/>
      <c r="D347" s="298"/>
      <c r="E347" s="300"/>
      <c r="F347" s="296"/>
    </row>
    <row r="348" spans="1:6">
      <c r="A348" s="301"/>
      <c r="B348" s="298"/>
      <c r="C348" s="299"/>
      <c r="D348" s="298"/>
      <c r="E348" s="300"/>
      <c r="F348" s="296"/>
    </row>
    <row r="349" spans="1:6">
      <c r="A349" s="301"/>
      <c r="B349" s="302"/>
      <c r="C349" s="303"/>
      <c r="D349" s="302"/>
      <c r="E349" s="304"/>
      <c r="F349" s="296"/>
    </row>
    <row r="350" spans="1:6">
      <c r="A350" s="301"/>
      <c r="B350" s="302"/>
      <c r="C350" s="303"/>
      <c r="D350" s="302"/>
      <c r="E350" s="304"/>
      <c r="F350" s="296"/>
    </row>
    <row r="351" spans="1:6">
      <c r="A351" s="301"/>
      <c r="B351" s="302"/>
      <c r="C351" s="303"/>
      <c r="D351" s="302"/>
      <c r="E351" s="304"/>
      <c r="F351" s="296"/>
    </row>
    <row r="352" spans="1:6">
      <c r="A352" s="301"/>
      <c r="B352" s="302"/>
      <c r="C352" s="303"/>
      <c r="D352" s="302"/>
      <c r="E352" s="304"/>
      <c r="F352" s="296"/>
    </row>
    <row r="353" spans="1:6">
      <c r="A353" s="301"/>
      <c r="B353" s="302"/>
      <c r="C353" s="303"/>
      <c r="D353" s="302"/>
      <c r="E353" s="304"/>
      <c r="F353" s="296"/>
    </row>
    <row r="354" spans="1:6">
      <c r="A354" s="301"/>
      <c r="B354" s="302"/>
      <c r="C354" s="303"/>
      <c r="D354" s="302"/>
      <c r="E354" s="304"/>
      <c r="F354" s="296"/>
    </row>
    <row r="355" spans="1:6">
      <c r="A355" s="301"/>
      <c r="B355" s="302"/>
      <c r="C355" s="303"/>
      <c r="D355" s="302"/>
      <c r="E355" s="304"/>
      <c r="F355" s="296"/>
    </row>
    <row r="356" spans="1:6">
      <c r="A356" s="301"/>
      <c r="B356" s="302"/>
      <c r="C356" s="303"/>
      <c r="D356" s="302"/>
      <c r="E356" s="304"/>
      <c r="F356" s="296"/>
    </row>
    <row r="357" spans="1:6">
      <c r="A357" s="301"/>
      <c r="B357" s="302"/>
      <c r="C357" s="303"/>
      <c r="D357" s="302"/>
      <c r="E357" s="304"/>
      <c r="F357" s="296"/>
    </row>
    <row r="358" spans="1:6">
      <c r="A358" s="301"/>
      <c r="B358" s="302"/>
      <c r="C358" s="303"/>
      <c r="D358" s="302"/>
      <c r="E358" s="304"/>
      <c r="F358" s="296"/>
    </row>
    <row r="359" spans="1:6">
      <c r="A359" s="301"/>
      <c r="B359" s="302"/>
      <c r="C359" s="303"/>
      <c r="D359" s="302"/>
      <c r="E359" s="304"/>
      <c r="F359" s="296"/>
    </row>
    <row r="360" spans="1:6">
      <c r="A360" s="301"/>
      <c r="B360" s="302"/>
      <c r="C360" s="303"/>
      <c r="D360" s="302"/>
      <c r="E360" s="304"/>
      <c r="F360" s="296"/>
    </row>
    <row r="361" spans="1:6">
      <c r="A361" s="301"/>
      <c r="B361" s="302"/>
      <c r="C361" s="303"/>
      <c r="D361" s="302"/>
      <c r="E361" s="304"/>
      <c r="F361" s="296"/>
    </row>
    <row r="362" spans="1:6">
      <c r="A362" s="301"/>
      <c r="B362" s="302"/>
      <c r="C362" s="303"/>
      <c r="D362" s="302"/>
      <c r="E362" s="304"/>
      <c r="F362" s="296"/>
    </row>
    <row r="363" spans="1:6">
      <c r="A363" s="301"/>
      <c r="B363" s="302"/>
      <c r="C363" s="303"/>
      <c r="D363" s="302"/>
      <c r="E363" s="304"/>
      <c r="F363" s="296"/>
    </row>
    <row r="364" spans="1:6">
      <c r="A364" s="301"/>
      <c r="B364" s="302"/>
      <c r="C364" s="303"/>
      <c r="D364" s="302"/>
      <c r="E364" s="304"/>
      <c r="F364" s="296"/>
    </row>
    <row r="365" spans="1:6">
      <c r="A365" s="301"/>
      <c r="B365" s="302"/>
      <c r="C365" s="303"/>
      <c r="D365" s="302"/>
      <c r="E365" s="304"/>
      <c r="F365" s="296"/>
    </row>
    <row r="366" spans="1:6">
      <c r="A366" s="301"/>
      <c r="B366" s="302"/>
      <c r="C366" s="303"/>
      <c r="D366" s="302"/>
      <c r="E366" s="304"/>
      <c r="F366" s="296"/>
    </row>
    <row r="367" spans="1:6">
      <c r="A367" s="301"/>
      <c r="B367" s="302"/>
      <c r="C367" s="303"/>
      <c r="D367" s="302"/>
      <c r="E367" s="304"/>
      <c r="F367" s="296"/>
    </row>
    <row r="368" spans="1:6">
      <c r="A368" s="301"/>
      <c r="B368" s="302"/>
      <c r="C368" s="303"/>
      <c r="D368" s="302"/>
      <c r="E368" s="304"/>
      <c r="F368" s="296"/>
    </row>
    <row r="369" spans="1:6">
      <c r="A369" s="301"/>
      <c r="B369" s="302"/>
      <c r="C369" s="303"/>
      <c r="D369" s="302"/>
      <c r="E369" s="304"/>
      <c r="F369" s="296"/>
    </row>
    <row r="370" spans="1:6">
      <c r="A370" s="301"/>
      <c r="B370" s="302"/>
      <c r="C370" s="303"/>
      <c r="D370" s="302"/>
      <c r="E370" s="304"/>
      <c r="F370" s="296"/>
    </row>
    <row r="371" spans="1:6">
      <c r="A371" s="301"/>
      <c r="B371" s="302"/>
      <c r="C371" s="303"/>
      <c r="D371" s="302"/>
      <c r="E371" s="304"/>
      <c r="F371" s="296"/>
    </row>
    <row r="372" spans="1:6">
      <c r="A372" s="301"/>
      <c r="B372" s="302"/>
      <c r="C372" s="303"/>
      <c r="D372" s="302"/>
      <c r="E372" s="304"/>
      <c r="F372" s="296"/>
    </row>
    <row r="373" spans="1:6">
      <c r="A373" s="301"/>
      <c r="B373" s="302"/>
      <c r="C373" s="303"/>
      <c r="D373" s="302"/>
      <c r="E373" s="304"/>
      <c r="F373" s="296"/>
    </row>
    <row r="374" spans="1:6">
      <c r="A374" s="301"/>
      <c r="B374" s="302"/>
      <c r="C374" s="303"/>
      <c r="D374" s="302"/>
      <c r="E374" s="304"/>
      <c r="F374" s="296"/>
    </row>
    <row r="375" spans="1:6">
      <c r="A375" s="301"/>
      <c r="B375" s="302"/>
      <c r="C375" s="303"/>
      <c r="D375" s="302"/>
      <c r="E375" s="304"/>
      <c r="F375" s="296"/>
    </row>
    <row r="376" spans="1:6">
      <c r="A376" s="301"/>
      <c r="B376" s="302"/>
      <c r="C376" s="303"/>
      <c r="D376" s="302"/>
      <c r="E376" s="304"/>
      <c r="F376" s="296"/>
    </row>
    <row r="377" spans="1:6">
      <c r="A377" s="301"/>
      <c r="B377" s="302"/>
      <c r="C377" s="303"/>
      <c r="D377" s="302"/>
      <c r="E377" s="304"/>
      <c r="F377" s="296"/>
    </row>
    <row r="378" spans="1:6">
      <c r="A378" s="301"/>
      <c r="B378" s="302"/>
      <c r="C378" s="303"/>
      <c r="D378" s="302"/>
      <c r="E378" s="304"/>
      <c r="F378" s="296"/>
    </row>
    <row r="379" spans="1:6">
      <c r="A379" s="301"/>
      <c r="B379" s="302"/>
      <c r="C379" s="303"/>
      <c r="D379" s="302"/>
      <c r="E379" s="304"/>
      <c r="F379" s="296"/>
    </row>
    <row r="380" spans="1:6">
      <c r="A380" s="301"/>
      <c r="B380" s="302"/>
      <c r="C380" s="303"/>
      <c r="D380" s="302"/>
      <c r="E380" s="304"/>
      <c r="F380" s="296"/>
    </row>
    <row r="381" spans="1:6">
      <c r="A381" s="301"/>
      <c r="B381" s="302"/>
      <c r="C381" s="303"/>
      <c r="D381" s="302"/>
      <c r="E381" s="304"/>
      <c r="F381" s="296"/>
    </row>
    <row r="382" spans="1:6">
      <c r="A382" s="301"/>
      <c r="B382" s="302"/>
      <c r="C382" s="303"/>
      <c r="D382" s="302"/>
      <c r="E382" s="304"/>
      <c r="F382" s="296"/>
    </row>
    <row r="383" spans="1:6">
      <c r="A383" s="301"/>
      <c r="B383" s="302"/>
      <c r="C383" s="303"/>
      <c r="D383" s="302"/>
      <c r="E383" s="304"/>
      <c r="F383" s="296"/>
    </row>
    <row r="384" spans="1:6">
      <c r="A384" s="301"/>
      <c r="B384" s="302"/>
      <c r="C384" s="303"/>
      <c r="D384" s="302"/>
      <c r="E384" s="304"/>
      <c r="F384" s="296"/>
    </row>
    <row r="385" spans="1:6">
      <c r="A385" s="301"/>
      <c r="B385" s="302"/>
      <c r="C385" s="303"/>
      <c r="D385" s="302"/>
      <c r="E385" s="304"/>
      <c r="F385" s="296"/>
    </row>
    <row r="386" spans="1:6">
      <c r="A386" s="301"/>
      <c r="B386" s="302"/>
      <c r="C386" s="303"/>
      <c r="D386" s="302"/>
      <c r="E386" s="304"/>
      <c r="F386" s="296"/>
    </row>
    <row r="387" spans="1:6">
      <c r="A387" s="301"/>
      <c r="B387" s="302"/>
      <c r="C387" s="303"/>
      <c r="D387" s="302"/>
      <c r="E387" s="304"/>
      <c r="F387" s="296"/>
    </row>
    <row r="388" spans="1:6">
      <c r="A388" s="301"/>
      <c r="B388" s="302"/>
      <c r="C388" s="303"/>
      <c r="D388" s="302"/>
      <c r="E388" s="304"/>
      <c r="F388" s="296"/>
    </row>
    <row r="389" spans="1:6">
      <c r="A389" s="301"/>
      <c r="B389" s="302"/>
      <c r="C389" s="303"/>
      <c r="D389" s="302"/>
      <c r="E389" s="304"/>
      <c r="F389" s="296"/>
    </row>
    <row r="390" spans="1:6">
      <c r="A390" s="301"/>
      <c r="B390" s="302"/>
      <c r="C390" s="303"/>
      <c r="D390" s="302"/>
      <c r="E390" s="304"/>
      <c r="F390" s="296"/>
    </row>
    <row r="391" spans="1:6">
      <c r="A391" s="301"/>
      <c r="B391" s="302"/>
      <c r="C391" s="303"/>
      <c r="D391" s="302"/>
      <c r="E391" s="304"/>
      <c r="F391" s="296"/>
    </row>
    <row r="392" spans="1:6">
      <c r="A392" s="301"/>
      <c r="B392" s="302"/>
      <c r="C392" s="303"/>
      <c r="D392" s="302"/>
      <c r="E392" s="304"/>
      <c r="F392" s="296"/>
    </row>
    <row r="393" spans="1:6">
      <c r="A393" s="301"/>
      <c r="B393" s="302"/>
      <c r="C393" s="303"/>
      <c r="D393" s="302"/>
      <c r="E393" s="304"/>
      <c r="F393" s="296"/>
    </row>
    <row r="394" spans="1:6">
      <c r="A394" s="301"/>
      <c r="B394" s="302"/>
      <c r="C394" s="303"/>
      <c r="D394" s="302"/>
      <c r="E394" s="304"/>
      <c r="F394" s="296"/>
    </row>
    <row r="395" spans="1:6">
      <c r="A395" s="301"/>
      <c r="B395" s="302"/>
      <c r="C395" s="303"/>
      <c r="D395" s="302"/>
      <c r="E395" s="304"/>
      <c r="F395" s="296"/>
    </row>
    <row r="396" spans="1:6">
      <c r="A396" s="301"/>
      <c r="B396" s="302"/>
      <c r="C396" s="303"/>
      <c r="D396" s="302"/>
      <c r="E396" s="304"/>
      <c r="F396" s="296"/>
    </row>
    <row r="397" spans="1:6">
      <c r="A397" s="301"/>
      <c r="B397" s="302"/>
      <c r="C397" s="303"/>
      <c r="D397" s="302"/>
      <c r="E397" s="304"/>
      <c r="F397" s="296"/>
    </row>
    <row r="398" spans="1:6">
      <c r="A398" s="301"/>
      <c r="B398" s="302"/>
      <c r="C398" s="303"/>
      <c r="D398" s="302"/>
      <c r="E398" s="304"/>
      <c r="F398" s="296"/>
    </row>
    <row r="399" spans="1:6">
      <c r="A399" s="301"/>
      <c r="B399" s="302"/>
      <c r="C399" s="303"/>
      <c r="D399" s="302"/>
      <c r="E399" s="304"/>
      <c r="F399" s="296"/>
    </row>
    <row r="400" spans="1:6">
      <c r="A400" s="301"/>
      <c r="B400" s="302"/>
      <c r="C400" s="303"/>
      <c r="D400" s="302"/>
      <c r="E400" s="304"/>
      <c r="F400" s="296"/>
    </row>
    <row r="401" spans="1:6">
      <c r="A401" s="301"/>
      <c r="B401" s="302"/>
      <c r="C401" s="303"/>
      <c r="D401" s="302"/>
      <c r="E401" s="304"/>
      <c r="F401" s="296"/>
    </row>
    <row r="402" spans="1:6">
      <c r="A402" s="301"/>
      <c r="B402" s="302"/>
      <c r="C402" s="303"/>
      <c r="D402" s="302"/>
      <c r="E402" s="304"/>
      <c r="F402" s="296"/>
    </row>
    <row r="403" spans="1:6">
      <c r="A403" s="301"/>
      <c r="B403" s="302"/>
      <c r="C403" s="303"/>
      <c r="D403" s="302"/>
      <c r="E403" s="304"/>
      <c r="F403" s="296"/>
    </row>
    <row r="404" spans="1:6">
      <c r="A404" s="301"/>
      <c r="B404" s="302"/>
      <c r="C404" s="303"/>
      <c r="D404" s="302"/>
      <c r="E404" s="304"/>
      <c r="F404" s="296"/>
    </row>
    <row r="405" spans="1:6">
      <c r="A405" s="301"/>
      <c r="B405" s="302"/>
      <c r="C405" s="303"/>
      <c r="D405" s="302"/>
      <c r="E405" s="304"/>
      <c r="F405" s="296"/>
    </row>
    <row r="406" spans="1:6">
      <c r="A406" s="301"/>
      <c r="B406" s="302"/>
      <c r="C406" s="303"/>
      <c r="D406" s="302"/>
      <c r="E406" s="304"/>
      <c r="F406" s="296"/>
    </row>
    <row r="407" spans="1:6">
      <c r="A407" s="301"/>
      <c r="B407" s="302"/>
      <c r="C407" s="303"/>
      <c r="D407" s="302"/>
      <c r="E407" s="304"/>
      <c r="F407" s="296"/>
    </row>
    <row r="408" spans="1:6">
      <c r="A408" s="301"/>
      <c r="B408" s="302"/>
      <c r="C408" s="303"/>
      <c r="D408" s="302"/>
      <c r="E408" s="304"/>
      <c r="F408" s="296"/>
    </row>
    <row r="409" spans="1:6">
      <c r="A409" s="301"/>
      <c r="B409" s="302"/>
      <c r="C409" s="303"/>
      <c r="D409" s="302"/>
      <c r="E409" s="304"/>
      <c r="F409" s="296"/>
    </row>
    <row r="410" spans="1:6">
      <c r="A410" s="301"/>
      <c r="B410" s="302"/>
      <c r="C410" s="303"/>
      <c r="D410" s="302"/>
      <c r="E410" s="304"/>
      <c r="F410" s="296"/>
    </row>
    <row r="411" spans="1:6">
      <c r="A411" s="301"/>
      <c r="B411" s="302"/>
      <c r="C411" s="303"/>
      <c r="D411" s="302"/>
      <c r="E411" s="304"/>
      <c r="F411" s="296"/>
    </row>
    <row r="412" spans="1:6">
      <c r="A412" s="301"/>
      <c r="B412" s="302"/>
      <c r="C412" s="303"/>
      <c r="D412" s="302"/>
      <c r="E412" s="304"/>
      <c r="F412" s="296"/>
    </row>
    <row r="413" spans="1:6">
      <c r="A413" s="301"/>
      <c r="B413" s="302"/>
      <c r="C413" s="303"/>
      <c r="D413" s="302"/>
      <c r="E413" s="304"/>
      <c r="F413" s="296"/>
    </row>
    <row r="414" spans="1:6">
      <c r="A414" s="301"/>
      <c r="B414" s="302"/>
      <c r="C414" s="303"/>
      <c r="D414" s="302"/>
      <c r="E414" s="304"/>
      <c r="F414" s="296"/>
    </row>
    <row r="415" spans="1:6">
      <c r="A415" s="301"/>
      <c r="B415" s="302"/>
      <c r="C415" s="303"/>
      <c r="D415" s="302"/>
      <c r="E415" s="304"/>
      <c r="F415" s="296"/>
    </row>
    <row r="416" spans="1:6">
      <c r="A416" s="301"/>
      <c r="B416" s="302"/>
      <c r="C416" s="303"/>
      <c r="D416" s="302"/>
      <c r="E416" s="304"/>
      <c r="F416" s="296"/>
    </row>
    <row r="417" spans="1:6">
      <c r="A417" s="301"/>
      <c r="B417" s="302"/>
      <c r="C417" s="303"/>
      <c r="D417" s="302"/>
      <c r="E417" s="304"/>
      <c r="F417" s="296"/>
    </row>
    <row r="418" spans="1:6">
      <c r="A418" s="301"/>
      <c r="B418" s="302"/>
      <c r="C418" s="303"/>
      <c r="D418" s="302"/>
      <c r="E418" s="304"/>
      <c r="F418" s="296"/>
    </row>
    <row r="419" spans="1:6">
      <c r="A419" s="301"/>
      <c r="B419" s="302"/>
      <c r="C419" s="303"/>
      <c r="D419" s="302"/>
      <c r="E419" s="304"/>
      <c r="F419" s="296"/>
    </row>
    <row r="420" spans="1:6">
      <c r="A420" s="301"/>
      <c r="B420" s="302"/>
      <c r="C420" s="303"/>
      <c r="D420" s="302"/>
      <c r="E420" s="304"/>
      <c r="F420" s="296"/>
    </row>
    <row r="421" spans="1:6">
      <c r="A421" s="301"/>
      <c r="B421" s="302"/>
      <c r="C421" s="303"/>
      <c r="D421" s="302"/>
      <c r="E421" s="304"/>
      <c r="F421" s="296"/>
    </row>
    <row r="422" spans="1:6">
      <c r="A422" s="301"/>
      <c r="B422" s="302"/>
      <c r="C422" s="303"/>
      <c r="D422" s="302"/>
      <c r="E422" s="304"/>
      <c r="F422" s="296"/>
    </row>
    <row r="423" spans="1:6">
      <c r="A423" s="301"/>
      <c r="B423" s="302"/>
      <c r="C423" s="303"/>
      <c r="D423" s="302"/>
      <c r="E423" s="304"/>
      <c r="F423" s="296"/>
    </row>
    <row r="424" spans="1:6">
      <c r="A424" s="301"/>
      <c r="B424" s="302"/>
      <c r="C424" s="303"/>
      <c r="D424" s="302"/>
      <c r="E424" s="304"/>
      <c r="F424" s="296"/>
    </row>
    <row r="425" spans="1:6">
      <c r="A425" s="301"/>
      <c r="B425" s="302"/>
      <c r="C425" s="303"/>
      <c r="D425" s="302"/>
      <c r="E425" s="304"/>
      <c r="F425" s="296"/>
    </row>
    <row r="426" spans="1:6">
      <c r="A426" s="301"/>
      <c r="B426" s="302"/>
      <c r="C426" s="303"/>
      <c r="D426" s="302"/>
      <c r="E426" s="304"/>
      <c r="F426" s="296"/>
    </row>
    <row r="427" spans="1:6">
      <c r="A427" s="301"/>
      <c r="B427" s="302"/>
      <c r="C427" s="303"/>
      <c r="D427" s="302"/>
      <c r="E427" s="304"/>
      <c r="F427" s="296"/>
    </row>
    <row r="428" spans="1:6">
      <c r="A428" s="301"/>
      <c r="B428" s="302"/>
      <c r="C428" s="303"/>
      <c r="D428" s="302"/>
      <c r="E428" s="304"/>
      <c r="F428" s="296"/>
    </row>
    <row r="429" spans="1:6">
      <c r="A429" s="301"/>
      <c r="B429" s="302"/>
      <c r="C429" s="303"/>
      <c r="D429" s="302"/>
      <c r="E429" s="304"/>
      <c r="F429" s="296"/>
    </row>
    <row r="430" spans="1:6">
      <c r="A430" s="301"/>
      <c r="B430" s="302"/>
      <c r="C430" s="303"/>
      <c r="D430" s="302"/>
      <c r="E430" s="304"/>
      <c r="F430" s="296"/>
    </row>
    <row r="431" spans="1:6">
      <c r="A431" s="301"/>
      <c r="B431" s="302"/>
      <c r="C431" s="303"/>
      <c r="D431" s="302"/>
      <c r="E431" s="304"/>
      <c r="F431" s="296"/>
    </row>
    <row r="432" spans="1:6">
      <c r="A432" s="301"/>
      <c r="B432" s="302"/>
      <c r="C432" s="303"/>
      <c r="D432" s="302"/>
      <c r="E432" s="304"/>
      <c r="F432" s="296"/>
    </row>
    <row r="433" spans="1:6">
      <c r="A433" s="301"/>
      <c r="B433" s="302"/>
      <c r="C433" s="303"/>
      <c r="D433" s="302"/>
      <c r="E433" s="304"/>
      <c r="F433" s="296"/>
    </row>
    <row r="434" spans="1:6">
      <c r="A434" s="301"/>
      <c r="B434" s="302"/>
      <c r="C434" s="303"/>
      <c r="D434" s="302"/>
      <c r="E434" s="304"/>
      <c r="F434" s="296"/>
    </row>
    <row r="435" spans="1:6">
      <c r="A435" s="301"/>
      <c r="B435" s="302"/>
      <c r="C435" s="303"/>
      <c r="D435" s="302"/>
      <c r="E435" s="304"/>
      <c r="F435" s="296"/>
    </row>
    <row r="436" spans="1:6">
      <c r="A436" s="301"/>
      <c r="B436" s="302"/>
      <c r="C436" s="303"/>
      <c r="D436" s="302"/>
      <c r="E436" s="304"/>
      <c r="F436" s="296"/>
    </row>
    <row r="437" spans="1:6">
      <c r="A437" s="301"/>
      <c r="B437" s="302"/>
      <c r="C437" s="303"/>
      <c r="D437" s="302"/>
      <c r="E437" s="304"/>
      <c r="F437" s="296"/>
    </row>
    <row r="438" spans="1:6">
      <c r="A438" s="301"/>
      <c r="B438" s="302"/>
      <c r="C438" s="303"/>
      <c r="D438" s="302"/>
      <c r="E438" s="304"/>
      <c r="F438" s="296"/>
    </row>
    <row r="439" spans="1:6">
      <c r="A439" s="301"/>
      <c r="B439" s="302"/>
      <c r="C439" s="303"/>
      <c r="D439" s="302"/>
      <c r="E439" s="304"/>
      <c r="F439" s="296"/>
    </row>
    <row r="440" spans="1:6">
      <c r="A440" s="301"/>
      <c r="B440" s="302"/>
      <c r="C440" s="303"/>
      <c r="D440" s="302"/>
      <c r="E440" s="304"/>
      <c r="F440" s="296"/>
    </row>
    <row r="441" spans="1:6">
      <c r="A441" s="301"/>
      <c r="B441" s="302"/>
      <c r="C441" s="303"/>
      <c r="D441" s="302"/>
      <c r="E441" s="304"/>
      <c r="F441" s="296"/>
    </row>
    <row r="442" spans="1:6">
      <c r="A442" s="301"/>
      <c r="B442" s="302"/>
      <c r="C442" s="303"/>
      <c r="D442" s="302"/>
      <c r="E442" s="304"/>
      <c r="F442" s="296"/>
    </row>
    <row r="443" spans="1:6">
      <c r="A443" s="301"/>
      <c r="B443" s="302"/>
      <c r="C443" s="303"/>
      <c r="D443" s="302"/>
      <c r="E443" s="304"/>
      <c r="F443" s="296"/>
    </row>
    <row r="444" spans="1:6">
      <c r="A444" s="301"/>
      <c r="B444" s="302"/>
      <c r="C444" s="303"/>
      <c r="D444" s="302"/>
      <c r="E444" s="304"/>
      <c r="F444" s="296"/>
    </row>
    <row r="445" spans="1:6">
      <c r="A445" s="301"/>
      <c r="B445" s="302"/>
      <c r="C445" s="303"/>
      <c r="D445" s="302"/>
      <c r="E445" s="304"/>
      <c r="F445" s="296"/>
    </row>
    <row r="446" spans="1:6">
      <c r="A446" s="301"/>
      <c r="B446" s="302"/>
      <c r="C446" s="303"/>
      <c r="D446" s="302"/>
      <c r="E446" s="304"/>
      <c r="F446" s="296"/>
    </row>
    <row r="447" spans="1:6">
      <c r="A447" s="301"/>
      <c r="B447" s="302"/>
      <c r="C447" s="303"/>
      <c r="D447" s="302"/>
      <c r="E447" s="304"/>
      <c r="F447" s="296"/>
    </row>
    <row r="448" spans="1:6">
      <c r="A448" s="301"/>
      <c r="B448" s="302"/>
      <c r="C448" s="303"/>
      <c r="D448" s="302"/>
      <c r="E448" s="304"/>
      <c r="F448" s="296"/>
    </row>
    <row r="449" spans="1:6">
      <c r="A449" s="301"/>
      <c r="B449" s="302"/>
      <c r="C449" s="303"/>
      <c r="D449" s="302"/>
      <c r="E449" s="304"/>
      <c r="F449" s="296"/>
    </row>
    <row r="450" spans="1:6">
      <c r="A450" s="301"/>
      <c r="B450" s="302"/>
      <c r="C450" s="303"/>
      <c r="D450" s="302"/>
      <c r="E450" s="304"/>
      <c r="F450" s="296"/>
    </row>
    <row r="451" spans="1:6">
      <c r="A451" s="301"/>
      <c r="B451" s="302"/>
      <c r="C451" s="303"/>
      <c r="D451" s="302"/>
      <c r="E451" s="304"/>
      <c r="F451" s="296"/>
    </row>
    <row r="452" spans="1:6">
      <c r="A452" s="301"/>
      <c r="B452" s="302"/>
      <c r="C452" s="303"/>
      <c r="D452" s="302"/>
      <c r="E452" s="304"/>
      <c r="F452" s="296"/>
    </row>
    <row r="453" spans="1:6">
      <c r="A453" s="301"/>
      <c r="B453" s="302"/>
      <c r="C453" s="303"/>
      <c r="D453" s="302"/>
      <c r="E453" s="304"/>
      <c r="F453" s="296"/>
    </row>
    <row r="454" spans="1:6">
      <c r="A454" s="301"/>
      <c r="B454" s="302"/>
      <c r="C454" s="303"/>
      <c r="D454" s="302"/>
      <c r="E454" s="304"/>
      <c r="F454" s="296"/>
    </row>
    <row r="455" spans="1:6">
      <c r="A455" s="301"/>
      <c r="B455" s="302"/>
      <c r="C455" s="303"/>
      <c r="D455" s="302"/>
      <c r="E455" s="304"/>
      <c r="F455" s="296"/>
    </row>
    <row r="456" spans="1:6">
      <c r="A456" s="301"/>
      <c r="B456" s="302"/>
      <c r="C456" s="303"/>
      <c r="D456" s="302"/>
      <c r="E456" s="304"/>
      <c r="F456" s="296"/>
    </row>
    <row r="457" spans="1:6">
      <c r="A457" s="301"/>
      <c r="B457" s="302"/>
      <c r="C457" s="303"/>
      <c r="D457" s="302"/>
      <c r="E457" s="304"/>
      <c r="F457" s="296"/>
    </row>
    <row r="458" spans="1:6">
      <c r="A458" s="301"/>
      <c r="B458" s="302"/>
      <c r="C458" s="303"/>
      <c r="D458" s="302"/>
      <c r="E458" s="304"/>
      <c r="F458" s="296"/>
    </row>
    <row r="459" spans="1:6">
      <c r="A459" s="301"/>
      <c r="B459" s="302"/>
      <c r="C459" s="303"/>
      <c r="D459" s="302"/>
      <c r="E459" s="304"/>
      <c r="F459" s="296"/>
    </row>
    <row r="460" spans="1:6">
      <c r="A460" s="301"/>
      <c r="B460" s="302"/>
      <c r="C460" s="303"/>
      <c r="D460" s="302"/>
      <c r="E460" s="304"/>
      <c r="F460" s="296"/>
    </row>
    <row r="461" spans="1:6">
      <c r="A461" s="301"/>
      <c r="B461" s="302"/>
      <c r="C461" s="303"/>
      <c r="D461" s="302"/>
      <c r="E461" s="304"/>
      <c r="F461" s="296"/>
    </row>
    <row r="462" spans="1:6">
      <c r="A462" s="301"/>
      <c r="B462" s="302"/>
      <c r="C462" s="303"/>
      <c r="D462" s="302"/>
      <c r="E462" s="304"/>
      <c r="F462" s="296"/>
    </row>
    <row r="463" spans="1:6">
      <c r="A463" s="301"/>
      <c r="B463" s="302"/>
      <c r="C463" s="303"/>
      <c r="D463" s="302"/>
      <c r="E463" s="304"/>
      <c r="F463" s="296"/>
    </row>
    <row r="464" spans="1:6">
      <c r="A464" s="301"/>
      <c r="B464" s="302"/>
      <c r="C464" s="303"/>
      <c r="D464" s="302"/>
      <c r="E464" s="304"/>
      <c r="F464" s="296"/>
    </row>
    <row r="465" spans="1:6">
      <c r="A465" s="301"/>
      <c r="B465" s="302"/>
      <c r="C465" s="303"/>
      <c r="D465" s="302"/>
      <c r="E465" s="304"/>
      <c r="F465" s="296"/>
    </row>
    <row r="466" spans="1:6">
      <c r="A466" s="301"/>
      <c r="B466" s="302"/>
      <c r="C466" s="303"/>
      <c r="D466" s="302"/>
      <c r="E466" s="304"/>
      <c r="F466" s="296"/>
    </row>
    <row r="467" spans="1:6">
      <c r="A467" s="301"/>
      <c r="B467" s="302"/>
      <c r="C467" s="303"/>
      <c r="D467" s="302"/>
      <c r="E467" s="304"/>
      <c r="F467" s="296"/>
    </row>
    <row r="468" spans="1:6">
      <c r="A468" s="301"/>
      <c r="B468" s="302"/>
      <c r="C468" s="303"/>
      <c r="D468" s="302"/>
      <c r="E468" s="304"/>
      <c r="F468" s="296"/>
    </row>
    <row r="469" spans="1:6">
      <c r="A469" s="301"/>
      <c r="B469" s="302"/>
      <c r="C469" s="303"/>
      <c r="D469" s="302"/>
      <c r="E469" s="304"/>
      <c r="F469" s="296"/>
    </row>
    <row r="470" spans="1:6">
      <c r="A470" s="301"/>
      <c r="B470" s="302"/>
      <c r="C470" s="303"/>
      <c r="D470" s="302"/>
      <c r="E470" s="304"/>
      <c r="F470" s="296"/>
    </row>
    <row r="471" spans="1:6">
      <c r="A471" s="301"/>
      <c r="B471" s="302"/>
      <c r="C471" s="303"/>
      <c r="D471" s="302"/>
      <c r="E471" s="304"/>
      <c r="F471" s="296"/>
    </row>
    <row r="472" spans="1:6">
      <c r="A472" s="301"/>
      <c r="B472" s="302"/>
      <c r="C472" s="303"/>
      <c r="D472" s="302"/>
      <c r="E472" s="304"/>
      <c r="F472" s="296"/>
    </row>
    <row r="473" spans="1:6">
      <c r="A473" s="301"/>
      <c r="B473" s="302"/>
      <c r="C473" s="303"/>
      <c r="D473" s="302"/>
      <c r="E473" s="304"/>
      <c r="F473" s="296"/>
    </row>
    <row r="474" spans="1:6">
      <c r="A474" s="301"/>
      <c r="B474" s="302"/>
      <c r="C474" s="303"/>
      <c r="D474" s="302"/>
      <c r="E474" s="304"/>
      <c r="F474" s="296"/>
    </row>
    <row r="475" spans="1:6">
      <c r="A475" s="301"/>
      <c r="B475" s="302"/>
      <c r="C475" s="303"/>
      <c r="D475" s="302"/>
      <c r="E475" s="304"/>
      <c r="F475" s="296"/>
    </row>
    <row r="476" spans="1:6">
      <c r="A476" s="301"/>
      <c r="B476" s="302"/>
      <c r="C476" s="303"/>
      <c r="D476" s="302"/>
      <c r="E476" s="304"/>
      <c r="F476" s="296"/>
    </row>
    <row r="477" spans="1:6">
      <c r="A477" s="301"/>
      <c r="B477" s="302"/>
      <c r="C477" s="303"/>
      <c r="D477" s="302"/>
      <c r="E477" s="304"/>
      <c r="F477" s="296"/>
    </row>
    <row r="478" spans="1:6">
      <c r="A478" s="301"/>
      <c r="B478" s="302"/>
      <c r="C478" s="303"/>
      <c r="D478" s="302"/>
      <c r="E478" s="304"/>
      <c r="F478" s="296"/>
    </row>
    <row r="479" spans="1:6">
      <c r="A479" s="301"/>
      <c r="B479" s="302"/>
      <c r="C479" s="303"/>
      <c r="D479" s="302"/>
      <c r="E479" s="304"/>
      <c r="F479" s="296"/>
    </row>
    <row r="480" spans="1:6">
      <c r="A480" s="301"/>
      <c r="B480" s="302"/>
      <c r="C480" s="303"/>
      <c r="D480" s="302"/>
      <c r="E480" s="304"/>
      <c r="F480" s="296"/>
    </row>
    <row r="481" spans="1:6">
      <c r="A481" s="301"/>
      <c r="B481" s="302"/>
      <c r="C481" s="303"/>
      <c r="D481" s="302"/>
      <c r="E481" s="304"/>
      <c r="F481" s="296"/>
    </row>
    <row r="482" spans="1:6">
      <c r="A482" s="301"/>
      <c r="B482" s="302"/>
      <c r="C482" s="303"/>
      <c r="D482" s="302"/>
      <c r="E482" s="304"/>
      <c r="F482" s="296"/>
    </row>
    <row r="483" spans="1:6">
      <c r="A483" s="301"/>
      <c r="B483" s="302"/>
      <c r="C483" s="303"/>
      <c r="D483" s="302"/>
      <c r="E483" s="304"/>
      <c r="F483" s="296"/>
    </row>
    <row r="484" spans="1:6">
      <c r="A484" s="301"/>
      <c r="B484" s="302"/>
      <c r="C484" s="303"/>
      <c r="D484" s="302"/>
      <c r="E484" s="304"/>
      <c r="F484" s="296"/>
    </row>
    <row r="485" spans="1:6">
      <c r="A485" s="301"/>
      <c r="B485" s="302"/>
      <c r="C485" s="303"/>
      <c r="D485" s="302"/>
      <c r="E485" s="304"/>
      <c r="F485" s="296"/>
    </row>
    <row r="486" spans="1:6">
      <c r="A486" s="301"/>
      <c r="B486" s="302"/>
      <c r="C486" s="303"/>
      <c r="D486" s="302"/>
      <c r="E486" s="304"/>
      <c r="F486" s="296"/>
    </row>
    <row r="487" spans="1:6">
      <c r="A487" s="301"/>
      <c r="B487" s="302"/>
      <c r="C487" s="303"/>
      <c r="D487" s="302"/>
      <c r="E487" s="304"/>
      <c r="F487" s="296"/>
    </row>
    <row r="488" spans="1:6">
      <c r="A488" s="301"/>
      <c r="B488" s="302"/>
      <c r="C488" s="303"/>
      <c r="D488" s="302"/>
      <c r="E488" s="304"/>
      <c r="F488" s="296"/>
    </row>
    <row r="489" spans="1:6">
      <c r="A489" s="301"/>
      <c r="B489" s="302"/>
      <c r="C489" s="303"/>
      <c r="D489" s="302"/>
      <c r="E489" s="304"/>
      <c r="F489" s="296"/>
    </row>
    <row r="490" spans="1:6">
      <c r="A490" s="301"/>
      <c r="B490" s="302"/>
      <c r="C490" s="303"/>
      <c r="D490" s="302"/>
      <c r="E490" s="304"/>
      <c r="F490" s="296"/>
    </row>
    <row r="491" spans="1:6">
      <c r="A491" s="301"/>
      <c r="B491" s="302"/>
      <c r="C491" s="303"/>
      <c r="D491" s="302"/>
      <c r="E491" s="304"/>
      <c r="F491" s="296"/>
    </row>
    <row r="492" spans="1:6">
      <c r="A492" s="301"/>
      <c r="B492" s="302"/>
      <c r="C492" s="303"/>
      <c r="D492" s="302"/>
      <c r="E492" s="304"/>
      <c r="F492" s="296"/>
    </row>
    <row r="493" spans="1:6">
      <c r="A493" s="301"/>
      <c r="B493" s="302"/>
      <c r="C493" s="303"/>
      <c r="D493" s="302"/>
      <c r="E493" s="304"/>
      <c r="F493" s="296"/>
    </row>
    <row r="494" spans="1:6">
      <c r="A494" s="301"/>
      <c r="B494" s="302"/>
      <c r="C494" s="303"/>
      <c r="D494" s="302"/>
      <c r="E494" s="304"/>
      <c r="F494" s="296"/>
    </row>
    <row r="495" spans="1:6">
      <c r="A495" s="301"/>
      <c r="B495" s="302"/>
      <c r="C495" s="303"/>
      <c r="D495" s="302"/>
      <c r="E495" s="304"/>
      <c r="F495" s="296"/>
    </row>
    <row r="496" spans="1:6">
      <c r="A496" s="301"/>
      <c r="B496" s="302"/>
      <c r="C496" s="303"/>
      <c r="D496" s="302"/>
      <c r="E496" s="304"/>
      <c r="F496" s="296"/>
    </row>
    <row r="497" spans="1:6">
      <c r="A497" s="301"/>
      <c r="B497" s="302"/>
      <c r="C497" s="303"/>
      <c r="D497" s="302"/>
      <c r="E497" s="304"/>
      <c r="F497" s="296"/>
    </row>
    <row r="498" spans="1:6">
      <c r="A498" s="301"/>
      <c r="B498" s="302"/>
      <c r="C498" s="303"/>
      <c r="D498" s="302"/>
      <c r="E498" s="304"/>
      <c r="F498" s="296"/>
    </row>
    <row r="499" spans="1:6">
      <c r="A499" s="301"/>
      <c r="B499" s="302"/>
      <c r="C499" s="303"/>
      <c r="D499" s="302"/>
      <c r="E499" s="304"/>
      <c r="F499" s="296"/>
    </row>
    <row r="500" spans="1:6">
      <c r="A500" s="301"/>
      <c r="B500" s="302"/>
      <c r="C500" s="303"/>
      <c r="D500" s="302"/>
      <c r="E500" s="304"/>
      <c r="F500" s="296"/>
    </row>
    <row r="501" spans="1:6">
      <c r="A501" s="301"/>
      <c r="B501" s="302"/>
      <c r="C501" s="303"/>
      <c r="D501" s="302"/>
      <c r="E501" s="304"/>
      <c r="F501" s="296"/>
    </row>
    <row r="502" spans="1:6">
      <c r="A502" s="301"/>
      <c r="B502" s="302"/>
      <c r="C502" s="303"/>
      <c r="D502" s="302"/>
      <c r="E502" s="304"/>
      <c r="F502" s="296"/>
    </row>
    <row r="503" spans="1:6">
      <c r="A503" s="301"/>
      <c r="B503" s="302"/>
      <c r="C503" s="303"/>
      <c r="D503" s="302"/>
      <c r="E503" s="304"/>
      <c r="F503" s="296"/>
    </row>
    <row r="504" spans="1:6">
      <c r="A504" s="301"/>
      <c r="B504" s="302"/>
      <c r="C504" s="303"/>
      <c r="D504" s="302"/>
      <c r="E504" s="304"/>
      <c r="F504" s="296"/>
    </row>
    <row r="505" spans="1:6">
      <c r="A505" s="301"/>
      <c r="B505" s="302"/>
      <c r="C505" s="303"/>
      <c r="D505" s="302"/>
      <c r="E505" s="304"/>
      <c r="F505" s="296"/>
    </row>
    <row r="506" spans="1:6">
      <c r="A506" s="301"/>
      <c r="B506" s="302"/>
      <c r="C506" s="303"/>
      <c r="D506" s="302"/>
      <c r="E506" s="304"/>
      <c r="F506" s="296"/>
    </row>
    <row r="507" spans="1:6">
      <c r="A507" s="301"/>
      <c r="B507" s="302"/>
      <c r="C507" s="303"/>
      <c r="D507" s="302"/>
      <c r="E507" s="304"/>
      <c r="F507" s="296"/>
    </row>
    <row r="508" spans="1:6">
      <c r="A508" s="301"/>
      <c r="B508" s="302"/>
      <c r="C508" s="303"/>
      <c r="D508" s="302"/>
      <c r="E508" s="304"/>
      <c r="F508" s="296"/>
    </row>
    <row r="509" spans="1:6">
      <c r="A509" s="301"/>
      <c r="B509" s="302"/>
      <c r="C509" s="303"/>
      <c r="D509" s="302"/>
      <c r="E509" s="304"/>
      <c r="F509" s="296"/>
    </row>
    <row r="510" spans="1:6">
      <c r="A510" s="301"/>
      <c r="B510" s="302"/>
      <c r="C510" s="303"/>
      <c r="D510" s="302"/>
      <c r="E510" s="304"/>
      <c r="F510" s="296"/>
    </row>
    <row r="511" spans="1:6">
      <c r="A511" s="301"/>
      <c r="B511" s="302"/>
      <c r="C511" s="303"/>
      <c r="D511" s="302"/>
      <c r="E511" s="304"/>
      <c r="F511" s="296"/>
    </row>
    <row r="512" spans="1:6">
      <c r="A512" s="301"/>
      <c r="B512" s="302"/>
      <c r="C512" s="303"/>
      <c r="D512" s="302"/>
      <c r="E512" s="304"/>
      <c r="F512" s="296"/>
    </row>
    <row r="513" spans="1:6">
      <c r="A513" s="301"/>
      <c r="B513" s="302"/>
      <c r="C513" s="303"/>
      <c r="D513" s="302"/>
      <c r="E513" s="304"/>
      <c r="F513" s="296"/>
    </row>
    <row r="514" spans="1:6">
      <c r="A514" s="301"/>
      <c r="B514" s="302"/>
      <c r="C514" s="303"/>
      <c r="D514" s="302"/>
      <c r="E514" s="304"/>
      <c r="F514" s="296"/>
    </row>
    <row r="515" spans="1:6">
      <c r="A515" s="301"/>
      <c r="B515" s="302"/>
      <c r="C515" s="303"/>
      <c r="D515" s="302"/>
      <c r="E515" s="304"/>
      <c r="F515" s="296"/>
    </row>
    <row r="516" spans="1:6">
      <c r="A516" s="301"/>
      <c r="B516" s="302"/>
      <c r="C516" s="303"/>
      <c r="D516" s="302"/>
      <c r="E516" s="304"/>
      <c r="F516" s="296"/>
    </row>
    <row r="517" spans="1:6">
      <c r="A517" s="301"/>
      <c r="B517" s="302"/>
      <c r="C517" s="303"/>
      <c r="D517" s="302"/>
      <c r="E517" s="304"/>
      <c r="F517" s="296"/>
    </row>
    <row r="518" spans="1:6">
      <c r="A518" s="301"/>
      <c r="B518" s="302"/>
      <c r="C518" s="303"/>
      <c r="D518" s="302"/>
      <c r="E518" s="304"/>
      <c r="F518" s="296"/>
    </row>
    <row r="519" spans="1:6">
      <c r="A519" s="301"/>
      <c r="B519" s="302"/>
      <c r="C519" s="303"/>
      <c r="D519" s="302"/>
      <c r="E519" s="304"/>
      <c r="F519" s="296"/>
    </row>
    <row r="520" spans="1:6">
      <c r="A520" s="301"/>
      <c r="B520" s="302"/>
      <c r="C520" s="303"/>
      <c r="D520" s="302"/>
      <c r="E520" s="304"/>
      <c r="F520" s="296"/>
    </row>
    <row r="521" spans="1:6">
      <c r="A521" s="301"/>
      <c r="B521" s="302"/>
      <c r="C521" s="303"/>
      <c r="D521" s="302"/>
      <c r="E521" s="304"/>
      <c r="F521" s="296"/>
    </row>
    <row r="522" spans="1:6">
      <c r="A522" s="301"/>
      <c r="B522" s="302"/>
      <c r="C522" s="303"/>
      <c r="D522" s="302"/>
      <c r="E522" s="304"/>
      <c r="F522" s="296"/>
    </row>
    <row r="523" spans="1:6">
      <c r="A523" s="301"/>
      <c r="B523" s="302"/>
      <c r="C523" s="303"/>
      <c r="D523" s="302"/>
      <c r="E523" s="304"/>
      <c r="F523" s="296"/>
    </row>
    <row r="524" spans="1:6">
      <c r="A524" s="301"/>
      <c r="B524" s="302"/>
      <c r="C524" s="303"/>
      <c r="D524" s="302"/>
      <c r="E524" s="304"/>
      <c r="F524" s="296"/>
    </row>
    <row r="525" spans="1:6">
      <c r="A525" s="301"/>
      <c r="B525" s="302"/>
      <c r="C525" s="303"/>
      <c r="D525" s="302"/>
      <c r="E525" s="304"/>
      <c r="F525" s="296"/>
    </row>
    <row r="526" spans="1:6">
      <c r="A526" s="301"/>
      <c r="B526" s="302"/>
      <c r="C526" s="303"/>
      <c r="D526" s="302"/>
      <c r="E526" s="304"/>
      <c r="F526" s="296"/>
    </row>
    <row r="527" spans="1:6">
      <c r="A527" s="301"/>
      <c r="B527" s="302"/>
      <c r="C527" s="303"/>
      <c r="D527" s="302"/>
      <c r="E527" s="304"/>
      <c r="F527" s="296"/>
    </row>
    <row r="528" spans="1:6">
      <c r="A528" s="301"/>
      <c r="B528" s="302"/>
      <c r="C528" s="303"/>
      <c r="D528" s="302"/>
      <c r="E528" s="304"/>
      <c r="F528" s="296"/>
    </row>
    <row r="529" spans="1:6">
      <c r="A529" s="301"/>
      <c r="B529" s="302"/>
      <c r="C529" s="303"/>
      <c r="D529" s="302"/>
      <c r="E529" s="304"/>
      <c r="F529" s="296"/>
    </row>
    <row r="530" spans="1:6">
      <c r="A530" s="301"/>
      <c r="B530" s="302"/>
      <c r="C530" s="303"/>
      <c r="D530" s="302"/>
      <c r="E530" s="304"/>
      <c r="F530" s="296"/>
    </row>
    <row r="531" spans="1:6">
      <c r="A531" s="301"/>
      <c r="B531" s="302"/>
      <c r="C531" s="303"/>
      <c r="D531" s="302"/>
      <c r="E531" s="304"/>
      <c r="F531" s="296"/>
    </row>
    <row r="532" spans="1:6">
      <c r="A532" s="301"/>
      <c r="B532" s="302"/>
      <c r="C532" s="303"/>
      <c r="D532" s="302"/>
      <c r="E532" s="304"/>
      <c r="F532" s="296"/>
    </row>
    <row r="533" spans="1:6">
      <c r="A533" s="301"/>
      <c r="B533" s="302"/>
      <c r="C533" s="303"/>
      <c r="D533" s="302"/>
      <c r="E533" s="304"/>
      <c r="F533" s="296"/>
    </row>
    <row r="534" spans="1:6">
      <c r="A534" s="301"/>
      <c r="B534" s="302"/>
      <c r="C534" s="303"/>
      <c r="D534" s="302"/>
      <c r="E534" s="304"/>
      <c r="F534" s="296"/>
    </row>
    <row r="535" spans="1:6">
      <c r="A535" s="301"/>
      <c r="B535" s="302"/>
      <c r="C535" s="303"/>
      <c r="D535" s="302"/>
      <c r="E535" s="304"/>
      <c r="F535" s="296"/>
    </row>
    <row r="536" spans="1:6">
      <c r="A536" s="301"/>
      <c r="B536" s="302"/>
      <c r="C536" s="303"/>
      <c r="D536" s="302"/>
      <c r="E536" s="304"/>
      <c r="F536" s="296"/>
    </row>
    <row r="537" spans="1:6">
      <c r="A537" s="301"/>
      <c r="B537" s="302"/>
      <c r="C537" s="303"/>
      <c r="D537" s="302"/>
      <c r="E537" s="304"/>
      <c r="F537" s="296"/>
    </row>
    <row r="538" spans="1:6">
      <c r="A538" s="301"/>
      <c r="B538" s="302"/>
      <c r="C538" s="303"/>
      <c r="D538" s="302"/>
      <c r="E538" s="304"/>
      <c r="F538" s="296"/>
    </row>
    <row r="539" spans="1:6">
      <c r="A539" s="301"/>
      <c r="B539" s="302"/>
      <c r="C539" s="303"/>
      <c r="D539" s="302"/>
      <c r="E539" s="304"/>
      <c r="F539" s="296"/>
    </row>
    <row r="540" spans="1:6">
      <c r="A540" s="301"/>
      <c r="B540" s="302"/>
      <c r="C540" s="303"/>
      <c r="D540" s="302"/>
      <c r="E540" s="304"/>
      <c r="F540" s="296"/>
    </row>
    <row r="541" spans="1:6">
      <c r="A541" s="301"/>
      <c r="B541" s="302"/>
      <c r="C541" s="303"/>
      <c r="D541" s="302"/>
      <c r="E541" s="304"/>
      <c r="F541" s="296"/>
    </row>
    <row r="542" spans="1:6">
      <c r="A542" s="301"/>
      <c r="B542" s="302"/>
      <c r="C542" s="303"/>
      <c r="D542" s="302"/>
      <c r="E542" s="304"/>
      <c r="F542" s="296"/>
    </row>
    <row r="543" spans="1:6">
      <c r="A543" s="301"/>
      <c r="B543" s="302"/>
      <c r="C543" s="303"/>
      <c r="D543" s="302"/>
      <c r="E543" s="304"/>
      <c r="F543" s="296"/>
    </row>
    <row r="544" spans="1:6">
      <c r="A544" s="301"/>
      <c r="B544" s="302"/>
      <c r="C544" s="303"/>
      <c r="D544" s="302"/>
      <c r="E544" s="304"/>
      <c r="F544" s="296"/>
    </row>
    <row r="545" spans="1:6">
      <c r="A545" s="301"/>
      <c r="B545" s="302"/>
      <c r="C545" s="303"/>
      <c r="D545" s="302"/>
      <c r="E545" s="304"/>
      <c r="F545" s="296"/>
    </row>
    <row r="546" spans="1:6">
      <c r="A546" s="301"/>
      <c r="B546" s="302"/>
      <c r="C546" s="303"/>
      <c r="D546" s="302"/>
      <c r="E546" s="304"/>
      <c r="F546" s="296"/>
    </row>
    <row r="547" spans="1:6">
      <c r="A547" s="301"/>
      <c r="B547" s="302"/>
      <c r="C547" s="303"/>
      <c r="D547" s="302"/>
      <c r="E547" s="304"/>
      <c r="F547" s="296"/>
    </row>
    <row r="548" spans="1:6">
      <c r="A548" s="301"/>
      <c r="B548" s="302"/>
      <c r="C548" s="303"/>
      <c r="D548" s="302"/>
      <c r="E548" s="304"/>
      <c r="F548" s="296"/>
    </row>
    <row r="549" spans="1:6">
      <c r="A549" s="301"/>
      <c r="B549" s="302"/>
      <c r="C549" s="303"/>
      <c r="D549" s="302"/>
      <c r="E549" s="304"/>
      <c r="F549" s="296"/>
    </row>
    <row r="550" spans="1:6">
      <c r="A550" s="301"/>
      <c r="B550" s="302"/>
      <c r="C550" s="303"/>
      <c r="D550" s="302"/>
      <c r="E550" s="304"/>
      <c r="F550" s="296"/>
    </row>
    <row r="551" spans="1:6">
      <c r="A551" s="301"/>
      <c r="B551" s="302"/>
      <c r="C551" s="303"/>
      <c r="D551" s="302"/>
      <c r="E551" s="304"/>
      <c r="F551" s="296"/>
    </row>
    <row r="552" spans="1:6">
      <c r="A552" s="301"/>
      <c r="B552" s="302"/>
      <c r="C552" s="303"/>
      <c r="D552" s="302"/>
      <c r="E552" s="304"/>
      <c r="F552" s="296"/>
    </row>
    <row r="553" spans="1:6">
      <c r="A553" s="301"/>
      <c r="B553" s="302"/>
      <c r="C553" s="303"/>
      <c r="D553" s="302"/>
      <c r="E553" s="304"/>
      <c r="F553" s="296"/>
    </row>
    <row r="554" spans="1:6">
      <c r="A554" s="301"/>
      <c r="B554" s="302"/>
      <c r="C554" s="303"/>
      <c r="D554" s="302"/>
      <c r="E554" s="304"/>
      <c r="F554" s="296"/>
    </row>
    <row r="555" spans="1:6">
      <c r="A555" s="301"/>
      <c r="B555" s="302"/>
      <c r="C555" s="303"/>
      <c r="D555" s="302"/>
      <c r="E555" s="304"/>
      <c r="F555" s="296"/>
    </row>
    <row r="556" spans="1:6">
      <c r="A556" s="301"/>
      <c r="B556" s="302"/>
      <c r="C556" s="303"/>
      <c r="D556" s="302"/>
      <c r="E556" s="304"/>
      <c r="F556" s="296"/>
    </row>
    <row r="557" spans="1:6">
      <c r="A557" s="301"/>
      <c r="B557" s="302"/>
      <c r="C557" s="303"/>
      <c r="D557" s="302"/>
      <c r="E557" s="304"/>
      <c r="F557" s="296"/>
    </row>
    <row r="558" spans="1:6">
      <c r="A558" s="301"/>
      <c r="B558" s="302"/>
      <c r="C558" s="303"/>
      <c r="D558" s="302"/>
      <c r="E558" s="304"/>
      <c r="F558" s="296"/>
    </row>
    <row r="559" spans="1:6">
      <c r="A559" s="301"/>
      <c r="B559" s="302"/>
      <c r="C559" s="303"/>
      <c r="D559" s="302"/>
      <c r="E559" s="304"/>
      <c r="F559" s="296"/>
    </row>
    <row r="560" spans="1:6">
      <c r="A560" s="301"/>
      <c r="B560" s="302"/>
      <c r="C560" s="303"/>
      <c r="D560" s="302"/>
      <c r="E560" s="304"/>
      <c r="F560" s="296"/>
    </row>
    <row r="561" spans="1:6">
      <c r="A561" s="301"/>
      <c r="B561" s="302"/>
      <c r="C561" s="303"/>
      <c r="D561" s="302"/>
      <c r="E561" s="304"/>
      <c r="F561" s="296"/>
    </row>
    <row r="562" spans="1:6">
      <c r="A562" s="301"/>
      <c r="B562" s="302"/>
      <c r="C562" s="303"/>
      <c r="D562" s="302"/>
      <c r="E562" s="304"/>
      <c r="F562" s="296"/>
    </row>
    <row r="563" spans="1:6">
      <c r="A563" s="301"/>
      <c r="B563" s="302"/>
      <c r="C563" s="303"/>
      <c r="D563" s="302"/>
      <c r="E563" s="304"/>
      <c r="F563" s="296"/>
    </row>
    <row r="564" spans="1:6">
      <c r="A564" s="301"/>
      <c r="B564" s="302"/>
      <c r="C564" s="303"/>
      <c r="D564" s="302"/>
      <c r="E564" s="304"/>
      <c r="F564" s="296"/>
    </row>
    <row r="565" spans="1:6">
      <c r="A565" s="301"/>
      <c r="B565" s="302"/>
      <c r="C565" s="303"/>
      <c r="D565" s="302"/>
      <c r="E565" s="304"/>
      <c r="F565" s="296"/>
    </row>
    <row r="566" spans="1:6">
      <c r="A566" s="301"/>
      <c r="B566" s="302"/>
      <c r="C566" s="303"/>
      <c r="D566" s="302"/>
      <c r="E566" s="304"/>
      <c r="F566" s="296"/>
    </row>
    <row r="567" spans="1:6">
      <c r="A567" s="301"/>
      <c r="B567" s="302"/>
      <c r="C567" s="303"/>
      <c r="D567" s="302"/>
      <c r="E567" s="304"/>
      <c r="F567" s="296"/>
    </row>
    <row r="568" spans="1:6">
      <c r="A568" s="301"/>
      <c r="B568" s="302"/>
      <c r="C568" s="303"/>
      <c r="D568" s="302"/>
      <c r="E568" s="304"/>
      <c r="F568" s="296"/>
    </row>
    <row r="569" spans="1:6">
      <c r="A569" s="301"/>
      <c r="B569" s="302"/>
      <c r="C569" s="303"/>
      <c r="D569" s="302"/>
      <c r="E569" s="304"/>
      <c r="F569" s="296"/>
    </row>
    <row r="570" spans="1:6">
      <c r="A570" s="301"/>
      <c r="B570" s="302"/>
      <c r="C570" s="303"/>
      <c r="D570" s="302"/>
      <c r="E570" s="304"/>
      <c r="F570" s="296"/>
    </row>
    <row r="571" spans="1:6">
      <c r="A571" s="301"/>
      <c r="B571" s="302"/>
      <c r="C571" s="303"/>
      <c r="D571" s="302"/>
      <c r="E571" s="304"/>
      <c r="F571" s="296"/>
    </row>
    <row r="572" spans="1:6">
      <c r="A572" s="301"/>
      <c r="B572" s="302"/>
      <c r="C572" s="303"/>
      <c r="D572" s="302"/>
      <c r="E572" s="304"/>
      <c r="F572" s="296"/>
    </row>
    <row r="573" spans="1:6">
      <c r="A573" s="301"/>
      <c r="B573" s="302"/>
      <c r="C573" s="303"/>
      <c r="D573" s="302"/>
      <c r="E573" s="304"/>
      <c r="F573" s="296"/>
    </row>
    <row r="574" spans="1:6">
      <c r="A574" s="301"/>
      <c r="B574" s="302"/>
      <c r="C574" s="303"/>
      <c r="D574" s="302"/>
      <c r="E574" s="304"/>
      <c r="F574" s="296"/>
    </row>
    <row r="575" spans="1:6">
      <c r="A575" s="301"/>
      <c r="B575" s="302"/>
      <c r="C575" s="303"/>
      <c r="D575" s="302"/>
      <c r="E575" s="304"/>
      <c r="F575" s="296"/>
    </row>
    <row r="576" spans="1:6">
      <c r="A576" s="301"/>
      <c r="B576" s="302"/>
      <c r="C576" s="303"/>
      <c r="D576" s="302"/>
      <c r="E576" s="304"/>
      <c r="F576" s="296"/>
    </row>
    <row r="577" spans="1:6">
      <c r="A577" s="301"/>
      <c r="B577" s="302"/>
      <c r="C577" s="303"/>
      <c r="D577" s="302"/>
      <c r="E577" s="304"/>
      <c r="F577" s="296"/>
    </row>
    <row r="578" spans="1:6">
      <c r="A578" s="301"/>
      <c r="B578" s="302"/>
      <c r="C578" s="303"/>
      <c r="D578" s="302"/>
      <c r="E578" s="304"/>
      <c r="F578" s="296"/>
    </row>
    <row r="579" spans="1:6">
      <c r="A579" s="301"/>
      <c r="B579" s="302"/>
      <c r="C579" s="303"/>
      <c r="D579" s="302"/>
      <c r="E579" s="304"/>
      <c r="F579" s="296"/>
    </row>
    <row r="580" spans="1:6">
      <c r="A580" s="301"/>
      <c r="B580" s="302"/>
      <c r="C580" s="303"/>
      <c r="D580" s="302"/>
      <c r="E580" s="304"/>
      <c r="F580" s="296"/>
    </row>
    <row r="581" spans="1:6">
      <c r="A581" s="301"/>
      <c r="B581" s="302"/>
      <c r="C581" s="303"/>
      <c r="D581" s="302"/>
      <c r="E581" s="304"/>
      <c r="F581" s="296"/>
    </row>
    <row r="582" spans="1:6">
      <c r="A582" s="301"/>
      <c r="B582" s="302"/>
      <c r="C582" s="303"/>
      <c r="D582" s="302"/>
      <c r="E582" s="304"/>
      <c r="F582" s="296"/>
    </row>
    <row r="583" spans="1:6">
      <c r="A583" s="301"/>
      <c r="B583" s="302"/>
      <c r="C583" s="303"/>
      <c r="D583" s="302"/>
      <c r="E583" s="304"/>
      <c r="F583" s="296"/>
    </row>
    <row r="584" spans="1:6">
      <c r="A584" s="301"/>
      <c r="B584" s="302"/>
      <c r="C584" s="303"/>
      <c r="D584" s="302"/>
      <c r="E584" s="304"/>
      <c r="F584" s="296"/>
    </row>
    <row r="585" spans="1:6">
      <c r="A585" s="301"/>
      <c r="B585" s="302"/>
      <c r="C585" s="303"/>
      <c r="D585" s="302"/>
      <c r="E585" s="304"/>
      <c r="F585" s="296"/>
    </row>
    <row r="586" spans="1:6">
      <c r="A586" s="301"/>
      <c r="B586" s="302"/>
      <c r="C586" s="303"/>
      <c r="D586" s="302"/>
      <c r="E586" s="304"/>
      <c r="F586" s="296"/>
    </row>
    <row r="587" spans="1:6">
      <c r="A587" s="301"/>
      <c r="B587" s="302"/>
      <c r="C587" s="303"/>
      <c r="D587" s="302"/>
      <c r="E587" s="304"/>
      <c r="F587" s="296"/>
    </row>
    <row r="588" spans="1:6">
      <c r="A588" s="301"/>
      <c r="B588" s="302"/>
      <c r="C588" s="303"/>
      <c r="D588" s="302"/>
      <c r="E588" s="304"/>
      <c r="F588" s="296"/>
    </row>
    <row r="589" spans="1:6">
      <c r="A589" s="301"/>
      <c r="B589" s="302"/>
      <c r="C589" s="303"/>
      <c r="D589" s="302"/>
      <c r="E589" s="304"/>
      <c r="F589" s="296"/>
    </row>
    <row r="590" spans="1:6">
      <c r="A590" s="301"/>
      <c r="B590" s="302"/>
      <c r="C590" s="303"/>
      <c r="D590" s="302"/>
      <c r="E590" s="304"/>
      <c r="F590" s="296"/>
    </row>
    <row r="591" spans="1:6">
      <c r="A591" s="301"/>
      <c r="B591" s="302"/>
      <c r="C591" s="303"/>
      <c r="D591" s="302"/>
      <c r="E591" s="304"/>
      <c r="F591" s="296"/>
    </row>
    <row r="592" spans="1:6">
      <c r="A592" s="301"/>
      <c r="B592" s="302"/>
      <c r="C592" s="303"/>
      <c r="D592" s="302"/>
      <c r="E592" s="304"/>
      <c r="F592" s="296"/>
    </row>
    <row r="593" spans="1:6">
      <c r="A593" s="301"/>
      <c r="B593" s="302"/>
      <c r="C593" s="303"/>
      <c r="D593" s="302"/>
      <c r="E593" s="304"/>
      <c r="F593" s="296"/>
    </row>
    <row r="594" spans="1:6">
      <c r="A594" s="301"/>
      <c r="B594" s="302"/>
      <c r="C594" s="303"/>
      <c r="D594" s="302"/>
      <c r="E594" s="304"/>
      <c r="F594" s="296"/>
    </row>
    <row r="595" spans="1:6">
      <c r="A595" s="301"/>
      <c r="B595" s="302"/>
      <c r="C595" s="303"/>
      <c r="D595" s="302"/>
      <c r="E595" s="304"/>
      <c r="F595" s="296"/>
    </row>
    <row r="596" spans="1:6">
      <c r="A596" s="301"/>
      <c r="B596" s="302"/>
      <c r="C596" s="303"/>
      <c r="D596" s="302"/>
      <c r="E596" s="304"/>
      <c r="F596" s="296"/>
    </row>
    <row r="597" spans="1:6">
      <c r="A597" s="301"/>
      <c r="B597" s="302"/>
      <c r="C597" s="303"/>
      <c r="D597" s="302"/>
      <c r="E597" s="304"/>
      <c r="F597" s="296"/>
    </row>
    <row r="598" spans="1:6">
      <c r="A598" s="301"/>
      <c r="B598" s="302"/>
      <c r="C598" s="303"/>
      <c r="D598" s="302"/>
      <c r="E598" s="304"/>
      <c r="F598" s="296"/>
    </row>
    <row r="599" spans="1:6">
      <c r="A599" s="301"/>
      <c r="B599" s="302"/>
      <c r="C599" s="303"/>
      <c r="D599" s="302"/>
      <c r="E599" s="304"/>
      <c r="F599" s="296"/>
    </row>
    <row r="600" spans="1:6">
      <c r="A600" s="301"/>
      <c r="B600" s="302"/>
      <c r="C600" s="303"/>
      <c r="D600" s="302"/>
      <c r="E600" s="304"/>
      <c r="F600" s="296"/>
    </row>
    <row r="601" spans="1:6">
      <c r="A601" s="301"/>
      <c r="B601" s="302"/>
      <c r="C601" s="303"/>
      <c r="D601" s="302"/>
      <c r="E601" s="304"/>
      <c r="F601" s="296"/>
    </row>
    <row r="602" spans="1:6">
      <c r="A602" s="301"/>
      <c r="B602" s="302"/>
      <c r="C602" s="303"/>
      <c r="D602" s="302"/>
      <c r="E602" s="304"/>
      <c r="F602" s="296"/>
    </row>
    <row r="603" spans="1:6">
      <c r="A603" s="301"/>
      <c r="B603" s="302"/>
      <c r="C603" s="303"/>
      <c r="D603" s="302"/>
      <c r="E603" s="304"/>
      <c r="F603" s="296"/>
    </row>
    <row r="604" spans="1:6">
      <c r="A604" s="301"/>
      <c r="B604" s="302"/>
      <c r="C604" s="303"/>
      <c r="D604" s="302"/>
      <c r="E604" s="304"/>
      <c r="F604" s="296"/>
    </row>
    <row r="605" spans="1:6">
      <c r="A605" s="301"/>
      <c r="B605" s="302"/>
      <c r="C605" s="303"/>
      <c r="D605" s="302"/>
      <c r="E605" s="304"/>
      <c r="F605" s="296"/>
    </row>
    <row r="606" spans="1:6">
      <c r="A606" s="301"/>
      <c r="B606" s="302"/>
      <c r="C606" s="303"/>
      <c r="D606" s="302"/>
      <c r="E606" s="304"/>
      <c r="F606" s="296"/>
    </row>
    <row r="607" spans="1:6">
      <c r="A607" s="301"/>
      <c r="B607" s="302"/>
      <c r="C607" s="303"/>
      <c r="D607" s="302"/>
      <c r="E607" s="304"/>
      <c r="F607" s="296"/>
    </row>
    <row r="608" spans="1:6">
      <c r="A608" s="301"/>
      <c r="B608" s="302"/>
      <c r="C608" s="303"/>
      <c r="D608" s="302"/>
      <c r="E608" s="304"/>
      <c r="F608" s="296"/>
    </row>
    <row r="609" spans="1:6">
      <c r="A609" s="301"/>
      <c r="B609" s="302"/>
      <c r="C609" s="303"/>
      <c r="D609" s="302"/>
      <c r="E609" s="304"/>
      <c r="F609" s="296"/>
    </row>
    <row r="610" spans="1:6">
      <c r="A610" s="301"/>
      <c r="B610" s="302"/>
      <c r="C610" s="303"/>
      <c r="D610" s="302"/>
      <c r="E610" s="304"/>
      <c r="F610" s="296"/>
    </row>
    <row r="611" spans="1:6">
      <c r="A611" s="301"/>
      <c r="B611" s="302"/>
      <c r="C611" s="303"/>
      <c r="D611" s="302"/>
      <c r="E611" s="304"/>
      <c r="F611" s="296"/>
    </row>
    <row r="612" spans="1:6">
      <c r="A612" s="301"/>
      <c r="B612" s="302"/>
      <c r="C612" s="303"/>
      <c r="D612" s="302"/>
      <c r="E612" s="304"/>
      <c r="F612" s="296"/>
    </row>
    <row r="613" spans="1:6">
      <c r="A613" s="301"/>
      <c r="B613" s="302"/>
      <c r="C613" s="303"/>
      <c r="D613" s="302"/>
      <c r="E613" s="304"/>
      <c r="F613" s="296"/>
    </row>
    <row r="614" spans="1:6">
      <c r="A614" s="301"/>
      <c r="B614" s="302"/>
      <c r="C614" s="303"/>
      <c r="D614" s="302"/>
      <c r="E614" s="304"/>
      <c r="F614" s="296"/>
    </row>
    <row r="615" spans="1:6">
      <c r="A615" s="301"/>
      <c r="B615" s="302"/>
      <c r="C615" s="303"/>
      <c r="D615" s="302"/>
      <c r="E615" s="304"/>
      <c r="F615" s="296"/>
    </row>
    <row r="616" spans="1:6">
      <c r="A616" s="301"/>
      <c r="B616" s="302"/>
      <c r="C616" s="303"/>
      <c r="D616" s="302"/>
      <c r="E616" s="304"/>
      <c r="F616" s="296"/>
    </row>
    <row r="617" spans="1:6">
      <c r="A617" s="301"/>
      <c r="B617" s="302"/>
      <c r="C617" s="303"/>
      <c r="D617" s="302"/>
      <c r="E617" s="304"/>
      <c r="F617" s="296"/>
    </row>
    <row r="618" spans="1:6">
      <c r="A618" s="301"/>
      <c r="B618" s="302"/>
      <c r="C618" s="303"/>
      <c r="D618" s="302"/>
      <c r="E618" s="304"/>
      <c r="F618" s="296"/>
    </row>
    <row r="619" spans="1:6">
      <c r="A619" s="301"/>
      <c r="B619" s="302"/>
      <c r="C619" s="303"/>
      <c r="D619" s="302"/>
      <c r="E619" s="304"/>
      <c r="F619" s="296"/>
    </row>
    <row r="620" spans="1:6">
      <c r="A620" s="301"/>
      <c r="B620" s="302"/>
      <c r="C620" s="303"/>
      <c r="D620" s="302"/>
      <c r="E620" s="304"/>
      <c r="F620" s="296"/>
    </row>
    <row r="621" spans="1:6">
      <c r="A621" s="301"/>
      <c r="B621" s="302"/>
      <c r="C621" s="303"/>
      <c r="D621" s="302"/>
      <c r="E621" s="304"/>
      <c r="F621" s="296"/>
    </row>
    <row r="622" spans="1:6">
      <c r="A622" s="301"/>
      <c r="B622" s="302"/>
      <c r="C622" s="303"/>
      <c r="D622" s="302"/>
      <c r="E622" s="304"/>
      <c r="F622" s="296"/>
    </row>
    <row r="623" spans="1:6">
      <c r="A623" s="301"/>
      <c r="B623" s="302"/>
      <c r="C623" s="303"/>
      <c r="D623" s="302"/>
      <c r="E623" s="304"/>
      <c r="F623" s="296"/>
    </row>
    <row r="624" spans="1:6">
      <c r="A624" s="301"/>
      <c r="B624" s="302"/>
      <c r="C624" s="303"/>
      <c r="D624" s="302"/>
      <c r="E624" s="304"/>
      <c r="F624" s="296"/>
    </row>
    <row r="625" spans="1:6">
      <c r="A625" s="301"/>
      <c r="B625" s="302"/>
      <c r="C625" s="303"/>
      <c r="D625" s="302"/>
      <c r="E625" s="304"/>
      <c r="F625" s="296"/>
    </row>
    <row r="626" spans="1:6">
      <c r="A626" s="301"/>
      <c r="B626" s="302"/>
      <c r="C626" s="303"/>
      <c r="D626" s="302"/>
      <c r="E626" s="304"/>
      <c r="F626" s="296"/>
    </row>
    <row r="627" spans="1:6">
      <c r="A627" s="301"/>
      <c r="B627" s="302"/>
      <c r="C627" s="303"/>
      <c r="D627" s="302"/>
      <c r="E627" s="304"/>
      <c r="F627" s="296"/>
    </row>
    <row r="628" spans="1:6">
      <c r="A628" s="301"/>
      <c r="B628" s="302"/>
      <c r="C628" s="303"/>
      <c r="D628" s="302"/>
      <c r="E628" s="304"/>
      <c r="F628" s="296"/>
    </row>
    <row r="629" spans="1:6">
      <c r="A629" s="301"/>
      <c r="B629" s="302"/>
      <c r="C629" s="303"/>
      <c r="D629" s="302"/>
      <c r="E629" s="304"/>
      <c r="F629" s="296"/>
    </row>
    <row r="630" spans="1:6">
      <c r="A630" s="301"/>
      <c r="B630" s="302"/>
      <c r="C630" s="303"/>
      <c r="D630" s="302"/>
      <c r="E630" s="304"/>
      <c r="F630" s="296"/>
    </row>
    <row r="631" spans="1:6">
      <c r="A631" s="301"/>
      <c r="B631" s="302"/>
      <c r="C631" s="303"/>
      <c r="D631" s="302"/>
      <c r="E631" s="304"/>
      <c r="F631" s="296"/>
    </row>
    <row r="632" spans="1:6">
      <c r="A632" s="301"/>
      <c r="B632" s="302"/>
      <c r="C632" s="303"/>
      <c r="D632" s="302"/>
      <c r="E632" s="304"/>
      <c r="F632" s="296"/>
    </row>
    <row r="633" spans="1:6">
      <c r="A633" s="301"/>
      <c r="B633" s="302"/>
      <c r="C633" s="303"/>
      <c r="D633" s="302"/>
      <c r="E633" s="304"/>
      <c r="F633" s="296"/>
    </row>
    <row r="634" spans="1:6">
      <c r="A634" s="301"/>
      <c r="B634" s="302"/>
      <c r="C634" s="303"/>
      <c r="D634" s="302"/>
      <c r="E634" s="304"/>
      <c r="F634" s="296"/>
    </row>
    <row r="635" spans="1:6">
      <c r="A635" s="301"/>
      <c r="B635" s="302"/>
      <c r="C635" s="303"/>
      <c r="D635" s="302"/>
      <c r="E635" s="304"/>
      <c r="F635" s="296"/>
    </row>
    <row r="636" spans="1:6">
      <c r="A636" s="301"/>
      <c r="B636" s="302"/>
      <c r="C636" s="303"/>
      <c r="D636" s="302"/>
      <c r="E636" s="304"/>
      <c r="F636" s="296"/>
    </row>
    <row r="637" spans="1:6">
      <c r="A637" s="301"/>
      <c r="B637" s="302"/>
      <c r="C637" s="303"/>
      <c r="D637" s="302"/>
      <c r="E637" s="304"/>
      <c r="F637" s="296"/>
    </row>
    <row r="638" spans="1:6">
      <c r="A638" s="301"/>
      <c r="B638" s="302"/>
      <c r="C638" s="303"/>
      <c r="D638" s="302"/>
      <c r="E638" s="304"/>
      <c r="F638" s="296"/>
    </row>
    <row r="639" spans="1:6">
      <c r="A639" s="301"/>
      <c r="B639" s="302"/>
      <c r="C639" s="303"/>
      <c r="D639" s="302"/>
      <c r="E639" s="304"/>
      <c r="F639" s="296"/>
    </row>
    <row r="640" spans="1:6">
      <c r="A640" s="301"/>
      <c r="B640" s="302"/>
      <c r="C640" s="303"/>
      <c r="D640" s="302"/>
      <c r="E640" s="304"/>
      <c r="F640" s="296"/>
    </row>
    <row r="641" spans="1:6">
      <c r="A641" s="301"/>
      <c r="B641" s="302"/>
      <c r="C641" s="303"/>
      <c r="D641" s="302"/>
      <c r="E641" s="304"/>
      <c r="F641" s="296"/>
    </row>
    <row r="642" spans="1:6">
      <c r="A642" s="301"/>
      <c r="B642" s="302"/>
      <c r="C642" s="303"/>
      <c r="D642" s="302"/>
      <c r="E642" s="304"/>
      <c r="F642" s="296"/>
    </row>
    <row r="643" spans="1:6">
      <c r="A643" s="301"/>
      <c r="B643" s="302"/>
      <c r="C643" s="303"/>
      <c r="D643" s="302"/>
      <c r="E643" s="304"/>
      <c r="F643" s="296"/>
    </row>
    <row r="644" spans="1:6">
      <c r="A644" s="301"/>
      <c r="B644" s="302"/>
      <c r="C644" s="303"/>
      <c r="D644" s="302"/>
      <c r="E644" s="304"/>
      <c r="F644" s="296"/>
    </row>
    <row r="645" spans="1:6">
      <c r="A645" s="301"/>
      <c r="B645" s="302"/>
      <c r="C645" s="303"/>
      <c r="D645" s="302"/>
      <c r="E645" s="304"/>
      <c r="F645" s="296"/>
    </row>
    <row r="646" spans="1:6">
      <c r="A646" s="301"/>
      <c r="B646" s="302"/>
      <c r="C646" s="303"/>
      <c r="D646" s="302"/>
      <c r="E646" s="304"/>
      <c r="F646" s="296"/>
    </row>
    <row r="647" spans="1:6">
      <c r="A647" s="301"/>
      <c r="B647" s="302"/>
      <c r="C647" s="303"/>
      <c r="D647" s="302"/>
      <c r="E647" s="304"/>
      <c r="F647" s="296"/>
    </row>
    <row r="648" spans="1:6">
      <c r="A648" s="301"/>
      <c r="B648" s="302"/>
      <c r="C648" s="303"/>
      <c r="D648" s="302"/>
      <c r="E648" s="304"/>
      <c r="F648" s="296"/>
    </row>
    <row r="649" spans="1:6">
      <c r="A649" s="301"/>
      <c r="B649" s="302"/>
      <c r="C649" s="303"/>
      <c r="D649" s="302"/>
      <c r="E649" s="304"/>
      <c r="F649" s="296"/>
    </row>
    <row r="650" spans="1:6">
      <c r="A650" s="301"/>
      <c r="B650" s="302"/>
      <c r="C650" s="303"/>
      <c r="D650" s="302"/>
      <c r="E650" s="304"/>
      <c r="F650" s="296"/>
    </row>
    <row r="651" spans="1:6">
      <c r="A651" s="301"/>
      <c r="B651" s="302"/>
      <c r="C651" s="303"/>
      <c r="D651" s="302"/>
      <c r="E651" s="304"/>
      <c r="F651" s="296"/>
    </row>
    <row r="652" spans="1:6">
      <c r="A652" s="301"/>
      <c r="B652" s="302"/>
      <c r="C652" s="303"/>
      <c r="D652" s="302"/>
      <c r="E652" s="304"/>
      <c r="F652" s="296"/>
    </row>
    <row r="653" spans="1:6">
      <c r="A653" s="301"/>
      <c r="B653" s="302"/>
      <c r="C653" s="303"/>
      <c r="D653" s="302"/>
      <c r="E653" s="304"/>
      <c r="F653" s="296"/>
    </row>
    <row r="654" spans="1:6">
      <c r="A654" s="301"/>
      <c r="B654" s="302"/>
      <c r="C654" s="303"/>
      <c r="D654" s="302"/>
      <c r="E654" s="304"/>
      <c r="F654" s="296"/>
    </row>
    <row r="655" spans="1:6">
      <c r="A655" s="301"/>
      <c r="B655" s="302"/>
      <c r="C655" s="303"/>
      <c r="D655" s="302"/>
      <c r="E655" s="304"/>
      <c r="F655" s="296"/>
    </row>
    <row r="656" spans="1:6">
      <c r="A656" s="301"/>
      <c r="B656" s="302"/>
      <c r="C656" s="303"/>
      <c r="D656" s="302"/>
      <c r="E656" s="304"/>
      <c r="F656" s="296"/>
    </row>
    <row r="657" spans="1:6">
      <c r="A657" s="301"/>
      <c r="B657" s="302"/>
      <c r="C657" s="303"/>
      <c r="D657" s="302"/>
      <c r="E657" s="304"/>
      <c r="F657" s="296"/>
    </row>
    <row r="658" spans="1:6">
      <c r="A658" s="301"/>
      <c r="B658" s="302"/>
      <c r="C658" s="303"/>
      <c r="D658" s="302"/>
      <c r="E658" s="304"/>
      <c r="F658" s="296"/>
    </row>
    <row r="659" spans="1:6">
      <c r="A659" s="301"/>
      <c r="B659" s="302"/>
      <c r="C659" s="303"/>
      <c r="D659" s="302"/>
      <c r="E659" s="304"/>
      <c r="F659" s="296"/>
    </row>
    <row r="660" spans="1:6">
      <c r="A660" s="301"/>
      <c r="B660" s="302"/>
      <c r="C660" s="303"/>
      <c r="D660" s="302"/>
      <c r="E660" s="304"/>
      <c r="F660" s="296"/>
    </row>
    <row r="661" spans="1:6">
      <c r="A661" s="301"/>
      <c r="B661" s="302"/>
      <c r="C661" s="303"/>
      <c r="D661" s="302"/>
      <c r="E661" s="304"/>
      <c r="F661" s="296"/>
    </row>
    <row r="662" spans="1:6">
      <c r="A662" s="301"/>
      <c r="B662" s="302"/>
      <c r="C662" s="303"/>
      <c r="D662" s="302"/>
      <c r="E662" s="304"/>
      <c r="F662" s="296"/>
    </row>
    <row r="663" spans="1:6">
      <c r="A663" s="301"/>
      <c r="B663" s="302"/>
      <c r="C663" s="303"/>
      <c r="D663" s="302"/>
      <c r="E663" s="304"/>
      <c r="F663" s="296"/>
    </row>
    <row r="664" spans="1:6">
      <c r="A664" s="301"/>
      <c r="B664" s="302"/>
      <c r="C664" s="303"/>
      <c r="D664" s="302"/>
      <c r="E664" s="304"/>
      <c r="F664" s="296"/>
    </row>
    <row r="665" spans="1:6">
      <c r="A665" s="301"/>
      <c r="B665" s="302"/>
      <c r="C665" s="303"/>
      <c r="D665" s="302"/>
      <c r="E665" s="304"/>
      <c r="F665" s="296"/>
    </row>
    <row r="666" spans="1:6">
      <c r="A666" s="301"/>
      <c r="B666" s="302"/>
      <c r="C666" s="303"/>
      <c r="D666" s="302"/>
      <c r="E666" s="304"/>
      <c r="F666" s="296"/>
    </row>
    <row r="667" spans="1:6">
      <c r="A667" s="301"/>
      <c r="B667" s="302"/>
      <c r="C667" s="303"/>
      <c r="D667" s="302"/>
      <c r="E667" s="304"/>
      <c r="F667" s="296"/>
    </row>
    <row r="668" spans="1:6">
      <c r="A668" s="301"/>
      <c r="B668" s="302"/>
      <c r="C668" s="303"/>
      <c r="D668" s="302"/>
      <c r="E668" s="304"/>
      <c r="F668" s="296"/>
    </row>
    <row r="669" spans="1:6">
      <c r="A669" s="301"/>
      <c r="B669" s="302"/>
      <c r="C669" s="303"/>
      <c r="D669" s="302"/>
      <c r="E669" s="304"/>
      <c r="F669" s="296"/>
    </row>
    <row r="670" spans="1:6">
      <c r="A670" s="301"/>
      <c r="B670" s="302"/>
      <c r="C670" s="303"/>
      <c r="D670" s="302"/>
      <c r="E670" s="304"/>
      <c r="F670" s="296"/>
    </row>
    <row r="671" spans="1:6">
      <c r="A671" s="301"/>
      <c r="B671" s="302"/>
      <c r="C671" s="303"/>
      <c r="D671" s="302"/>
      <c r="E671" s="304"/>
      <c r="F671" s="296"/>
    </row>
    <row r="672" spans="1:6">
      <c r="A672" s="301"/>
      <c r="B672" s="302"/>
      <c r="C672" s="303"/>
      <c r="D672" s="302"/>
      <c r="E672" s="304"/>
      <c r="F672" s="296"/>
    </row>
    <row r="673" spans="1:6">
      <c r="A673" s="301"/>
      <c r="B673" s="302"/>
      <c r="C673" s="303"/>
      <c r="D673" s="302"/>
      <c r="E673" s="304"/>
      <c r="F673" s="296"/>
    </row>
    <row r="674" spans="1:6">
      <c r="A674" s="301"/>
      <c r="B674" s="302"/>
      <c r="C674" s="303"/>
      <c r="D674" s="302"/>
      <c r="E674" s="304"/>
      <c r="F674" s="296"/>
    </row>
    <row r="675" spans="1:6">
      <c r="A675" s="301"/>
      <c r="B675" s="302"/>
      <c r="C675" s="303"/>
      <c r="D675" s="302"/>
      <c r="E675" s="304"/>
      <c r="F675" s="296"/>
    </row>
    <row r="676" spans="1:6">
      <c r="A676" s="301"/>
      <c r="B676" s="302"/>
      <c r="C676" s="303"/>
      <c r="D676" s="302"/>
      <c r="E676" s="304"/>
      <c r="F676" s="296"/>
    </row>
    <row r="677" spans="1:6">
      <c r="A677" s="301"/>
      <c r="B677" s="302"/>
      <c r="C677" s="303"/>
      <c r="D677" s="302"/>
      <c r="E677" s="304"/>
      <c r="F677" s="296"/>
    </row>
    <row r="678" spans="1:6">
      <c r="A678" s="301"/>
      <c r="B678" s="302"/>
      <c r="C678" s="303"/>
      <c r="D678" s="302"/>
      <c r="E678" s="304"/>
      <c r="F678" s="296"/>
    </row>
    <row r="679" spans="1:6">
      <c r="A679" s="301"/>
      <c r="B679" s="302"/>
      <c r="C679" s="303"/>
      <c r="D679" s="302"/>
      <c r="E679" s="304"/>
      <c r="F679" s="296"/>
    </row>
    <row r="680" spans="1:6">
      <c r="A680" s="301"/>
      <c r="B680" s="302"/>
      <c r="C680" s="303"/>
      <c r="D680" s="302"/>
      <c r="E680" s="304"/>
      <c r="F680" s="296"/>
    </row>
    <row r="681" spans="1:6">
      <c r="A681" s="301"/>
      <c r="B681" s="302"/>
      <c r="C681" s="303"/>
      <c r="D681" s="302"/>
      <c r="E681" s="304"/>
      <c r="F681" s="296"/>
    </row>
    <row r="682" spans="1:6">
      <c r="A682" s="301"/>
      <c r="B682" s="302"/>
      <c r="C682" s="303"/>
      <c r="D682" s="302"/>
      <c r="E682" s="304"/>
      <c r="F682" s="296"/>
    </row>
    <row r="683" spans="1:6">
      <c r="A683" s="301"/>
      <c r="B683" s="302"/>
      <c r="C683" s="303"/>
      <c r="D683" s="302"/>
      <c r="E683" s="304"/>
      <c r="F683" s="296"/>
    </row>
    <row r="684" spans="1:6">
      <c r="A684" s="301"/>
      <c r="B684" s="302"/>
      <c r="C684" s="303"/>
      <c r="D684" s="302"/>
      <c r="E684" s="304"/>
      <c r="F684" s="296"/>
    </row>
    <row r="685" spans="1:6">
      <c r="A685" s="301"/>
      <c r="B685" s="302"/>
      <c r="C685" s="303"/>
      <c r="D685" s="302"/>
      <c r="E685" s="304"/>
      <c r="F685" s="296"/>
    </row>
    <row r="686" spans="1:6">
      <c r="A686" s="301"/>
      <c r="B686" s="302"/>
      <c r="C686" s="303"/>
      <c r="D686" s="302"/>
      <c r="E686" s="304"/>
      <c r="F686" s="296"/>
    </row>
    <row r="687" spans="1:6">
      <c r="A687" s="301"/>
      <c r="B687" s="302"/>
      <c r="C687" s="303"/>
      <c r="D687" s="302"/>
      <c r="E687" s="304"/>
      <c r="F687" s="296"/>
    </row>
    <row r="688" spans="1:6">
      <c r="A688" s="301"/>
      <c r="B688" s="302"/>
      <c r="C688" s="303"/>
      <c r="D688" s="302"/>
      <c r="E688" s="304"/>
      <c r="F688" s="296"/>
    </row>
    <row r="689" spans="1:6">
      <c r="A689" s="301"/>
      <c r="B689" s="302"/>
      <c r="C689" s="303"/>
      <c r="D689" s="302"/>
      <c r="E689" s="304"/>
      <c r="F689" s="296"/>
    </row>
    <row r="690" spans="1:6">
      <c r="A690" s="301"/>
      <c r="B690" s="302"/>
      <c r="C690" s="303"/>
      <c r="D690" s="302"/>
      <c r="E690" s="304"/>
      <c r="F690" s="296"/>
    </row>
    <row r="691" spans="1:6">
      <c r="A691" s="301"/>
      <c r="B691" s="302"/>
      <c r="C691" s="303"/>
      <c r="D691" s="302"/>
      <c r="E691" s="304"/>
      <c r="F691" s="296"/>
    </row>
    <row r="692" spans="1:6">
      <c r="A692" s="301"/>
      <c r="B692" s="302"/>
      <c r="C692" s="303"/>
      <c r="D692" s="302"/>
      <c r="E692" s="304"/>
      <c r="F692" s="296"/>
    </row>
    <row r="693" spans="1:6">
      <c r="A693" s="301"/>
      <c r="B693" s="302"/>
      <c r="C693" s="303"/>
      <c r="D693" s="302"/>
      <c r="E693" s="304"/>
      <c r="F693" s="296"/>
    </row>
    <row r="694" spans="1:6">
      <c r="A694" s="301"/>
      <c r="B694" s="302"/>
      <c r="C694" s="303"/>
      <c r="D694" s="302"/>
      <c r="E694" s="304"/>
      <c r="F694" s="296"/>
    </row>
    <row r="695" spans="1:6">
      <c r="A695" s="301"/>
      <c r="B695" s="302"/>
      <c r="C695" s="303"/>
      <c r="D695" s="302"/>
      <c r="E695" s="304"/>
      <c r="F695" s="296"/>
    </row>
    <row r="696" spans="1:6">
      <c r="A696" s="301"/>
      <c r="B696" s="302"/>
      <c r="C696" s="303"/>
      <c r="D696" s="302"/>
      <c r="E696" s="304"/>
      <c r="F696" s="296"/>
    </row>
    <row r="697" spans="1:6">
      <c r="A697" s="301"/>
      <c r="B697" s="302"/>
      <c r="C697" s="303"/>
      <c r="D697" s="302"/>
      <c r="E697" s="304"/>
      <c r="F697" s="296"/>
    </row>
    <row r="698" spans="1:6">
      <c r="A698" s="301"/>
      <c r="B698" s="302"/>
      <c r="C698" s="303"/>
      <c r="D698" s="302"/>
      <c r="E698" s="304"/>
      <c r="F698" s="296"/>
    </row>
    <row r="699" spans="1:6">
      <c r="A699" s="301"/>
      <c r="B699" s="302"/>
      <c r="C699" s="303"/>
      <c r="D699" s="302"/>
      <c r="E699" s="304"/>
      <c r="F699" s="296"/>
    </row>
    <row r="700" spans="1:6">
      <c r="A700" s="301"/>
      <c r="B700" s="302"/>
      <c r="C700" s="303"/>
      <c r="D700" s="302"/>
      <c r="E700" s="304"/>
      <c r="F700" s="296"/>
    </row>
    <row r="701" spans="1:6">
      <c r="A701" s="301"/>
      <c r="B701" s="302"/>
      <c r="C701" s="303"/>
      <c r="D701" s="302"/>
      <c r="E701" s="304"/>
      <c r="F701" s="296"/>
    </row>
    <row r="702" spans="1:6">
      <c r="A702" s="301"/>
      <c r="B702" s="302"/>
      <c r="C702" s="303"/>
      <c r="D702" s="302"/>
      <c r="E702" s="304"/>
      <c r="F702" s="296"/>
    </row>
    <row r="703" spans="1:6">
      <c r="A703" s="301"/>
      <c r="B703" s="302"/>
      <c r="C703" s="303"/>
      <c r="D703" s="302"/>
      <c r="E703" s="304"/>
      <c r="F703" s="296"/>
    </row>
    <row r="704" spans="1:6">
      <c r="A704" s="301"/>
      <c r="B704" s="302"/>
      <c r="C704" s="303"/>
      <c r="D704" s="302"/>
      <c r="E704" s="304"/>
      <c r="F704" s="296"/>
    </row>
    <row r="705" spans="1:6">
      <c r="A705" s="301"/>
      <c r="B705" s="302"/>
      <c r="C705" s="303"/>
      <c r="D705" s="302"/>
      <c r="E705" s="304"/>
      <c r="F705" s="296"/>
    </row>
    <row r="706" spans="1:6">
      <c r="A706" s="301"/>
      <c r="B706" s="302"/>
      <c r="C706" s="303"/>
      <c r="D706" s="302"/>
      <c r="E706" s="304"/>
      <c r="F706" s="296"/>
    </row>
    <row r="707" spans="1:6">
      <c r="A707" s="301"/>
      <c r="B707" s="302"/>
      <c r="C707" s="303"/>
      <c r="D707" s="302"/>
      <c r="E707" s="304"/>
      <c r="F707" s="296"/>
    </row>
    <row r="708" spans="1:6">
      <c r="A708" s="301"/>
      <c r="B708" s="302"/>
      <c r="C708" s="303"/>
      <c r="D708" s="302"/>
      <c r="E708" s="304"/>
      <c r="F708" s="296"/>
    </row>
    <row r="709" spans="1:6">
      <c r="A709" s="301"/>
      <c r="B709" s="302"/>
      <c r="C709" s="303"/>
      <c r="D709" s="302"/>
      <c r="E709" s="304"/>
      <c r="F709" s="296"/>
    </row>
    <row r="710" spans="1:6">
      <c r="A710" s="301"/>
      <c r="B710" s="302"/>
      <c r="C710" s="303"/>
      <c r="D710" s="302"/>
      <c r="E710" s="304"/>
      <c r="F710" s="296"/>
    </row>
    <row r="711" spans="1:6">
      <c r="A711" s="301"/>
      <c r="B711" s="302"/>
      <c r="C711" s="303"/>
      <c r="D711" s="302"/>
      <c r="E711" s="304"/>
      <c r="F711" s="296"/>
    </row>
    <row r="712" spans="1:6">
      <c r="A712" s="301"/>
      <c r="B712" s="302"/>
      <c r="C712" s="303"/>
      <c r="D712" s="302"/>
      <c r="E712" s="304"/>
      <c r="F712" s="296"/>
    </row>
    <row r="713" spans="1:6">
      <c r="A713" s="301"/>
      <c r="B713" s="302"/>
      <c r="C713" s="303"/>
      <c r="D713" s="302"/>
      <c r="E713" s="304"/>
      <c r="F713" s="296"/>
    </row>
    <row r="714" spans="1:6">
      <c r="A714" s="301"/>
      <c r="B714" s="302"/>
      <c r="C714" s="303"/>
      <c r="D714" s="302"/>
      <c r="E714" s="304"/>
      <c r="F714" s="296"/>
    </row>
    <row r="715" spans="1:6">
      <c r="A715" s="301"/>
      <c r="B715" s="302"/>
      <c r="C715" s="303"/>
      <c r="D715" s="302"/>
      <c r="E715" s="304"/>
      <c r="F715" s="296"/>
    </row>
    <row r="716" spans="1:6">
      <c r="A716" s="301"/>
      <c r="B716" s="302"/>
      <c r="C716" s="303"/>
      <c r="D716" s="302"/>
      <c r="E716" s="304"/>
      <c r="F716" s="296"/>
    </row>
    <row r="717" spans="1:6">
      <c r="A717" s="301"/>
      <c r="B717" s="302"/>
      <c r="C717" s="303"/>
      <c r="D717" s="302"/>
      <c r="E717" s="304"/>
      <c r="F717" s="296"/>
    </row>
    <row r="718" spans="1:6">
      <c r="A718" s="301"/>
      <c r="B718" s="302"/>
      <c r="C718" s="303"/>
      <c r="D718" s="302"/>
      <c r="E718" s="304"/>
      <c r="F718" s="296"/>
    </row>
    <row r="719" spans="1:6">
      <c r="A719" s="301"/>
      <c r="B719" s="302"/>
      <c r="C719" s="303"/>
      <c r="D719" s="302"/>
      <c r="E719" s="304"/>
      <c r="F719" s="296"/>
    </row>
    <row r="720" spans="1:6">
      <c r="A720" s="301"/>
      <c r="B720" s="302"/>
      <c r="C720" s="303"/>
      <c r="D720" s="302"/>
      <c r="E720" s="304"/>
      <c r="F720" s="296"/>
    </row>
    <row r="721" spans="1:6">
      <c r="A721" s="301"/>
      <c r="B721" s="302"/>
      <c r="C721" s="303"/>
      <c r="D721" s="302"/>
      <c r="E721" s="304"/>
      <c r="F721" s="296"/>
    </row>
    <row r="722" spans="1:6">
      <c r="A722" s="301"/>
      <c r="B722" s="302"/>
      <c r="C722" s="303"/>
      <c r="D722" s="302"/>
      <c r="E722" s="304"/>
      <c r="F722" s="296"/>
    </row>
    <row r="723" spans="1:6">
      <c r="A723" s="301"/>
      <c r="B723" s="302"/>
      <c r="C723" s="303"/>
      <c r="D723" s="302"/>
      <c r="E723" s="304"/>
      <c r="F723" s="296"/>
    </row>
    <row r="724" spans="1:6">
      <c r="A724" s="301"/>
      <c r="B724" s="302"/>
      <c r="C724" s="303"/>
      <c r="D724" s="302"/>
      <c r="E724" s="304"/>
      <c r="F724" s="296"/>
    </row>
    <row r="725" spans="1:6">
      <c r="A725" s="301"/>
      <c r="B725" s="302"/>
      <c r="C725" s="303"/>
      <c r="D725" s="302"/>
      <c r="E725" s="304"/>
      <c r="F725" s="296"/>
    </row>
    <row r="726" spans="1:6">
      <c r="A726" s="301"/>
      <c r="B726" s="302"/>
      <c r="C726" s="303"/>
      <c r="D726" s="302"/>
      <c r="E726" s="304"/>
      <c r="F726" s="296"/>
    </row>
    <row r="727" spans="1:6">
      <c r="A727" s="301"/>
      <c r="B727" s="302"/>
      <c r="C727" s="303"/>
      <c r="D727" s="302"/>
      <c r="E727" s="304"/>
      <c r="F727" s="296"/>
    </row>
    <row r="728" spans="1:6">
      <c r="A728" s="301"/>
      <c r="B728" s="302"/>
      <c r="C728" s="303"/>
      <c r="D728" s="302"/>
      <c r="E728" s="304"/>
      <c r="F728" s="296"/>
    </row>
    <row r="729" spans="1:6">
      <c r="A729" s="301"/>
      <c r="B729" s="302"/>
      <c r="C729" s="303"/>
      <c r="D729" s="302"/>
      <c r="E729" s="304"/>
      <c r="F729" s="296"/>
    </row>
    <row r="730" spans="1:6">
      <c r="A730" s="301"/>
      <c r="B730" s="302"/>
      <c r="C730" s="303"/>
      <c r="D730" s="302"/>
      <c r="E730" s="304"/>
      <c r="F730" s="296"/>
    </row>
    <row r="731" spans="1:6">
      <c r="A731" s="301"/>
      <c r="B731" s="302"/>
      <c r="C731" s="303"/>
      <c r="D731" s="302"/>
      <c r="E731" s="304"/>
      <c r="F731" s="296"/>
    </row>
    <row r="732" spans="1:6">
      <c r="A732" s="301"/>
      <c r="B732" s="302"/>
      <c r="C732" s="303"/>
      <c r="D732" s="302"/>
      <c r="E732" s="304"/>
      <c r="F732" s="296"/>
    </row>
    <row r="733" spans="1:6">
      <c r="A733" s="301"/>
      <c r="B733" s="302"/>
      <c r="C733" s="303"/>
      <c r="D733" s="302"/>
      <c r="E733" s="304"/>
      <c r="F733" s="296"/>
    </row>
    <row r="734" spans="1:6">
      <c r="A734" s="301"/>
      <c r="B734" s="302"/>
      <c r="C734" s="303"/>
      <c r="D734" s="302"/>
      <c r="E734" s="304"/>
      <c r="F734" s="296"/>
    </row>
    <row r="735" spans="1:6">
      <c r="A735" s="301"/>
      <c r="B735" s="302"/>
      <c r="C735" s="303"/>
      <c r="D735" s="302"/>
      <c r="E735" s="304"/>
      <c r="F735" s="296"/>
    </row>
    <row r="736" spans="1:6">
      <c r="A736" s="301"/>
      <c r="B736" s="302"/>
      <c r="C736" s="303"/>
      <c r="D736" s="302"/>
      <c r="E736" s="304"/>
      <c r="F736" s="296"/>
    </row>
    <row r="737" spans="1:6">
      <c r="A737" s="301"/>
      <c r="B737" s="302"/>
      <c r="C737" s="303"/>
      <c r="D737" s="302"/>
      <c r="E737" s="304"/>
      <c r="F737" s="296"/>
    </row>
    <row r="738" spans="1:6">
      <c r="A738" s="301"/>
      <c r="B738" s="302"/>
      <c r="C738" s="303"/>
      <c r="D738" s="302"/>
      <c r="E738" s="304"/>
      <c r="F738" s="296"/>
    </row>
    <row r="739" spans="1:6">
      <c r="A739" s="301"/>
      <c r="B739" s="302"/>
      <c r="C739" s="303"/>
      <c r="D739" s="302"/>
      <c r="E739" s="304"/>
      <c r="F739" s="296"/>
    </row>
    <row r="740" spans="1:6">
      <c r="A740" s="301"/>
      <c r="B740" s="302"/>
      <c r="C740" s="303"/>
      <c r="D740" s="302"/>
      <c r="E740" s="304"/>
      <c r="F740" s="296"/>
    </row>
    <row r="741" spans="1:6">
      <c r="A741" s="301"/>
      <c r="B741" s="302"/>
      <c r="C741" s="303"/>
      <c r="D741" s="302"/>
      <c r="E741" s="304"/>
      <c r="F741" s="296"/>
    </row>
    <row r="742" spans="1:6">
      <c r="A742" s="301"/>
      <c r="B742" s="302"/>
      <c r="C742" s="303"/>
      <c r="D742" s="302"/>
      <c r="E742" s="304"/>
      <c r="F742" s="296"/>
    </row>
    <row r="743" spans="1:6">
      <c r="A743" s="301"/>
      <c r="B743" s="302"/>
      <c r="C743" s="303"/>
      <c r="D743" s="302"/>
      <c r="E743" s="304"/>
      <c r="F743" s="296"/>
    </row>
    <row r="744" spans="1:6">
      <c r="A744" s="301"/>
      <c r="B744" s="302"/>
      <c r="C744" s="303"/>
      <c r="D744" s="302"/>
      <c r="E744" s="304"/>
      <c r="F744" s="296"/>
    </row>
    <row r="745" spans="1:6">
      <c r="A745" s="301"/>
      <c r="B745" s="302"/>
      <c r="C745" s="303"/>
      <c r="D745" s="302"/>
      <c r="E745" s="304"/>
      <c r="F745" s="296"/>
    </row>
    <row r="746" spans="1:6">
      <c r="A746" s="301"/>
      <c r="B746" s="302"/>
      <c r="C746" s="303"/>
      <c r="D746" s="302"/>
      <c r="E746" s="304"/>
      <c r="F746" s="296"/>
    </row>
    <row r="747" spans="1:6">
      <c r="A747" s="301"/>
      <c r="B747" s="302"/>
      <c r="C747" s="303"/>
      <c r="D747" s="302"/>
      <c r="E747" s="304"/>
      <c r="F747" s="296"/>
    </row>
    <row r="748" spans="1:6">
      <c r="A748" s="301"/>
      <c r="B748" s="302"/>
      <c r="C748" s="303"/>
      <c r="D748" s="302"/>
      <c r="E748" s="304"/>
      <c r="F748" s="296"/>
    </row>
    <row r="749" spans="1:6">
      <c r="A749" s="301"/>
      <c r="B749" s="302"/>
      <c r="C749" s="303"/>
      <c r="D749" s="302"/>
      <c r="E749" s="304"/>
      <c r="F749" s="296"/>
    </row>
    <row r="750" spans="1:6">
      <c r="A750" s="301"/>
      <c r="B750" s="302"/>
      <c r="C750" s="303"/>
      <c r="D750" s="302"/>
      <c r="E750" s="304"/>
      <c r="F750" s="296"/>
    </row>
    <row r="751" spans="1:6">
      <c r="A751" s="301"/>
      <c r="B751" s="302"/>
      <c r="C751" s="303"/>
      <c r="D751" s="302"/>
      <c r="E751" s="304"/>
      <c r="F751" s="296"/>
    </row>
    <row r="752" spans="1:6">
      <c r="A752" s="301"/>
      <c r="B752" s="302"/>
      <c r="C752" s="303"/>
      <c r="D752" s="302"/>
      <c r="E752" s="304"/>
      <c r="F752" s="296"/>
    </row>
    <row r="753" spans="1:6">
      <c r="A753" s="301"/>
      <c r="B753" s="302"/>
      <c r="C753" s="303"/>
      <c r="D753" s="302"/>
      <c r="E753" s="304"/>
      <c r="F753" s="296"/>
    </row>
    <row r="754" spans="1:6">
      <c r="A754" s="301"/>
      <c r="B754" s="302"/>
      <c r="C754" s="303"/>
      <c r="D754" s="302"/>
      <c r="E754" s="304"/>
      <c r="F754" s="296"/>
    </row>
    <row r="755" spans="1:6">
      <c r="A755" s="301"/>
      <c r="B755" s="302"/>
      <c r="C755" s="303"/>
      <c r="D755" s="302"/>
      <c r="E755" s="304"/>
      <c r="F755" s="296"/>
    </row>
    <row r="756" spans="1:6">
      <c r="A756" s="301"/>
      <c r="B756" s="302"/>
      <c r="C756" s="303"/>
      <c r="D756" s="302"/>
      <c r="E756" s="304"/>
      <c r="F756" s="296"/>
    </row>
    <row r="757" spans="1:6">
      <c r="A757" s="301"/>
      <c r="B757" s="302"/>
      <c r="C757" s="303"/>
      <c r="D757" s="302"/>
      <c r="E757" s="304"/>
      <c r="F757" s="296"/>
    </row>
    <row r="758" spans="1:6">
      <c r="A758" s="301"/>
      <c r="B758" s="302"/>
      <c r="C758" s="303"/>
      <c r="D758" s="302"/>
      <c r="E758" s="304"/>
      <c r="F758" s="296"/>
    </row>
    <row r="759" spans="1:6">
      <c r="A759" s="301"/>
      <c r="B759" s="302"/>
      <c r="C759" s="303"/>
      <c r="D759" s="302"/>
      <c r="E759" s="304"/>
      <c r="F759" s="296"/>
    </row>
    <row r="760" spans="1:6">
      <c r="A760" s="301"/>
      <c r="B760" s="302"/>
      <c r="C760" s="303"/>
      <c r="D760" s="302"/>
      <c r="E760" s="304"/>
      <c r="F760" s="296"/>
    </row>
    <row r="761" spans="1:6">
      <c r="A761" s="301"/>
      <c r="B761" s="302"/>
      <c r="C761" s="303"/>
      <c r="D761" s="302"/>
      <c r="E761" s="304"/>
      <c r="F761" s="296"/>
    </row>
    <row r="762" spans="1:6">
      <c r="A762" s="301"/>
      <c r="B762" s="302"/>
      <c r="C762" s="303"/>
      <c r="D762" s="302"/>
      <c r="E762" s="304"/>
      <c r="F762" s="296"/>
    </row>
    <row r="763" spans="1:6">
      <c r="A763" s="301"/>
      <c r="B763" s="302"/>
      <c r="C763" s="303"/>
      <c r="D763" s="302"/>
      <c r="E763" s="304"/>
      <c r="F763" s="296"/>
    </row>
    <row r="764" spans="1:6">
      <c r="A764" s="301"/>
      <c r="B764" s="302"/>
      <c r="C764" s="303"/>
      <c r="D764" s="302"/>
      <c r="E764" s="304"/>
      <c r="F764" s="296"/>
    </row>
    <row r="765" spans="1:6">
      <c r="A765" s="301"/>
      <c r="B765" s="302"/>
      <c r="C765" s="303"/>
      <c r="D765" s="302"/>
      <c r="E765" s="304"/>
      <c r="F765" s="296"/>
    </row>
    <row r="766" spans="1:6">
      <c r="A766" s="301"/>
      <c r="B766" s="302"/>
      <c r="C766" s="303"/>
      <c r="D766" s="302"/>
      <c r="E766" s="304"/>
      <c r="F766" s="296"/>
    </row>
    <row r="767" spans="1:6">
      <c r="A767" s="301"/>
      <c r="B767" s="302"/>
      <c r="C767" s="303"/>
      <c r="D767" s="302"/>
      <c r="E767" s="304"/>
      <c r="F767" s="296"/>
    </row>
    <row r="768" spans="1:6">
      <c r="A768" s="301"/>
      <c r="B768" s="302"/>
      <c r="C768" s="303"/>
      <c r="D768" s="302"/>
      <c r="E768" s="304"/>
      <c r="F768" s="296"/>
    </row>
    <row r="769" spans="1:6">
      <c r="A769" s="301"/>
      <c r="B769" s="302"/>
      <c r="C769" s="303"/>
      <c r="D769" s="302"/>
      <c r="E769" s="304"/>
      <c r="F769" s="296"/>
    </row>
    <row r="770" spans="1:6">
      <c r="A770" s="301"/>
      <c r="B770" s="302"/>
      <c r="C770" s="303"/>
      <c r="D770" s="302"/>
      <c r="E770" s="304"/>
      <c r="F770" s="296"/>
    </row>
    <row r="771" spans="1:6">
      <c r="A771" s="301"/>
      <c r="B771" s="302"/>
      <c r="C771" s="303"/>
      <c r="D771" s="302"/>
      <c r="E771" s="304"/>
      <c r="F771" s="296"/>
    </row>
    <row r="772" spans="1:6">
      <c r="A772" s="301"/>
      <c r="B772" s="302"/>
      <c r="C772" s="303"/>
      <c r="D772" s="302"/>
      <c r="E772" s="304"/>
      <c r="F772" s="296"/>
    </row>
    <row r="773" spans="1:6">
      <c r="A773" s="301"/>
      <c r="B773" s="302"/>
      <c r="C773" s="303"/>
      <c r="D773" s="302"/>
      <c r="E773" s="304"/>
      <c r="F773" s="296"/>
    </row>
    <row r="774" spans="1:6">
      <c r="A774" s="301"/>
      <c r="B774" s="302"/>
      <c r="C774" s="303"/>
      <c r="D774" s="302"/>
      <c r="E774" s="304"/>
      <c r="F774" s="296"/>
    </row>
    <row r="775" spans="1:6">
      <c r="A775" s="301"/>
      <c r="B775" s="302"/>
      <c r="C775" s="303"/>
      <c r="D775" s="302"/>
      <c r="E775" s="304"/>
      <c r="F775" s="296"/>
    </row>
    <row r="776" spans="1:6">
      <c r="A776" s="301"/>
      <c r="B776" s="302"/>
      <c r="C776" s="303"/>
      <c r="D776" s="302"/>
      <c r="E776" s="304"/>
      <c r="F776" s="296"/>
    </row>
    <row r="777" spans="1:6">
      <c r="A777" s="301"/>
      <c r="B777" s="302"/>
      <c r="C777" s="303"/>
      <c r="D777" s="302"/>
      <c r="E777" s="304"/>
      <c r="F777" s="296"/>
    </row>
    <row r="778" spans="1:6">
      <c r="A778" s="301"/>
      <c r="B778" s="302"/>
      <c r="C778" s="303"/>
      <c r="D778" s="302"/>
      <c r="E778" s="304"/>
      <c r="F778" s="296"/>
    </row>
    <row r="779" spans="1:6">
      <c r="A779" s="301"/>
      <c r="B779" s="302"/>
      <c r="C779" s="303"/>
      <c r="D779" s="302"/>
      <c r="E779" s="304"/>
      <c r="F779" s="296"/>
    </row>
    <row r="780" spans="1:6">
      <c r="A780" s="301"/>
      <c r="B780" s="302"/>
      <c r="C780" s="303"/>
      <c r="D780" s="302"/>
      <c r="E780" s="304"/>
      <c r="F780" s="296"/>
    </row>
    <row r="781" spans="1:6">
      <c r="A781" s="301"/>
      <c r="B781" s="302"/>
      <c r="C781" s="303"/>
      <c r="D781" s="302"/>
      <c r="E781" s="304"/>
      <c r="F781" s="296"/>
    </row>
    <row r="782" spans="1:6">
      <c r="A782" s="301"/>
      <c r="B782" s="302"/>
      <c r="C782" s="303"/>
      <c r="D782" s="302"/>
      <c r="E782" s="304"/>
      <c r="F782" s="296"/>
    </row>
    <row r="783" spans="1:6">
      <c r="A783" s="301"/>
      <c r="B783" s="302"/>
      <c r="C783" s="303"/>
      <c r="D783" s="302"/>
      <c r="E783" s="304"/>
      <c r="F783" s="296"/>
    </row>
    <row r="784" spans="1:6">
      <c r="A784" s="301"/>
      <c r="B784" s="302"/>
      <c r="C784" s="303"/>
      <c r="D784" s="302"/>
      <c r="E784" s="304"/>
      <c r="F784" s="296"/>
    </row>
    <row r="785" spans="1:6">
      <c r="A785" s="301"/>
      <c r="B785" s="302"/>
      <c r="C785" s="303"/>
      <c r="D785" s="302"/>
      <c r="E785" s="304"/>
      <c r="F785" s="296"/>
    </row>
    <row r="786" spans="1:6">
      <c r="A786" s="301"/>
      <c r="B786" s="302"/>
      <c r="C786" s="303"/>
      <c r="D786" s="302"/>
      <c r="E786" s="304"/>
      <c r="F786" s="296"/>
    </row>
    <row r="787" spans="1:6">
      <c r="A787" s="301"/>
      <c r="B787" s="302"/>
      <c r="C787" s="303"/>
      <c r="D787" s="302"/>
      <c r="E787" s="304"/>
      <c r="F787" s="296"/>
    </row>
    <row r="788" spans="1:6">
      <c r="A788" s="301"/>
      <c r="B788" s="302"/>
      <c r="C788" s="303"/>
      <c r="D788" s="302"/>
      <c r="E788" s="304"/>
      <c r="F788" s="296"/>
    </row>
    <row r="789" spans="1:6">
      <c r="A789" s="301"/>
      <c r="B789" s="302"/>
      <c r="C789" s="303"/>
      <c r="D789" s="302"/>
      <c r="E789" s="304"/>
      <c r="F789" s="296"/>
    </row>
    <row r="790" spans="1:6">
      <c r="A790" s="301"/>
      <c r="B790" s="302"/>
      <c r="C790" s="303"/>
      <c r="D790" s="302"/>
      <c r="E790" s="304"/>
      <c r="F790" s="296"/>
    </row>
    <row r="791" spans="1:6">
      <c r="A791" s="301"/>
      <c r="B791" s="302"/>
      <c r="C791" s="303"/>
      <c r="D791" s="302"/>
      <c r="E791" s="304"/>
      <c r="F791" s="296"/>
    </row>
    <row r="792" spans="1:6">
      <c r="A792" s="301"/>
      <c r="B792" s="302"/>
      <c r="C792" s="303"/>
      <c r="D792" s="302"/>
      <c r="E792" s="304"/>
      <c r="F792" s="296"/>
    </row>
    <row r="793" spans="1:6">
      <c r="A793" s="301"/>
      <c r="B793" s="302"/>
      <c r="C793" s="303"/>
      <c r="D793" s="302"/>
      <c r="E793" s="304"/>
      <c r="F793" s="296"/>
    </row>
    <row r="794" spans="1:6">
      <c r="A794" s="301"/>
      <c r="B794" s="302"/>
      <c r="C794" s="303"/>
      <c r="D794" s="302"/>
      <c r="E794" s="304"/>
      <c r="F794" s="296"/>
    </row>
    <row r="795" spans="1:6">
      <c r="A795" s="301"/>
      <c r="B795" s="302"/>
      <c r="C795" s="303"/>
      <c r="D795" s="302"/>
      <c r="E795" s="304"/>
      <c r="F795" s="296"/>
    </row>
    <row r="796" spans="1:6">
      <c r="A796" s="301"/>
      <c r="B796" s="302"/>
      <c r="C796" s="303"/>
      <c r="D796" s="302"/>
      <c r="E796" s="304"/>
      <c r="F796" s="296"/>
    </row>
    <row r="797" spans="1:6">
      <c r="A797" s="301"/>
      <c r="B797" s="302"/>
      <c r="C797" s="303"/>
      <c r="D797" s="302"/>
      <c r="E797" s="304"/>
      <c r="F797" s="296"/>
    </row>
    <row r="798" spans="1:6">
      <c r="A798" s="301"/>
      <c r="B798" s="302"/>
      <c r="C798" s="303"/>
      <c r="D798" s="302"/>
      <c r="E798" s="304"/>
      <c r="F798" s="296"/>
    </row>
    <row r="799" spans="1:6">
      <c r="A799" s="301"/>
      <c r="B799" s="302"/>
      <c r="C799" s="303"/>
      <c r="D799" s="302"/>
      <c r="E799" s="304"/>
      <c r="F799" s="296"/>
    </row>
    <row r="800" spans="1:6">
      <c r="A800" s="301"/>
      <c r="B800" s="302"/>
      <c r="C800" s="303"/>
      <c r="D800" s="302"/>
      <c r="E800" s="304"/>
      <c r="F800" s="296"/>
    </row>
    <row r="801" spans="1:6">
      <c r="A801" s="301"/>
      <c r="B801" s="302"/>
      <c r="C801" s="303"/>
      <c r="D801" s="302"/>
      <c r="E801" s="304"/>
      <c r="F801" s="296"/>
    </row>
    <row r="802" spans="1:6">
      <c r="A802" s="301"/>
      <c r="B802" s="302"/>
      <c r="C802" s="303"/>
      <c r="D802" s="302"/>
      <c r="E802" s="304"/>
      <c r="F802" s="296"/>
    </row>
    <row r="803" spans="1:6">
      <c r="A803" s="301"/>
      <c r="B803" s="302"/>
      <c r="C803" s="303"/>
      <c r="D803" s="302"/>
      <c r="E803" s="304"/>
      <c r="F803" s="296"/>
    </row>
    <row r="804" spans="1:6">
      <c r="A804" s="301"/>
      <c r="B804" s="302"/>
      <c r="C804" s="303"/>
      <c r="D804" s="302"/>
      <c r="E804" s="304"/>
      <c r="F804" s="296"/>
    </row>
    <row r="805" spans="1:6">
      <c r="A805" s="301"/>
      <c r="B805" s="302"/>
      <c r="C805" s="303"/>
      <c r="D805" s="302"/>
      <c r="E805" s="304"/>
      <c r="F805" s="296"/>
    </row>
    <row r="806" spans="1:6">
      <c r="A806" s="301"/>
      <c r="B806" s="302"/>
      <c r="C806" s="303"/>
      <c r="D806" s="302"/>
      <c r="E806" s="304"/>
      <c r="F806" s="296"/>
    </row>
    <row r="807" spans="1:6">
      <c r="A807" s="301"/>
      <c r="B807" s="302"/>
      <c r="C807" s="303"/>
      <c r="D807" s="302"/>
      <c r="E807" s="304"/>
      <c r="F807" s="296"/>
    </row>
    <row r="808" spans="1:6">
      <c r="A808" s="301"/>
      <c r="B808" s="302"/>
      <c r="C808" s="303"/>
      <c r="D808" s="302"/>
      <c r="E808" s="304"/>
      <c r="F808" s="296"/>
    </row>
    <row r="809" spans="1:6">
      <c r="A809" s="301"/>
      <c r="B809" s="302"/>
      <c r="C809" s="303"/>
      <c r="D809" s="302"/>
      <c r="E809" s="304"/>
      <c r="F809" s="296"/>
    </row>
    <row r="810" spans="1:6">
      <c r="A810" s="301"/>
      <c r="B810" s="302"/>
      <c r="C810" s="303"/>
      <c r="D810" s="302"/>
      <c r="E810" s="304"/>
      <c r="F810" s="296"/>
    </row>
    <row r="811" spans="1:6">
      <c r="A811" s="301"/>
      <c r="B811" s="302"/>
      <c r="C811" s="303"/>
      <c r="D811" s="302"/>
      <c r="E811" s="304"/>
      <c r="F811" s="296"/>
    </row>
    <row r="812" spans="1:6">
      <c r="A812" s="301"/>
      <c r="B812" s="302"/>
      <c r="C812" s="303"/>
      <c r="D812" s="302"/>
      <c r="E812" s="304"/>
      <c r="F812" s="296"/>
    </row>
    <row r="813" spans="1:6">
      <c r="A813" s="301"/>
      <c r="B813" s="302"/>
      <c r="C813" s="303"/>
      <c r="D813" s="302"/>
      <c r="E813" s="304"/>
      <c r="F813" s="296"/>
    </row>
    <row r="814" spans="1:6">
      <c r="A814" s="301"/>
      <c r="B814" s="302"/>
      <c r="C814" s="303"/>
      <c r="D814" s="302"/>
      <c r="E814" s="304"/>
      <c r="F814" s="296"/>
    </row>
    <row r="815" spans="1:6">
      <c r="A815" s="301"/>
      <c r="B815" s="302"/>
      <c r="C815" s="303"/>
      <c r="D815" s="302"/>
      <c r="E815" s="304"/>
      <c r="F815" s="296"/>
    </row>
    <row r="816" spans="1:6">
      <c r="A816" s="301"/>
      <c r="B816" s="302"/>
      <c r="C816" s="303"/>
      <c r="D816" s="302"/>
      <c r="E816" s="304"/>
      <c r="F816" s="296"/>
    </row>
    <row r="817" spans="1:6">
      <c r="A817" s="301"/>
      <c r="B817" s="302"/>
      <c r="C817" s="303"/>
      <c r="D817" s="302"/>
      <c r="E817" s="304"/>
      <c r="F817" s="296"/>
    </row>
    <row r="818" spans="1:6">
      <c r="A818" s="301"/>
      <c r="B818" s="302"/>
      <c r="C818" s="303"/>
      <c r="D818" s="302"/>
      <c r="E818" s="304"/>
      <c r="F818" s="296"/>
    </row>
    <row r="819" spans="1:6">
      <c r="A819" s="301"/>
      <c r="B819" s="302"/>
      <c r="C819" s="303"/>
      <c r="D819" s="302"/>
      <c r="E819" s="304"/>
      <c r="F819" s="296"/>
    </row>
    <row r="820" spans="1:6">
      <c r="A820" s="301"/>
      <c r="B820" s="302"/>
      <c r="C820" s="303"/>
      <c r="D820" s="302"/>
      <c r="E820" s="304"/>
      <c r="F820" s="296"/>
    </row>
    <row r="821" spans="1:6">
      <c r="A821" s="301"/>
      <c r="B821" s="302"/>
      <c r="C821" s="303"/>
      <c r="D821" s="302"/>
      <c r="E821" s="304"/>
      <c r="F821" s="296"/>
    </row>
    <row r="822" spans="1:6">
      <c r="A822" s="301"/>
      <c r="B822" s="302"/>
      <c r="C822" s="303"/>
      <c r="D822" s="302"/>
      <c r="E822" s="304"/>
      <c r="F822" s="296"/>
    </row>
    <row r="823" spans="1:6">
      <c r="A823" s="301"/>
      <c r="B823" s="302"/>
      <c r="C823" s="303"/>
      <c r="D823" s="302"/>
      <c r="E823" s="304"/>
      <c r="F823" s="296"/>
    </row>
    <row r="824" spans="1:6">
      <c r="A824" s="301"/>
      <c r="B824" s="302"/>
      <c r="C824" s="303"/>
      <c r="D824" s="302"/>
      <c r="E824" s="304"/>
      <c r="F824" s="296"/>
    </row>
    <row r="825" spans="1:6">
      <c r="A825" s="301"/>
      <c r="B825" s="302"/>
      <c r="C825" s="303"/>
      <c r="D825" s="302"/>
      <c r="E825" s="304"/>
      <c r="F825" s="296"/>
    </row>
    <row r="826" spans="1:6">
      <c r="A826" s="301"/>
      <c r="B826" s="302"/>
      <c r="C826" s="303"/>
      <c r="D826" s="302"/>
      <c r="E826" s="304"/>
      <c r="F826" s="296"/>
    </row>
    <row r="827" spans="1:6">
      <c r="A827" s="301"/>
      <c r="B827" s="302"/>
      <c r="C827" s="303"/>
      <c r="D827" s="302"/>
      <c r="E827" s="304"/>
      <c r="F827" s="296"/>
    </row>
    <row r="828" spans="1:6">
      <c r="A828" s="301"/>
      <c r="B828" s="302"/>
      <c r="C828" s="303"/>
      <c r="D828" s="302"/>
      <c r="E828" s="304"/>
      <c r="F828" s="296"/>
    </row>
    <row r="829" spans="1:6">
      <c r="A829" s="301"/>
      <c r="B829" s="302"/>
      <c r="C829" s="303"/>
      <c r="D829" s="302"/>
      <c r="E829" s="304"/>
      <c r="F829" s="296"/>
    </row>
    <row r="830" spans="1:6">
      <c r="A830" s="301"/>
      <c r="B830" s="302"/>
      <c r="C830" s="303"/>
      <c r="D830" s="302"/>
      <c r="E830" s="304"/>
      <c r="F830" s="296"/>
    </row>
    <row r="831" spans="1:6">
      <c r="A831" s="301"/>
      <c r="B831" s="302"/>
      <c r="C831" s="303"/>
      <c r="D831" s="302"/>
      <c r="E831" s="304"/>
      <c r="F831" s="296"/>
    </row>
    <row r="832" spans="1:6">
      <c r="A832" s="301"/>
      <c r="B832" s="302"/>
      <c r="C832" s="303"/>
      <c r="D832" s="302"/>
      <c r="E832" s="304"/>
      <c r="F832" s="296"/>
    </row>
    <row r="833" spans="1:6">
      <c r="A833" s="301"/>
      <c r="B833" s="302"/>
      <c r="C833" s="303"/>
      <c r="D833" s="302"/>
      <c r="E833" s="304"/>
      <c r="F833" s="296"/>
    </row>
    <row r="834" spans="1:6">
      <c r="A834" s="301"/>
      <c r="B834" s="302"/>
      <c r="C834" s="303"/>
      <c r="D834" s="302"/>
      <c r="E834" s="304"/>
      <c r="F834" s="296"/>
    </row>
    <row r="835" spans="1:6">
      <c r="A835" s="301"/>
      <c r="B835" s="302"/>
      <c r="C835" s="303"/>
      <c r="D835" s="302"/>
      <c r="E835" s="304"/>
      <c r="F835" s="296"/>
    </row>
    <row r="836" spans="1:6">
      <c r="A836" s="301"/>
      <c r="B836" s="302"/>
      <c r="C836" s="303"/>
      <c r="D836" s="302"/>
      <c r="E836" s="304"/>
      <c r="F836" s="296"/>
    </row>
    <row r="837" spans="1:6">
      <c r="A837" s="301"/>
      <c r="B837" s="302"/>
      <c r="C837" s="303"/>
      <c r="D837" s="302"/>
      <c r="E837" s="304"/>
      <c r="F837" s="296"/>
    </row>
    <row r="838" spans="1:6">
      <c r="A838" s="301"/>
      <c r="B838" s="302"/>
      <c r="C838" s="303"/>
      <c r="D838" s="302"/>
      <c r="E838" s="304"/>
      <c r="F838" s="296"/>
    </row>
    <row r="839" spans="1:6">
      <c r="A839" s="301"/>
      <c r="B839" s="302"/>
      <c r="C839" s="303"/>
      <c r="D839" s="302"/>
      <c r="E839" s="304"/>
      <c r="F839" s="296"/>
    </row>
    <row r="840" spans="1:6">
      <c r="A840" s="301"/>
      <c r="B840" s="302"/>
      <c r="C840" s="303"/>
      <c r="D840" s="302"/>
      <c r="E840" s="304"/>
      <c r="F840" s="296"/>
    </row>
    <row r="841" spans="1:6">
      <c r="A841" s="301"/>
      <c r="B841" s="302"/>
      <c r="C841" s="303"/>
      <c r="D841" s="302"/>
      <c r="E841" s="304"/>
      <c r="F841" s="296"/>
    </row>
    <row r="842" spans="1:6">
      <c r="A842" s="301"/>
      <c r="B842" s="302"/>
      <c r="C842" s="303"/>
      <c r="D842" s="302"/>
      <c r="E842" s="304"/>
      <c r="F842" s="296"/>
    </row>
    <row r="843" spans="1:6">
      <c r="A843" s="301"/>
      <c r="B843" s="302"/>
      <c r="C843" s="303"/>
      <c r="D843" s="302"/>
      <c r="E843" s="304"/>
      <c r="F843" s="296"/>
    </row>
    <row r="844" spans="1:6">
      <c r="A844" s="301"/>
      <c r="B844" s="302"/>
      <c r="C844" s="303"/>
      <c r="D844" s="302"/>
      <c r="E844" s="304"/>
      <c r="F844" s="296"/>
    </row>
    <row r="845" spans="1:6">
      <c r="A845" s="301"/>
      <c r="B845" s="302"/>
      <c r="C845" s="303"/>
      <c r="D845" s="302"/>
      <c r="E845" s="304"/>
      <c r="F845" s="296"/>
    </row>
    <row r="846" spans="1:6">
      <c r="A846" s="301"/>
      <c r="B846" s="302"/>
      <c r="C846" s="303"/>
      <c r="D846" s="302"/>
      <c r="E846" s="304"/>
      <c r="F846" s="296"/>
    </row>
    <row r="847" spans="1:6">
      <c r="A847" s="301"/>
      <c r="B847" s="302"/>
      <c r="C847" s="303"/>
      <c r="D847" s="302"/>
      <c r="E847" s="304"/>
      <c r="F847" s="296"/>
    </row>
    <row r="848" spans="1:6">
      <c r="A848" s="301"/>
      <c r="B848" s="302"/>
      <c r="C848" s="303"/>
      <c r="D848" s="302"/>
      <c r="E848" s="304"/>
      <c r="F848" s="296"/>
    </row>
    <row r="849" spans="1:6">
      <c r="A849" s="301"/>
      <c r="B849" s="302"/>
      <c r="C849" s="303"/>
      <c r="D849" s="302"/>
      <c r="E849" s="304"/>
      <c r="F849" s="296"/>
    </row>
    <row r="850" spans="1:6">
      <c r="A850" s="301"/>
      <c r="B850" s="302"/>
      <c r="C850" s="303"/>
      <c r="D850" s="302"/>
      <c r="E850" s="304"/>
      <c r="F850" s="296"/>
    </row>
    <row r="851" spans="1:6">
      <c r="A851" s="301"/>
      <c r="B851" s="302"/>
      <c r="C851" s="303"/>
      <c r="D851" s="302"/>
      <c r="E851" s="304"/>
      <c r="F851" s="296"/>
    </row>
  </sheetData>
  <mergeCells count="5">
    <mergeCell ref="A1:H1"/>
    <mergeCell ref="A4:H4"/>
    <mergeCell ref="A68:F68"/>
    <mergeCell ref="A69:H69"/>
    <mergeCell ref="A83:F83"/>
  </mergeCells>
  <pageMargins left="0.98425196850393704" right="0.39370078740157483" top="0.98425196850393704" bottom="0.59055118110236227" header="0.51181102362204722" footer="0.51181102362204722"/>
  <pageSetup paperSize="9" scale="91" orientation="portrait" r:id="rId1"/>
  <headerFooter scaleWithDoc="0" alignWithMargins="0">
    <oddHeader xml:space="preserve">&amp;L&amp;"Times New Roman,Pogrubiona kursywa"&amp;9 </oddHeader>
    <oddFooter>&amp;R&amp;"Times New Roman,Pogrubiona kursywa"&amp;9 &amp;P</oddFooter>
  </headerFooter>
  <rowBreaks count="2" manualBreakCount="2">
    <brk id="24" max="7" man="1"/>
    <brk id="52" max="7" man="1"/>
  </rowBreaks>
  <colBreaks count="1" manualBreakCount="1">
    <brk id="8" max="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E212"/>
  <sheetViews>
    <sheetView view="pageBreakPreview" zoomScale="50" zoomScaleNormal="70" zoomScaleSheetLayoutView="50" workbookViewId="0">
      <selection activeCell="G165" sqref="G165"/>
    </sheetView>
  </sheetViews>
  <sheetFormatPr defaultRowHeight="12.75" outlineLevelRow="1" outlineLevelCol="1"/>
  <cols>
    <col min="1" max="1" width="4.75" style="1" customWidth="1"/>
    <col min="2" max="2" width="3.75" style="2" customWidth="1"/>
    <col min="3" max="3" width="9" style="3" customWidth="1"/>
    <col min="4" max="4" width="15.75" style="2" customWidth="1"/>
    <col min="5" max="5" width="90.625" style="4" customWidth="1"/>
    <col min="6" max="6" width="9" style="3"/>
    <col min="7" max="7" width="10.75" style="2" customWidth="1"/>
    <col min="8" max="8" width="11.625" style="2" customWidth="1"/>
    <col min="9" max="9" width="14" style="2" customWidth="1" outlineLevel="1"/>
    <col min="10" max="10" width="18" style="2" customWidth="1" outlineLevel="1"/>
    <col min="11" max="11" width="9.75" style="2" bestFit="1" customWidth="1"/>
    <col min="12" max="12" width="10.625" style="2" customWidth="1"/>
    <col min="13" max="16384" width="9" style="2"/>
  </cols>
  <sheetData>
    <row r="1" spans="1:14" ht="23.25">
      <c r="C1" s="335" t="s">
        <v>511</v>
      </c>
      <c r="D1" s="335"/>
      <c r="E1" s="335"/>
      <c r="F1" s="335"/>
      <c r="G1" s="335"/>
      <c r="H1" s="335"/>
      <c r="I1" s="335"/>
      <c r="J1" s="335"/>
    </row>
    <row r="2" spans="1:14" ht="76.5" customHeight="1" thickBot="1">
      <c r="C2" s="345" t="s">
        <v>513</v>
      </c>
      <c r="D2" s="345"/>
      <c r="E2" s="345"/>
      <c r="F2" s="345"/>
      <c r="G2" s="345"/>
      <c r="H2" s="345"/>
      <c r="I2" s="345"/>
      <c r="J2" s="345"/>
      <c r="L2" s="75"/>
      <c r="N2" s="33"/>
    </row>
    <row r="3" spans="1:14" s="183" customFormat="1" ht="72" customHeight="1">
      <c r="A3" s="182"/>
      <c r="C3" s="313" t="s">
        <v>257</v>
      </c>
      <c r="D3" s="314"/>
      <c r="E3" s="314"/>
      <c r="F3" s="314"/>
      <c r="G3" s="314"/>
      <c r="H3" s="314"/>
      <c r="I3" s="314"/>
      <c r="J3" s="315"/>
      <c r="L3" s="75"/>
      <c r="N3" s="33"/>
    </row>
    <row r="4" spans="1:14" s="183" customFormat="1" ht="72" customHeight="1">
      <c r="A4" s="182"/>
      <c r="C4" s="150" t="s">
        <v>0</v>
      </c>
      <c r="D4" s="151" t="s">
        <v>1</v>
      </c>
      <c r="E4" s="152" t="s">
        <v>2</v>
      </c>
      <c r="F4" s="153" t="s">
        <v>3</v>
      </c>
      <c r="G4" s="154" t="s">
        <v>4</v>
      </c>
      <c r="H4" s="153" t="s">
        <v>5</v>
      </c>
      <c r="I4" s="154" t="s">
        <v>223</v>
      </c>
      <c r="J4" s="155" t="s">
        <v>224</v>
      </c>
      <c r="L4" s="75"/>
      <c r="N4" s="33"/>
    </row>
    <row r="5" spans="1:14" s="183" customFormat="1" ht="72" customHeight="1">
      <c r="A5" s="182"/>
      <c r="C5" s="49">
        <v>1</v>
      </c>
      <c r="D5" s="40">
        <v>2</v>
      </c>
      <c r="E5" s="10">
        <v>3</v>
      </c>
      <c r="F5" s="224">
        <v>4</v>
      </c>
      <c r="G5" s="224">
        <v>5</v>
      </c>
      <c r="H5" s="224">
        <v>6</v>
      </c>
      <c r="I5" s="224">
        <v>7</v>
      </c>
      <c r="J5" s="120">
        <v>8</v>
      </c>
      <c r="L5" s="75"/>
      <c r="N5" s="33"/>
    </row>
    <row r="6" spans="1:14" s="183" customFormat="1" ht="18">
      <c r="A6" s="182"/>
      <c r="C6" s="99" t="s">
        <v>89</v>
      </c>
      <c r="D6" s="156" t="s">
        <v>258</v>
      </c>
      <c r="E6" s="101" t="s">
        <v>257</v>
      </c>
      <c r="F6" s="102" t="s">
        <v>34</v>
      </c>
      <c r="G6" s="102" t="s">
        <v>34</v>
      </c>
      <c r="H6" s="102" t="s">
        <v>34</v>
      </c>
      <c r="I6" s="102" t="s">
        <v>34</v>
      </c>
      <c r="J6" s="121" t="s">
        <v>34</v>
      </c>
      <c r="L6" s="75"/>
      <c r="N6" s="33"/>
    </row>
    <row r="7" spans="1:14" s="183" customFormat="1" ht="18">
      <c r="A7" s="182"/>
      <c r="C7" s="50">
        <v>1</v>
      </c>
      <c r="D7" s="157" t="s">
        <v>258</v>
      </c>
      <c r="E7" s="12" t="s">
        <v>265</v>
      </c>
      <c r="F7" s="185" t="s">
        <v>259</v>
      </c>
      <c r="G7" s="8"/>
      <c r="H7" s="21">
        <v>1</v>
      </c>
      <c r="I7" s="62" t="str">
        <f>IF(SUM(I8:I14)=0," ",SUM(I8:I14))</f>
        <v xml:space="preserve"> </v>
      </c>
      <c r="J7" s="197" t="str">
        <f>IF(I7=0," ",I7)</f>
        <v xml:space="preserve"> </v>
      </c>
      <c r="L7" s="75"/>
      <c r="N7" s="33"/>
    </row>
    <row r="8" spans="1:14" s="183" customFormat="1" ht="36">
      <c r="A8" s="182"/>
      <c r="C8" s="51" t="s">
        <v>342</v>
      </c>
      <c r="D8" s="7"/>
      <c r="E8" s="255" t="s">
        <v>261</v>
      </c>
      <c r="F8" s="257" t="s">
        <v>259</v>
      </c>
      <c r="G8" s="256" t="s">
        <v>260</v>
      </c>
      <c r="H8" s="256">
        <v>1</v>
      </c>
      <c r="I8" s="137"/>
      <c r="J8" s="122" t="str">
        <f>IF(I8=0," ",I8)</f>
        <v xml:space="preserve"> </v>
      </c>
      <c r="L8" s="75"/>
      <c r="N8" s="33"/>
    </row>
    <row r="9" spans="1:14" s="183" customFormat="1" ht="18">
      <c r="A9" s="182"/>
      <c r="C9" s="51" t="s">
        <v>346</v>
      </c>
      <c r="D9" s="7"/>
      <c r="E9" s="255" t="s">
        <v>262</v>
      </c>
      <c r="F9" s="257" t="s">
        <v>259</v>
      </c>
      <c r="G9" s="256" t="s">
        <v>260</v>
      </c>
      <c r="H9" s="256">
        <v>1</v>
      </c>
      <c r="I9" s="137"/>
      <c r="J9" s="122" t="str">
        <f t="shared" ref="J9:J12" si="0">IF(I9=0," ",I9)</f>
        <v xml:space="preserve"> </v>
      </c>
      <c r="L9" s="75"/>
      <c r="N9" s="33"/>
    </row>
    <row r="10" spans="1:14" s="183" customFormat="1" ht="36">
      <c r="A10" s="182"/>
      <c r="C10" s="51" t="s">
        <v>349</v>
      </c>
      <c r="D10" s="7"/>
      <c r="E10" s="255" t="s">
        <v>263</v>
      </c>
      <c r="F10" s="257" t="s">
        <v>259</v>
      </c>
      <c r="G10" s="256" t="s">
        <v>260</v>
      </c>
      <c r="H10" s="256">
        <v>1</v>
      </c>
      <c r="I10" s="137"/>
      <c r="J10" s="122" t="str">
        <f t="shared" si="0"/>
        <v xml:space="preserve"> </v>
      </c>
      <c r="L10" s="75"/>
      <c r="N10" s="33"/>
    </row>
    <row r="11" spans="1:14" s="183" customFormat="1" ht="18">
      <c r="A11" s="182"/>
      <c r="C11" s="51" t="s">
        <v>352</v>
      </c>
      <c r="D11" s="7"/>
      <c r="E11" s="255" t="s">
        <v>324</v>
      </c>
      <c r="F11" s="257" t="s">
        <v>259</v>
      </c>
      <c r="G11" s="256" t="s">
        <v>260</v>
      </c>
      <c r="H11" s="256">
        <v>1</v>
      </c>
      <c r="I11" s="137"/>
      <c r="J11" s="122" t="str">
        <f t="shared" si="0"/>
        <v xml:space="preserve"> </v>
      </c>
      <c r="L11" s="75"/>
      <c r="N11" s="33"/>
    </row>
    <row r="12" spans="1:14" s="183" customFormat="1" ht="18">
      <c r="A12" s="182"/>
      <c r="C12" s="51" t="s">
        <v>354</v>
      </c>
      <c r="D12" s="7"/>
      <c r="E12" s="255" t="s">
        <v>266</v>
      </c>
      <c r="F12" s="257" t="s">
        <v>259</v>
      </c>
      <c r="G12" s="256" t="s">
        <v>260</v>
      </c>
      <c r="H12" s="256">
        <v>1</v>
      </c>
      <c r="I12" s="137"/>
      <c r="J12" s="122" t="str">
        <f t="shared" si="0"/>
        <v xml:space="preserve"> </v>
      </c>
      <c r="L12" s="75"/>
      <c r="N12" s="33"/>
    </row>
    <row r="13" spans="1:14" s="183" customFormat="1" ht="18">
      <c r="A13" s="182"/>
      <c r="C13" s="51" t="s">
        <v>356</v>
      </c>
      <c r="D13" s="7"/>
      <c r="E13" s="255" t="s">
        <v>267</v>
      </c>
      <c r="F13" s="257" t="s">
        <v>259</v>
      </c>
      <c r="G13" s="256" t="s">
        <v>260</v>
      </c>
      <c r="H13" s="256">
        <v>1</v>
      </c>
      <c r="I13" s="137"/>
      <c r="J13" s="122"/>
      <c r="L13" s="75"/>
      <c r="N13" s="33"/>
    </row>
    <row r="14" spans="1:14" s="183" customFormat="1" ht="18">
      <c r="A14" s="182"/>
      <c r="C14" s="51" t="s">
        <v>358</v>
      </c>
      <c r="D14" s="7"/>
      <c r="E14" s="255" t="s">
        <v>264</v>
      </c>
      <c r="F14" s="257" t="s">
        <v>259</v>
      </c>
      <c r="G14" s="256" t="s">
        <v>260</v>
      </c>
      <c r="H14" s="256">
        <v>1</v>
      </c>
      <c r="I14" s="137"/>
      <c r="J14" s="122"/>
      <c r="L14" s="75"/>
      <c r="N14" s="33"/>
    </row>
    <row r="15" spans="1:14" s="183" customFormat="1" ht="72" customHeight="1">
      <c r="A15" s="182"/>
      <c r="C15" s="319" t="s">
        <v>271</v>
      </c>
      <c r="D15" s="320"/>
      <c r="E15" s="320"/>
      <c r="F15" s="320"/>
      <c r="G15" s="320"/>
      <c r="H15" s="320"/>
      <c r="I15" s="320"/>
      <c r="J15" s="149"/>
      <c r="L15" s="75"/>
      <c r="N15" s="33"/>
    </row>
    <row r="16" spans="1:14" ht="39.950000000000003" customHeight="1">
      <c r="C16" s="339" t="s">
        <v>256</v>
      </c>
      <c r="D16" s="340"/>
      <c r="E16" s="340"/>
      <c r="F16" s="340"/>
      <c r="G16" s="340"/>
      <c r="H16" s="340"/>
      <c r="I16" s="340"/>
      <c r="J16" s="341"/>
      <c r="N16" s="5"/>
    </row>
    <row r="17" spans="1:14">
      <c r="C17" s="342"/>
      <c r="D17" s="317"/>
      <c r="E17" s="317"/>
      <c r="F17" s="317"/>
      <c r="G17" s="317"/>
      <c r="H17" s="317"/>
      <c r="I17" s="317"/>
      <c r="J17" s="343"/>
      <c r="N17" s="5"/>
    </row>
    <row r="18" spans="1:14" ht="39.950000000000003" customHeight="1">
      <c r="C18" s="150" t="s">
        <v>0</v>
      </c>
      <c r="D18" s="151" t="s">
        <v>1</v>
      </c>
      <c r="E18" s="152" t="s">
        <v>2</v>
      </c>
      <c r="F18" s="153" t="s">
        <v>3</v>
      </c>
      <c r="G18" s="154" t="s">
        <v>4</v>
      </c>
      <c r="H18" s="153" t="s">
        <v>5</v>
      </c>
      <c r="I18" s="154" t="s">
        <v>223</v>
      </c>
      <c r="J18" s="155" t="s">
        <v>224</v>
      </c>
      <c r="N18" s="5"/>
    </row>
    <row r="19" spans="1:14" ht="18">
      <c r="C19" s="49">
        <v>1</v>
      </c>
      <c r="D19" s="40">
        <v>2</v>
      </c>
      <c r="E19" s="10">
        <v>3</v>
      </c>
      <c r="F19" s="224">
        <v>4</v>
      </c>
      <c r="G19" s="224">
        <v>5</v>
      </c>
      <c r="H19" s="224">
        <v>6</v>
      </c>
      <c r="I19" s="224">
        <v>7</v>
      </c>
      <c r="J19" s="120">
        <v>8</v>
      </c>
      <c r="N19" s="5"/>
    </row>
    <row r="20" spans="1:14" ht="18">
      <c r="C20" s="99" t="s">
        <v>89</v>
      </c>
      <c r="D20" s="100" t="s">
        <v>225</v>
      </c>
      <c r="E20" s="101" t="s">
        <v>226</v>
      </c>
      <c r="F20" s="102" t="s">
        <v>34</v>
      </c>
      <c r="G20" s="102" t="s">
        <v>34</v>
      </c>
      <c r="H20" s="102" t="s">
        <v>34</v>
      </c>
      <c r="I20" s="102" t="s">
        <v>34</v>
      </c>
      <c r="J20" s="121" t="s">
        <v>34</v>
      </c>
      <c r="N20" s="5"/>
    </row>
    <row r="21" spans="1:14" ht="18">
      <c r="C21" s="135" t="s">
        <v>6</v>
      </c>
      <c r="D21" s="114" t="s">
        <v>24</v>
      </c>
      <c r="E21" s="104" t="s">
        <v>227</v>
      </c>
      <c r="F21" s="105" t="s">
        <v>34</v>
      </c>
      <c r="G21" s="105" t="s">
        <v>34</v>
      </c>
      <c r="H21" s="105" t="s">
        <v>34</v>
      </c>
      <c r="I21" s="105" t="s">
        <v>34</v>
      </c>
      <c r="J21" s="127" t="s">
        <v>34</v>
      </c>
    </row>
    <row r="22" spans="1:14" ht="18">
      <c r="C22" s="50"/>
      <c r="D22" s="7" t="s">
        <v>228</v>
      </c>
      <c r="E22" s="13" t="s">
        <v>229</v>
      </c>
      <c r="F22" s="185" t="s">
        <v>34</v>
      </c>
      <c r="G22" s="8" t="s">
        <v>34</v>
      </c>
      <c r="H22" s="8" t="s">
        <v>34</v>
      </c>
      <c r="I22" s="137"/>
      <c r="J22" s="122"/>
    </row>
    <row r="23" spans="1:14" ht="18">
      <c r="A23" s="1">
        <f>MAX($A$20:A22)+1</f>
        <v>1</v>
      </c>
      <c r="C23" s="50">
        <f>IF(A23&lt;&gt;"",A23,"")</f>
        <v>1</v>
      </c>
      <c r="D23" s="7" t="s">
        <v>230</v>
      </c>
      <c r="E23" s="12" t="s">
        <v>231</v>
      </c>
      <c r="F23" s="185" t="s">
        <v>215</v>
      </c>
      <c r="G23" s="8"/>
      <c r="H23" s="21">
        <v>1</v>
      </c>
      <c r="I23" s="62"/>
      <c r="J23" s="197" t="str">
        <f>IF(ROUND(H23*I23,2)=0," ",ROUND(H23*I23,2))</f>
        <v xml:space="preserve"> </v>
      </c>
    </row>
    <row r="24" spans="1:14" ht="36" hidden="1" customHeight="1" outlineLevel="1">
      <c r="C24" s="51" t="str">
        <f>IF(A24&lt;&gt;"",A24,MAX($A$23:A24)&amp;"."&amp;ROW()-ROW($A$23)+1-MATCH(MAX($A$23:A24),$A$23:A24))</f>
        <v>1.1</v>
      </c>
      <c r="D24" s="7"/>
      <c r="E24" s="255" t="s">
        <v>232</v>
      </c>
      <c r="F24" s="257" t="s">
        <v>215</v>
      </c>
      <c r="G24" s="256">
        <v>1</v>
      </c>
      <c r="H24" s="21"/>
      <c r="I24" s="137"/>
      <c r="J24" s="122"/>
    </row>
    <row r="25" spans="1:14" ht="24.95" customHeight="1" collapsed="1">
      <c r="C25" s="336" t="s">
        <v>243</v>
      </c>
      <c r="D25" s="337"/>
      <c r="E25" s="337"/>
      <c r="F25" s="337"/>
      <c r="G25" s="337"/>
      <c r="H25" s="337"/>
      <c r="I25" s="338"/>
      <c r="J25" s="165"/>
    </row>
    <row r="26" spans="1:14" ht="18">
      <c r="C26" s="99" t="s">
        <v>89</v>
      </c>
      <c r="D26" s="100" t="s">
        <v>240</v>
      </c>
      <c r="E26" s="101" t="s">
        <v>239</v>
      </c>
      <c r="F26" s="102" t="s">
        <v>34</v>
      </c>
      <c r="G26" s="102" t="s">
        <v>34</v>
      </c>
      <c r="H26" s="102" t="s">
        <v>34</v>
      </c>
      <c r="I26" s="102" t="s">
        <v>34</v>
      </c>
      <c r="J26" s="121" t="s">
        <v>34</v>
      </c>
    </row>
    <row r="27" spans="1:14" ht="18">
      <c r="C27" s="135" t="s">
        <v>6</v>
      </c>
      <c r="D27" s="114" t="s">
        <v>241</v>
      </c>
      <c r="E27" s="104" t="s">
        <v>242</v>
      </c>
      <c r="F27" s="105" t="s">
        <v>34</v>
      </c>
      <c r="G27" s="105" t="s">
        <v>34</v>
      </c>
      <c r="H27" s="105" t="s">
        <v>34</v>
      </c>
      <c r="I27" s="105" t="s">
        <v>34</v>
      </c>
      <c r="J27" s="127" t="s">
        <v>34</v>
      </c>
    </row>
    <row r="28" spans="1:14" ht="18">
      <c r="C28" s="50"/>
      <c r="D28" s="7" t="s">
        <v>88</v>
      </c>
      <c r="E28" s="13" t="s">
        <v>20</v>
      </c>
      <c r="F28" s="185" t="s">
        <v>34</v>
      </c>
      <c r="G28" s="8" t="s">
        <v>34</v>
      </c>
      <c r="H28" s="8" t="s">
        <v>34</v>
      </c>
      <c r="I28" s="8" t="s">
        <v>34</v>
      </c>
      <c r="J28" s="124" t="s">
        <v>34</v>
      </c>
    </row>
    <row r="29" spans="1:14" s="37" customFormat="1" ht="36">
      <c r="A29" s="1">
        <f>MAX($A$20:A28)+1</f>
        <v>2</v>
      </c>
      <c r="C29" s="50">
        <f>IF(A29&lt;&gt;"",A29,MAX($A$23:A29)&amp;"."&amp;ROW()-ROW($A$23)+1-MATCH(MAX($A$23:A29),$A$23:A29))</f>
        <v>2</v>
      </c>
      <c r="D29" s="7" t="s">
        <v>87</v>
      </c>
      <c r="E29" s="12" t="s">
        <v>7</v>
      </c>
      <c r="F29" s="185" t="s">
        <v>99</v>
      </c>
      <c r="G29" s="8"/>
      <c r="H29" s="21">
        <f>SUM(G30:G30)</f>
        <v>179.79007200000001</v>
      </c>
      <c r="I29" s="62"/>
      <c r="J29" s="197"/>
    </row>
    <row r="30" spans="1:14" ht="60" hidden="1" customHeight="1" outlineLevel="1">
      <c r="C30" s="51" t="str">
        <f>IF(A30&lt;&gt;"",A30,MAX($A$23:A30)&amp;"."&amp;ROW()-ROW($A$23)+1-MATCH(MAX($A$23:A30),$A$23:A30))</f>
        <v>2.1</v>
      </c>
      <c r="D30" s="40"/>
      <c r="E30" s="220" t="s">
        <v>285</v>
      </c>
      <c r="F30" s="257" t="s">
        <v>98</v>
      </c>
      <c r="G30" s="256">
        <v>179.79007200000001</v>
      </c>
      <c r="H30" s="224"/>
      <c r="I30" s="137"/>
      <c r="J30" s="122"/>
    </row>
    <row r="31" spans="1:14" ht="56.25" hidden="1" outlineLevel="1">
      <c r="C31" s="51" t="str">
        <f>IF(A31&lt;&gt;"",A31,MAX($A$23:A31)&amp;"."&amp;ROW()-ROW($A$23)+1-MATCH(MAX($A$23:A31),$A$23:A31))</f>
        <v>2.2</v>
      </c>
      <c r="D31" s="64"/>
      <c r="E31" s="204" t="s">
        <v>286</v>
      </c>
      <c r="F31" s="202" t="s">
        <v>98</v>
      </c>
      <c r="G31" s="203">
        <v>85.290672000000015</v>
      </c>
      <c r="H31" s="9"/>
      <c r="I31" s="137"/>
      <c r="J31" s="122"/>
    </row>
    <row r="32" spans="1:14" ht="18" collapsed="1">
      <c r="C32" s="51"/>
      <c r="D32" s="7" t="s">
        <v>86</v>
      </c>
      <c r="E32" s="15" t="s">
        <v>8</v>
      </c>
      <c r="F32" s="11" t="s">
        <v>34</v>
      </c>
      <c r="G32" s="8" t="s">
        <v>34</v>
      </c>
      <c r="H32" s="8" t="s">
        <v>34</v>
      </c>
      <c r="I32" s="8" t="s">
        <v>34</v>
      </c>
      <c r="J32" s="124" t="s">
        <v>34</v>
      </c>
    </row>
    <row r="33" spans="1:10" s="37" customFormat="1" ht="20.25">
      <c r="A33" s="1">
        <f>MAX($A$20:A32)+1</f>
        <v>3</v>
      </c>
      <c r="C33" s="50">
        <f>IF(A33&lt;&gt;"",A33,MAX($A$23:A33)&amp;"."&amp;ROW()-ROW($A$23)+1-MATCH(MAX($A$23:A33),$A$23:A33))</f>
        <v>3</v>
      </c>
      <c r="D33" s="7" t="s">
        <v>85</v>
      </c>
      <c r="E33" s="20" t="s">
        <v>9</v>
      </c>
      <c r="F33" s="11" t="s">
        <v>96</v>
      </c>
      <c r="G33" s="8"/>
      <c r="H33" s="21">
        <f>G34</f>
        <v>189</v>
      </c>
      <c r="I33" s="11"/>
      <c r="J33" s="123"/>
    </row>
    <row r="34" spans="1:10" ht="36" hidden="1" outlineLevel="1">
      <c r="C34" s="51" t="str">
        <f>IF(A34&lt;&gt;"",A34,MAX($A$23:A34)&amp;"."&amp;ROW()-ROW($A$23)+1-MATCH(MAX($A$23:A34),$A$23:A34))</f>
        <v>3.1</v>
      </c>
      <c r="D34" s="40"/>
      <c r="E34" s="208" t="s">
        <v>287</v>
      </c>
      <c r="F34" s="205" t="s">
        <v>97</v>
      </c>
      <c r="G34" s="206">
        <v>189</v>
      </c>
      <c r="H34" s="9"/>
      <c r="I34" s="137"/>
      <c r="J34" s="123" t="str">
        <f t="shared" ref="J34:J47" si="1">IF(ROUND(H34*I34,2)=0," ",ROUND(H34*I34,2))</f>
        <v xml:space="preserve"> </v>
      </c>
    </row>
    <row r="35" spans="1:10" s="33" customFormat="1" ht="54" hidden="1" outlineLevel="1">
      <c r="A35" s="32"/>
      <c r="C35" s="52" t="str">
        <f>IF(A35&lt;&gt;"",A35,MAX($A$23:A35)&amp;"."&amp;ROW()-ROW($A$23)+1-MATCH(MAX($A$23:A35),$A$23:A35))</f>
        <v>3.2</v>
      </c>
      <c r="D35" s="64"/>
      <c r="E35" s="207" t="s">
        <v>288</v>
      </c>
      <c r="F35" s="205" t="s">
        <v>97</v>
      </c>
      <c r="G35" s="209">
        <v>189</v>
      </c>
      <c r="H35" s="36"/>
      <c r="I35" s="138"/>
      <c r="J35" s="123" t="str">
        <f t="shared" si="1"/>
        <v xml:space="preserve"> </v>
      </c>
    </row>
    <row r="36" spans="1:10" ht="20.25" collapsed="1">
      <c r="A36" s="1">
        <f>MAX($A$20:A35)+1</f>
        <v>4</v>
      </c>
      <c r="B36" s="6"/>
      <c r="C36" s="50">
        <f>IF(A36&lt;&gt;"",A36,MAX($A$23:A36)&amp;"."&amp;ROW()-ROW($A$23)+1-MATCH(MAX($A$23:A36),$A$23:A36))</f>
        <v>4</v>
      </c>
      <c r="D36" s="7" t="s">
        <v>84</v>
      </c>
      <c r="E36" s="20" t="s">
        <v>137</v>
      </c>
      <c r="F36" s="11" t="s">
        <v>96</v>
      </c>
      <c r="G36" s="14"/>
      <c r="H36" s="11">
        <f>SUM(G37:G37)</f>
        <v>2</v>
      </c>
      <c r="I36" s="62"/>
      <c r="J36" s="123"/>
    </row>
    <row r="37" spans="1:10" ht="39.950000000000003" hidden="1" customHeight="1" outlineLevel="1">
      <c r="B37" s="6"/>
      <c r="C37" s="51" t="str">
        <f>IF(A37&lt;&gt;"",A37,MAX($A$23:A37)&amp;"."&amp;ROW()-ROW($A$23)+1-MATCH(MAX($A$23:A37),$A$23:A37))</f>
        <v>4.1</v>
      </c>
      <c r="D37" s="7"/>
      <c r="E37" s="212" t="s">
        <v>289</v>
      </c>
      <c r="F37" s="210" t="s">
        <v>97</v>
      </c>
      <c r="G37" s="213">
        <v>2</v>
      </c>
      <c r="H37" s="14"/>
      <c r="I37" s="137"/>
      <c r="J37" s="123" t="str">
        <f t="shared" si="1"/>
        <v xml:space="preserve"> </v>
      </c>
    </row>
    <row r="38" spans="1:10" ht="54" hidden="1" outlineLevel="1">
      <c r="B38" s="6"/>
      <c r="C38" s="51" t="str">
        <f>IF(A38&lt;&gt;"",A38,MAX($A$23:A38)&amp;"."&amp;ROW()-ROW($A$23)+1-MATCH(MAX($A$23:A38),$A$23:A38))</f>
        <v>4.2</v>
      </c>
      <c r="D38" s="65"/>
      <c r="E38" s="211" t="s">
        <v>21</v>
      </c>
      <c r="F38" s="210" t="s">
        <v>97</v>
      </c>
      <c r="G38" s="213">
        <v>2</v>
      </c>
      <c r="H38" s="14"/>
      <c r="I38" s="137"/>
      <c r="J38" s="123" t="str">
        <f t="shared" si="1"/>
        <v xml:space="preserve"> </v>
      </c>
    </row>
    <row r="39" spans="1:10" ht="18" collapsed="1">
      <c r="A39" s="1">
        <f>MAX($A$20:A38)+1</f>
        <v>5</v>
      </c>
      <c r="C39" s="53">
        <f>IF(A39&lt;&gt;"",A39,MAX($A$23:A39)&amp;"."&amp;ROW()-ROW($A$23)+1-MATCH(MAX($A$23:A39),$A$23:A39))</f>
        <v>5</v>
      </c>
      <c r="D39" s="7" t="s">
        <v>131</v>
      </c>
      <c r="E39" s="12" t="s">
        <v>132</v>
      </c>
      <c r="F39" s="11" t="s">
        <v>10</v>
      </c>
      <c r="G39" s="9"/>
      <c r="H39" s="21">
        <f>G40</f>
        <v>8.4499999999999993</v>
      </c>
      <c r="I39" s="21"/>
      <c r="J39" s="123"/>
    </row>
    <row r="40" spans="1:10" ht="18" hidden="1" outlineLevel="1">
      <c r="C40" s="54" t="str">
        <f>IF(A40&lt;&gt;"",A40,MAX($A$23:A40)&amp;"."&amp;ROW()-ROW($A$23)+1-MATCH(MAX($A$23:A40),$A$23:A40))</f>
        <v>5.1</v>
      </c>
      <c r="D40" s="16"/>
      <c r="E40" s="17" t="s">
        <v>133</v>
      </c>
      <c r="F40" s="9" t="s">
        <v>10</v>
      </c>
      <c r="G40" s="9">
        <f>8.45</f>
        <v>8.4499999999999993</v>
      </c>
      <c r="H40" s="9"/>
      <c r="I40" s="74"/>
      <c r="J40" s="123" t="str">
        <f t="shared" si="1"/>
        <v xml:space="preserve"> </v>
      </c>
    </row>
    <row r="41" spans="1:10" ht="72" hidden="1" outlineLevel="1">
      <c r="C41" s="54" t="str">
        <f>IF(A41&lt;&gt;"",A41,MAX($A$23:A41)&amp;"."&amp;ROW()-ROW($A$23)+1-MATCH(MAX($A$23:A41),$A$23:A41))</f>
        <v>5.2</v>
      </c>
      <c r="D41" s="16"/>
      <c r="E41" s="216" t="s">
        <v>290</v>
      </c>
      <c r="F41" s="214" t="s">
        <v>100</v>
      </c>
      <c r="G41" s="215">
        <v>23.364249999999998</v>
      </c>
      <c r="H41" s="9"/>
      <c r="I41" s="74"/>
      <c r="J41" s="123" t="str">
        <f t="shared" si="1"/>
        <v xml:space="preserve"> </v>
      </c>
    </row>
    <row r="42" spans="1:10" s="37" customFormat="1" ht="18" collapsed="1">
      <c r="A42" s="1">
        <f>MAX($A$20:A41)+1</f>
        <v>6</v>
      </c>
      <c r="C42" s="53">
        <f>IF(A42&lt;&gt;"",A42,MAX($A$23:A42)&amp;"."&amp;ROW()-ROW($A$23)+1-MATCH(MAX($A$23:A42),$A$23:A42))</f>
        <v>6</v>
      </c>
      <c r="D42" s="7" t="s">
        <v>138</v>
      </c>
      <c r="E42" s="12" t="s">
        <v>139</v>
      </c>
      <c r="F42" s="11" t="s">
        <v>26</v>
      </c>
      <c r="G42" s="8"/>
      <c r="H42" s="21">
        <f>G43</f>
        <v>4</v>
      </c>
      <c r="I42" s="21"/>
      <c r="J42" s="123"/>
    </row>
    <row r="43" spans="1:10" ht="18" hidden="1" outlineLevel="1">
      <c r="C43" s="54" t="str">
        <f>IF(A43&lt;&gt;"",A43,MAX($A$23:A43)&amp;"."&amp;ROW()-ROW($A$23)+1-MATCH(MAX($A$23:A43),$A$23:A43))</f>
        <v>6.1</v>
      </c>
      <c r="D43" s="16"/>
      <c r="E43" s="17" t="s">
        <v>140</v>
      </c>
      <c r="F43" s="9" t="s">
        <v>26</v>
      </c>
      <c r="G43" s="18">
        <v>4</v>
      </c>
      <c r="H43" s="9"/>
      <c r="I43" s="74"/>
      <c r="J43" s="123" t="str">
        <f t="shared" si="1"/>
        <v xml:space="preserve"> </v>
      </c>
    </row>
    <row r="44" spans="1:10" ht="54" hidden="1" outlineLevel="1">
      <c r="C44" s="54" t="str">
        <f>IF(A44&lt;&gt;"",A44,MAX($A$23:A44)&amp;"."&amp;ROW()-ROW($A$23)+1-MATCH(MAX($A$23:A44),$A$23:A44))</f>
        <v>6.2</v>
      </c>
      <c r="D44" s="16"/>
      <c r="E44" s="19" t="s">
        <v>141</v>
      </c>
      <c r="F44" s="9" t="s">
        <v>26</v>
      </c>
      <c r="G44" s="18">
        <f>2*2</f>
        <v>4</v>
      </c>
      <c r="H44" s="9"/>
      <c r="I44" s="74"/>
      <c r="J44" s="123" t="str">
        <f t="shared" si="1"/>
        <v xml:space="preserve"> </v>
      </c>
    </row>
    <row r="45" spans="1:10" ht="18" collapsed="1">
      <c r="A45" s="1">
        <f>MAX($A$20:A44)+1</f>
        <v>7</v>
      </c>
      <c r="C45" s="53">
        <f>IF(A45&lt;&gt;"",A45,MAX($A$23:A45)&amp;"."&amp;ROW()-ROW($A$23)+1-MATCH(MAX($A$23:A45),$A$23:A45))</f>
        <v>7</v>
      </c>
      <c r="D45" s="7" t="s">
        <v>203</v>
      </c>
      <c r="E45" s="12" t="s">
        <v>142</v>
      </c>
      <c r="F45" s="11" t="s">
        <v>26</v>
      </c>
      <c r="G45" s="9"/>
      <c r="H45" s="21">
        <f>G46</f>
        <v>4</v>
      </c>
      <c r="I45" s="21"/>
      <c r="J45" s="123"/>
    </row>
    <row r="46" spans="1:10" ht="18" hidden="1" outlineLevel="1">
      <c r="C46" s="54" t="str">
        <f>IF(A46&lt;&gt;"",A46,MAX($A$23:A46)&amp;"."&amp;ROW()-ROW($A$23)+1-MATCH(MAX($A$23:A46),$A$23:A46))</f>
        <v>7.1</v>
      </c>
      <c r="D46" s="16"/>
      <c r="E46" s="17" t="s">
        <v>143</v>
      </c>
      <c r="F46" s="9" t="s">
        <v>26</v>
      </c>
      <c r="G46" s="18">
        <v>4</v>
      </c>
      <c r="H46" s="9"/>
      <c r="I46" s="74"/>
      <c r="J46" s="123" t="str">
        <f t="shared" si="1"/>
        <v xml:space="preserve"> </v>
      </c>
    </row>
    <row r="47" spans="1:10" ht="54" hidden="1" outlineLevel="1">
      <c r="C47" s="54" t="str">
        <f>IF(A47&lt;&gt;"",A47,MAX($A$23:A47)&amp;"."&amp;ROW()-ROW($A$23)+1-MATCH(MAX($A$23:A47),$A$23:A47))</f>
        <v>7.2</v>
      </c>
      <c r="D47" s="16"/>
      <c r="E47" s="19" t="s">
        <v>141</v>
      </c>
      <c r="F47" s="9" t="s">
        <v>26</v>
      </c>
      <c r="G47" s="18">
        <f>2*2</f>
        <v>4</v>
      </c>
      <c r="H47" s="9"/>
      <c r="I47" s="74"/>
      <c r="J47" s="123" t="str">
        <f t="shared" si="1"/>
        <v xml:space="preserve"> </v>
      </c>
    </row>
    <row r="48" spans="1:10" ht="20.25" collapsed="1">
      <c r="A48" s="1">
        <f>MAX($A$20:A47)+1</f>
        <v>8</v>
      </c>
      <c r="C48" s="53">
        <f>IF(A48&lt;&gt;"",A48,MAX($A$23:A48)&amp;"."&amp;ROW()-ROW($A$23)+1-MATCH(MAX($A$23:A48),$A$23:A48))</f>
        <v>8</v>
      </c>
      <c r="D48" s="7" t="s">
        <v>83</v>
      </c>
      <c r="E48" s="12" t="s">
        <v>11</v>
      </c>
      <c r="F48" s="11" t="s">
        <v>99</v>
      </c>
      <c r="G48" s="9"/>
      <c r="H48" s="21">
        <f>SUM(G49:G50)</f>
        <v>7.3684160000000007</v>
      </c>
      <c r="I48" s="21"/>
      <c r="J48" s="123"/>
    </row>
    <row r="49" spans="1:14" ht="20.100000000000001" hidden="1" customHeight="1" outlineLevel="1">
      <c r="C49" s="54" t="str">
        <f>IF(A49&lt;&gt;"",A49,MAX($A$23:A49)&amp;"."&amp;ROW()-ROW($A$23)+1-MATCH(MAX($A$23:A49),$A$23:A49))</f>
        <v>8.1</v>
      </c>
      <c r="D49" s="48"/>
      <c r="E49" s="17" t="s">
        <v>135</v>
      </c>
      <c r="F49" s="14" t="s">
        <v>98</v>
      </c>
      <c r="G49" s="18">
        <f>(5.3*3.3-2.53*2)*0.23</f>
        <v>2.8589000000000002</v>
      </c>
      <c r="H49" s="9"/>
      <c r="I49" s="74"/>
      <c r="J49" s="126"/>
    </row>
    <row r="50" spans="1:14" ht="20.100000000000001" hidden="1" customHeight="1" outlineLevel="1">
      <c r="C50" s="54" t="str">
        <f>IF(A50&lt;&gt;"",A50,MAX($A$23:A50)&amp;"."&amp;ROW()-ROW($A$23)+1-MATCH(MAX($A$23:A50),$A$23:A50))</f>
        <v>8.2</v>
      </c>
      <c r="D50" s="48"/>
      <c r="E50" s="17" t="s">
        <v>134</v>
      </c>
      <c r="F50" s="14" t="s">
        <v>98</v>
      </c>
      <c r="G50" s="18">
        <f>(5.54*3.38-2.53*2)*0.33</f>
        <v>4.5095160000000005</v>
      </c>
      <c r="H50" s="9"/>
      <c r="I50" s="74"/>
      <c r="J50" s="126"/>
    </row>
    <row r="51" spans="1:14" ht="56.25" hidden="1" outlineLevel="1">
      <c r="C51" s="54" t="str">
        <f>IF(A51&lt;&gt;"",A51,MAX($A$23:A51)&amp;"."&amp;ROW()-ROW($A$23)+1-MATCH(MAX($A$23:A51),$A$23:A51))</f>
        <v>8.3</v>
      </c>
      <c r="D51" s="48"/>
      <c r="E51" s="19" t="s">
        <v>136</v>
      </c>
      <c r="F51" s="14" t="s">
        <v>98</v>
      </c>
      <c r="G51" s="18">
        <f>2.86+4.51</f>
        <v>7.3699999999999992</v>
      </c>
      <c r="H51" s="9"/>
      <c r="I51" s="74"/>
      <c r="J51" s="126"/>
    </row>
    <row r="52" spans="1:14" ht="24.95" customHeight="1" collapsed="1">
      <c r="C52" s="319" t="s">
        <v>244</v>
      </c>
      <c r="D52" s="320"/>
      <c r="E52" s="320"/>
      <c r="F52" s="320"/>
      <c r="G52" s="320"/>
      <c r="H52" s="320"/>
      <c r="I52" s="320"/>
      <c r="J52" s="165"/>
      <c r="L52" s="148"/>
    </row>
    <row r="53" spans="1:14" ht="18">
      <c r="C53" s="99" t="s">
        <v>89</v>
      </c>
      <c r="D53" s="100" t="s">
        <v>82</v>
      </c>
      <c r="E53" s="101" t="s">
        <v>12</v>
      </c>
      <c r="F53" s="102" t="s">
        <v>34</v>
      </c>
      <c r="G53" s="102" t="s">
        <v>34</v>
      </c>
      <c r="H53" s="102" t="s">
        <v>34</v>
      </c>
      <c r="I53" s="102" t="s">
        <v>34</v>
      </c>
      <c r="J53" s="121" t="s">
        <v>34</v>
      </c>
      <c r="L53" s="147"/>
    </row>
    <row r="54" spans="1:14" ht="18">
      <c r="C54" s="135" t="s">
        <v>6</v>
      </c>
      <c r="D54" s="114" t="s">
        <v>13</v>
      </c>
      <c r="E54" s="104" t="s">
        <v>14</v>
      </c>
      <c r="F54" s="105" t="s">
        <v>34</v>
      </c>
      <c r="G54" s="105" t="s">
        <v>34</v>
      </c>
      <c r="H54" s="105" t="s">
        <v>34</v>
      </c>
      <c r="I54" s="105" t="s">
        <v>34</v>
      </c>
      <c r="J54" s="127" t="s">
        <v>34</v>
      </c>
      <c r="L54" s="148"/>
    </row>
    <row r="55" spans="1:14" ht="18">
      <c r="C55" s="55"/>
      <c r="D55" s="7" t="s">
        <v>81</v>
      </c>
      <c r="E55" s="15" t="s">
        <v>214</v>
      </c>
      <c r="F55" s="8" t="s">
        <v>34</v>
      </c>
      <c r="G55" s="8" t="s">
        <v>34</v>
      </c>
      <c r="H55" s="8" t="s">
        <v>34</v>
      </c>
      <c r="I55" s="8" t="s">
        <v>34</v>
      </c>
      <c r="J55" s="124" t="s">
        <v>34</v>
      </c>
      <c r="L55" s="147"/>
    </row>
    <row r="56" spans="1:14" ht="36">
      <c r="A56" s="1">
        <f>MAX($A$20:A55)+1</f>
        <v>9</v>
      </c>
      <c r="C56" s="129">
        <f>IF(A56&lt;&gt;"",A56,MAX($A$23:A56)&amp;"."&amp;ROW()-ROW($A$23)+1-MATCH(MAX($A$23:A56),$A$23:A56))</f>
        <v>9</v>
      </c>
      <c r="D56" s="7" t="s">
        <v>80</v>
      </c>
      <c r="E56" s="12" t="s">
        <v>212</v>
      </c>
      <c r="F56" s="11" t="s">
        <v>99</v>
      </c>
      <c r="G56" s="9"/>
      <c r="H56" s="21">
        <f>SUM(G58:G60)</f>
        <v>923.44511999999997</v>
      </c>
      <c r="I56" s="21"/>
      <c r="J56" s="125" t="str">
        <f>IF(ROUND(H56*I56,2)=0," ",ROUND(H56*I56,2))</f>
        <v xml:space="preserve"> </v>
      </c>
      <c r="L56" s="148"/>
    </row>
    <row r="57" spans="1:14" ht="36" hidden="1" customHeight="1" outlineLevel="1">
      <c r="C57" s="130" t="str">
        <f>IF(A57&lt;&gt;"",A57,MAX($A$23:A57)&amp;"."&amp;ROW()-ROW($A$23)+1-MATCH(MAX($A$23:A57),$A$23:A57))</f>
        <v>9.1</v>
      </c>
      <c r="D57" s="118"/>
      <c r="E57" s="17" t="s">
        <v>129</v>
      </c>
      <c r="F57" s="11"/>
      <c r="G57" s="9"/>
      <c r="H57" s="21"/>
      <c r="I57" s="139"/>
      <c r="J57" s="125" t="str">
        <f>IF(ROUND(H57*I57,2)=0," ",ROUND(H57*I57,2))</f>
        <v xml:space="preserve"> </v>
      </c>
      <c r="L57" s="147"/>
    </row>
    <row r="58" spans="1:14" ht="38.25" hidden="1" customHeight="1" outlineLevel="1">
      <c r="C58" s="130" t="str">
        <f>IF(A58&lt;&gt;"",A58,MAX($A$23:A58)&amp;"."&amp;ROW()-ROW($A$23)+1-MATCH(MAX($A$23:A58),$A$23:A58))</f>
        <v>9.2</v>
      </c>
      <c r="D58" s="48"/>
      <c r="E58" s="218" t="s">
        <v>291</v>
      </c>
      <c r="F58" s="217" t="s">
        <v>98</v>
      </c>
      <c r="G58" s="219">
        <v>289.89</v>
      </c>
      <c r="H58" s="9"/>
      <c r="I58" s="74"/>
      <c r="J58" s="125" t="str">
        <f t="shared" ref="J58:J61" si="2">IF(ROUND(H58*I58,2)=0," ",ROUND(H58*I58,2))</f>
        <v xml:space="preserve"> </v>
      </c>
      <c r="K58" s="168"/>
      <c r="L58" s="148"/>
    </row>
    <row r="59" spans="1:14" ht="38.25" hidden="1" customHeight="1" outlineLevel="1">
      <c r="C59" s="130" t="str">
        <f>IF(A59&lt;&gt;"",A59,MAX($A$23:A59)&amp;"."&amp;ROW()-ROW($A$23)+1-MATCH(MAX($A$23:A59),$A$23:A59))</f>
        <v>9.3</v>
      </c>
      <c r="D59" s="48"/>
      <c r="E59" s="218" t="s">
        <v>292</v>
      </c>
      <c r="F59" s="217" t="s">
        <v>98</v>
      </c>
      <c r="G59" s="219">
        <v>473.43876</v>
      </c>
      <c r="H59" s="9"/>
      <c r="I59" s="74"/>
      <c r="J59" s="125" t="str">
        <f t="shared" si="2"/>
        <v xml:space="preserve"> </v>
      </c>
      <c r="K59" s="167"/>
      <c r="L59" s="147"/>
      <c r="N59" s="74"/>
    </row>
    <row r="60" spans="1:14" ht="38.25" hidden="1" customHeight="1" outlineLevel="1">
      <c r="C60" s="130" t="str">
        <f>IF(A60&lt;&gt;"",A60,MAX($A$23:A60)&amp;"."&amp;ROW()-ROW($A$23)+1-MATCH(MAX($A$23:A60),$A$23:A60))</f>
        <v>9.4</v>
      </c>
      <c r="D60" s="48"/>
      <c r="E60" s="218" t="s">
        <v>293</v>
      </c>
      <c r="F60" s="217" t="s">
        <v>98</v>
      </c>
      <c r="G60" s="219">
        <v>160.11635999999999</v>
      </c>
      <c r="H60" s="9"/>
      <c r="I60" s="74"/>
      <c r="J60" s="125" t="str">
        <f t="shared" si="2"/>
        <v xml:space="preserve"> </v>
      </c>
      <c r="K60" s="167"/>
      <c r="L60" s="148"/>
    </row>
    <row r="61" spans="1:14" ht="36" hidden="1" outlineLevel="1">
      <c r="C61" s="130" t="str">
        <f>IF(A61&lt;&gt;"",A61,MAX($A$23:A61)&amp;"."&amp;ROW()-ROW($A$23)+1-MATCH(MAX($A$23:A61),$A$23:A61))</f>
        <v>9.5</v>
      </c>
      <c r="D61" s="48"/>
      <c r="E61" s="220" t="s">
        <v>44</v>
      </c>
      <c r="F61" s="217" t="s">
        <v>98</v>
      </c>
      <c r="G61" s="219">
        <v>923.44511999999997</v>
      </c>
      <c r="H61" s="9"/>
      <c r="I61" s="74"/>
      <c r="J61" s="125" t="str">
        <f t="shared" si="2"/>
        <v xml:space="preserve"> </v>
      </c>
    </row>
    <row r="62" spans="1:14" ht="18" collapsed="1">
      <c r="C62" s="130"/>
      <c r="D62" s="7" t="s">
        <v>22</v>
      </c>
      <c r="E62" s="15" t="s">
        <v>15</v>
      </c>
      <c r="F62" s="8" t="s">
        <v>34</v>
      </c>
      <c r="G62" s="8" t="s">
        <v>34</v>
      </c>
      <c r="H62" s="8" t="s">
        <v>34</v>
      </c>
      <c r="I62" s="8" t="s">
        <v>34</v>
      </c>
      <c r="J62" s="8" t="s">
        <v>34</v>
      </c>
      <c r="N62" s="148"/>
    </row>
    <row r="63" spans="1:14" ht="36">
      <c r="A63" s="1">
        <f>MAX($A$20:A62)+1</f>
        <v>10</v>
      </c>
      <c r="C63" s="129">
        <f>IF(A63&lt;&gt;"",A63,MAX($A$23:A63)&amp;"."&amp;ROW()-ROW($A$23)+1-MATCH(MAX($A$23:A63),$A$23:A63))</f>
        <v>10</v>
      </c>
      <c r="D63" s="7" t="s">
        <v>23</v>
      </c>
      <c r="E63" s="12" t="s">
        <v>213</v>
      </c>
      <c r="F63" s="11" t="s">
        <v>99</v>
      </c>
      <c r="G63" s="9"/>
      <c r="H63" s="21">
        <f>SUM(G65:G67)</f>
        <v>700.21235999999999</v>
      </c>
      <c r="I63" s="21"/>
      <c r="J63" s="125"/>
      <c r="N63" s="148"/>
    </row>
    <row r="64" spans="1:14" ht="39.950000000000003" hidden="1" customHeight="1" outlineLevel="1">
      <c r="C64" s="130" t="str">
        <f>IF(A64&lt;&gt;"",A64,MAX($A$23:A64)&amp;"."&amp;ROW()-ROW($A$23)+1-MATCH(MAX($A$23:A64),$A$23:A64))</f>
        <v>10.1</v>
      </c>
      <c r="D64" s="48"/>
      <c r="E64" s="17" t="s">
        <v>110</v>
      </c>
      <c r="F64" s="14"/>
      <c r="G64" s="9"/>
      <c r="H64" s="131"/>
      <c r="I64" s="74"/>
      <c r="J64" s="126"/>
    </row>
    <row r="65" spans="1:12" ht="39.950000000000003" hidden="1" customHeight="1" outlineLevel="1">
      <c r="C65" s="130" t="str">
        <f>IF(A65&lt;&gt;"",A65,MAX($A$23:A65)&amp;"."&amp;ROW()-ROW($A$23)+1-MATCH(MAX($A$23:A65),$A$23:A65))</f>
        <v>10.2</v>
      </c>
      <c r="D65" s="48"/>
      <c r="E65" s="222" t="s">
        <v>294</v>
      </c>
      <c r="F65" s="221" t="s">
        <v>98</v>
      </c>
      <c r="G65" s="223">
        <v>298.52999999999997</v>
      </c>
      <c r="H65" s="9"/>
      <c r="I65" s="74"/>
      <c r="J65" s="126"/>
      <c r="K65" s="167"/>
    </row>
    <row r="66" spans="1:12" ht="20.25" hidden="1" outlineLevel="1">
      <c r="C66" s="130" t="str">
        <f>IF(A66&lt;&gt;"",A66,MAX($A$23:A66)&amp;"."&amp;ROW()-ROW($A$23)+1-MATCH(MAX($A$23:A66),$A$23:A66))</f>
        <v>10.3</v>
      </c>
      <c r="D66" s="48"/>
      <c r="E66" s="222" t="s">
        <v>295</v>
      </c>
      <c r="F66" s="221" t="s">
        <v>101</v>
      </c>
      <c r="G66" s="223">
        <v>207.24624</v>
      </c>
      <c r="H66" s="9"/>
      <c r="I66" s="74"/>
      <c r="J66" s="126"/>
      <c r="K66" s="167"/>
    </row>
    <row r="67" spans="1:12" ht="39.950000000000003" hidden="1" customHeight="1" outlineLevel="1">
      <c r="C67" s="130" t="str">
        <f>IF(A67&lt;&gt;"",A67,MAX($A$23:A67)&amp;"."&amp;ROW()-ROW($A$23)+1-MATCH(MAX($A$23:A67),$A$23:A67))</f>
        <v>10.4</v>
      </c>
      <c r="D67" s="48"/>
      <c r="E67" s="222" t="s">
        <v>296</v>
      </c>
      <c r="F67" s="221" t="s">
        <v>98</v>
      </c>
      <c r="G67" s="223">
        <v>194.43611999999999</v>
      </c>
      <c r="H67" s="9"/>
      <c r="I67" s="74"/>
      <c r="J67" s="126"/>
      <c r="K67" s="168"/>
    </row>
    <row r="68" spans="1:12" ht="24.95" customHeight="1" collapsed="1">
      <c r="C68" s="319" t="s">
        <v>245</v>
      </c>
      <c r="D68" s="320"/>
      <c r="E68" s="320"/>
      <c r="F68" s="320"/>
      <c r="G68" s="320"/>
      <c r="H68" s="320"/>
      <c r="I68" s="320"/>
      <c r="J68" s="165"/>
    </row>
    <row r="69" spans="1:12" ht="18">
      <c r="C69" s="106" t="s">
        <v>89</v>
      </c>
      <c r="D69" s="100" t="s">
        <v>90</v>
      </c>
      <c r="E69" s="101" t="s">
        <v>91</v>
      </c>
      <c r="F69" s="102" t="s">
        <v>34</v>
      </c>
      <c r="G69" s="107" t="s">
        <v>34</v>
      </c>
      <c r="H69" s="102" t="s">
        <v>34</v>
      </c>
      <c r="I69" s="102" t="s">
        <v>34</v>
      </c>
      <c r="J69" s="121" t="s">
        <v>34</v>
      </c>
    </row>
    <row r="70" spans="1:12" ht="18">
      <c r="A70" s="41"/>
      <c r="C70" s="108" t="s">
        <v>6</v>
      </c>
      <c r="D70" s="109" t="s">
        <v>24</v>
      </c>
      <c r="E70" s="104" t="s">
        <v>25</v>
      </c>
      <c r="F70" s="105" t="s">
        <v>34</v>
      </c>
      <c r="G70" s="110" t="s">
        <v>34</v>
      </c>
      <c r="H70" s="105" t="s">
        <v>34</v>
      </c>
      <c r="I70" s="105" t="s">
        <v>34</v>
      </c>
      <c r="J70" s="127" t="s">
        <v>34</v>
      </c>
    </row>
    <row r="71" spans="1:12" ht="18">
      <c r="C71" s="129"/>
      <c r="D71" s="7" t="s">
        <v>144</v>
      </c>
      <c r="E71" s="12" t="s">
        <v>145</v>
      </c>
      <c r="F71" s="11" t="s">
        <v>34</v>
      </c>
      <c r="G71" s="21" t="s">
        <v>34</v>
      </c>
      <c r="H71" s="8" t="s">
        <v>34</v>
      </c>
      <c r="I71" s="8" t="s">
        <v>34</v>
      </c>
      <c r="J71" s="124" t="s">
        <v>34</v>
      </c>
    </row>
    <row r="72" spans="1:12" ht="18">
      <c r="C72" s="129"/>
      <c r="D72" s="7" t="s">
        <v>147</v>
      </c>
      <c r="E72" s="12" t="s">
        <v>146</v>
      </c>
      <c r="F72" s="11" t="s">
        <v>34</v>
      </c>
      <c r="G72" s="8" t="s">
        <v>34</v>
      </c>
      <c r="H72" s="8" t="s">
        <v>34</v>
      </c>
      <c r="I72" s="8" t="s">
        <v>34</v>
      </c>
      <c r="J72" s="124" t="s">
        <v>34</v>
      </c>
    </row>
    <row r="73" spans="1:12" ht="36">
      <c r="A73" s="1">
        <f>MAX($A$20:A72)+1</f>
        <v>11</v>
      </c>
      <c r="C73" s="129">
        <f>IF(A73&lt;&gt;"",A73,MAX($A$23:A73)&amp;"."&amp;ROW()-ROW($A$23)+1-MATCH(MAX($A$23:A73),$A$23:A73))</f>
        <v>11</v>
      </c>
      <c r="D73" s="7" t="s">
        <v>148</v>
      </c>
      <c r="E73" s="12" t="s">
        <v>149</v>
      </c>
      <c r="F73" s="11" t="s">
        <v>102</v>
      </c>
      <c r="G73" s="8"/>
      <c r="H73" s="8">
        <f>G76</f>
        <v>8</v>
      </c>
      <c r="I73" s="21"/>
      <c r="J73" s="125"/>
      <c r="L73" s="6"/>
    </row>
    <row r="74" spans="1:12" ht="39.950000000000003" hidden="1" customHeight="1" outlineLevel="1">
      <c r="C74" s="130" t="str">
        <f>IF(A74&lt;&gt;"",A74,MAX($A$23:A74)&amp;"."&amp;ROW()-ROW($A$23)+1-MATCH(MAX($A$23:A74),$A$23:A74))</f>
        <v>11.1</v>
      </c>
      <c r="D74" s="118"/>
      <c r="E74" s="226" t="s">
        <v>297</v>
      </c>
      <c r="F74" s="225" t="s">
        <v>104</v>
      </c>
      <c r="G74" s="227">
        <v>31.009999999999998</v>
      </c>
      <c r="H74" s="8"/>
      <c r="I74" s="74"/>
      <c r="J74" s="126"/>
    </row>
    <row r="75" spans="1:12" ht="20.100000000000001" hidden="1" customHeight="1" outlineLevel="1">
      <c r="C75" s="130" t="str">
        <f>IF(A75&lt;&gt;"",A75,MAX($A$23:A75)&amp;"."&amp;ROW()-ROW($A$23)+1-MATCH(MAX($A$23:A75),$A$23:A75))</f>
        <v>11.2</v>
      </c>
      <c r="D75" s="118"/>
      <c r="E75" s="226" t="s">
        <v>298</v>
      </c>
      <c r="F75" s="225" t="s">
        <v>27</v>
      </c>
      <c r="G75" s="227">
        <v>903</v>
      </c>
      <c r="H75" s="8"/>
      <c r="I75" s="74"/>
      <c r="J75" s="126"/>
    </row>
    <row r="76" spans="1:12" ht="39.950000000000003" hidden="1" customHeight="1" outlineLevel="1">
      <c r="C76" s="130" t="str">
        <f>IF(A76&lt;&gt;"",A76,MAX($A$23:A76)&amp;"."&amp;ROW()-ROW($A$23)+1-MATCH(MAX($A$23:A76),$A$23:A76))</f>
        <v>11.3</v>
      </c>
      <c r="D76" s="118"/>
      <c r="E76" s="226" t="s">
        <v>299</v>
      </c>
      <c r="F76" s="225" t="s">
        <v>101</v>
      </c>
      <c r="G76" s="224">
        <v>8</v>
      </c>
      <c r="H76" s="8"/>
      <c r="I76" s="74"/>
      <c r="J76" s="126"/>
    </row>
    <row r="77" spans="1:12" ht="24.95" customHeight="1" collapsed="1">
      <c r="C77" s="319" t="s">
        <v>246</v>
      </c>
      <c r="D77" s="320"/>
      <c r="E77" s="320"/>
      <c r="F77" s="320"/>
      <c r="G77" s="320"/>
      <c r="H77" s="320"/>
      <c r="I77" s="320"/>
      <c r="J77" s="165" t="str">
        <f>IF(SUM(J72:J73)=0," ",SUM(J72:J73))</f>
        <v xml:space="preserve"> </v>
      </c>
    </row>
    <row r="78" spans="1:12" ht="18">
      <c r="C78" s="99" t="s">
        <v>89</v>
      </c>
      <c r="D78" s="100" t="s">
        <v>52</v>
      </c>
      <c r="E78" s="101" t="s">
        <v>16</v>
      </c>
      <c r="F78" s="102" t="s">
        <v>34</v>
      </c>
      <c r="G78" s="102" t="s">
        <v>34</v>
      </c>
      <c r="H78" s="102" t="s">
        <v>34</v>
      </c>
      <c r="I78" s="102" t="s">
        <v>34</v>
      </c>
      <c r="J78" s="121" t="s">
        <v>34</v>
      </c>
    </row>
    <row r="79" spans="1:12" ht="36">
      <c r="C79" s="108" t="s">
        <v>6</v>
      </c>
      <c r="D79" s="103" t="s">
        <v>17</v>
      </c>
      <c r="E79" s="104" t="s">
        <v>18</v>
      </c>
      <c r="F79" s="105" t="s">
        <v>34</v>
      </c>
      <c r="G79" s="105" t="s">
        <v>34</v>
      </c>
      <c r="H79" s="105" t="s">
        <v>34</v>
      </c>
      <c r="I79" s="105" t="s">
        <v>34</v>
      </c>
      <c r="J79" s="127" t="s">
        <v>34</v>
      </c>
    </row>
    <row r="80" spans="1:12" ht="18">
      <c r="C80" s="129"/>
      <c r="D80" s="7" t="s">
        <v>76</v>
      </c>
      <c r="E80" s="12" t="s">
        <v>75</v>
      </c>
      <c r="F80" s="11" t="s">
        <v>34</v>
      </c>
      <c r="G80" s="8" t="s">
        <v>34</v>
      </c>
      <c r="H80" s="8" t="s">
        <v>34</v>
      </c>
      <c r="I80" s="8" t="s">
        <v>34</v>
      </c>
      <c r="J80" s="124" t="s">
        <v>34</v>
      </c>
    </row>
    <row r="81" spans="1:2813" ht="36">
      <c r="A81" s="1">
        <f>MAX($A$20:A80)+1</f>
        <v>12</v>
      </c>
      <c r="C81" s="129">
        <f>IF(A81&lt;&gt;"",A81,MAX($A$23:A81)&amp;"."&amp;ROW()-ROW($A$23)+1-MATCH(MAX($A$23:A81),$A$23:A81))</f>
        <v>12</v>
      </c>
      <c r="D81" s="7" t="s">
        <v>152</v>
      </c>
      <c r="E81" s="12" t="s">
        <v>150</v>
      </c>
      <c r="F81" s="11" t="s">
        <v>10</v>
      </c>
      <c r="G81" s="8"/>
      <c r="H81" s="8">
        <f>G83</f>
        <v>12.38</v>
      </c>
      <c r="I81" s="62"/>
      <c r="J81" s="125"/>
    </row>
    <row r="82" spans="1:2813" s="33" customFormat="1" ht="39.950000000000003" hidden="1" customHeight="1" outlineLevel="1">
      <c r="A82" s="32"/>
      <c r="C82" s="130" t="str">
        <f>IF(A82&lt;&gt;"",A82,MAX($A$23:A82)&amp;"."&amp;ROW()-ROW($A$23)+1-MATCH(MAX($A$23:A82),$A$23:A82))</f>
        <v>12.1</v>
      </c>
      <c r="D82" s="66"/>
      <c r="E82" s="35" t="s">
        <v>273</v>
      </c>
      <c r="F82" s="30" t="s">
        <v>106</v>
      </c>
      <c r="G82" s="31">
        <f>11.78*5.2*0.4</f>
        <v>24.502400000000002</v>
      </c>
      <c r="H82" s="29"/>
      <c r="I82" s="140"/>
      <c r="J82" s="125" t="str">
        <f t="shared" ref="J82:J88" si="3">IF(ROUND(H82*I82,2)=0," ",ROUND(H82*I82,2))</f>
        <v xml:space="preserve"> </v>
      </c>
      <c r="L82" s="2"/>
    </row>
    <row r="83" spans="1:2813" s="33" customFormat="1" ht="18" hidden="1" outlineLevel="1">
      <c r="A83" s="32"/>
      <c r="C83" s="130" t="str">
        <f>IF(A83&lt;&gt;"",A83,MAX($A$23:A83)&amp;"."&amp;ROW()-ROW($A$23)+1-MATCH(MAX($A$23:A83),$A$23:A83))</f>
        <v>12.2</v>
      </c>
      <c r="D83" s="66"/>
      <c r="E83" s="35" t="s">
        <v>218</v>
      </c>
      <c r="F83" s="30" t="s">
        <v>10</v>
      </c>
      <c r="G83" s="36">
        <f>12.38</f>
        <v>12.38</v>
      </c>
      <c r="H83" s="29"/>
      <c r="I83" s="140"/>
      <c r="J83" s="125" t="str">
        <f t="shared" si="3"/>
        <v xml:space="preserve"> </v>
      </c>
      <c r="L83" s="2"/>
    </row>
    <row r="84" spans="1:2813" s="33" customFormat="1" ht="38.25" hidden="1" outlineLevel="1">
      <c r="A84" s="32"/>
      <c r="C84" s="130" t="str">
        <f>IF(A84&lt;&gt;"",A84,MAX($A$23:A84)&amp;"."&amp;ROW()-ROW($A$23)+1-MATCH(MAX($A$23:A84),$A$23:A84))</f>
        <v>12.3</v>
      </c>
      <c r="D84" s="66"/>
      <c r="E84" s="25" t="s">
        <v>153</v>
      </c>
      <c r="F84" s="14" t="s">
        <v>98</v>
      </c>
      <c r="G84" s="31">
        <v>15</v>
      </c>
      <c r="H84" s="29"/>
      <c r="I84" s="140"/>
      <c r="J84" s="125" t="str">
        <f t="shared" si="3"/>
        <v xml:space="preserve"> </v>
      </c>
      <c r="L84" s="2"/>
    </row>
    <row r="85" spans="1:2813" ht="20.100000000000001" hidden="1" customHeight="1" outlineLevel="1">
      <c r="C85" s="130" t="str">
        <f>IF(A85&lt;&gt;"",A85,MAX($A$23:A85)&amp;"."&amp;ROW()-ROW($A$23)+1-MATCH(MAX($A$23:A85),$A$23:A85))</f>
        <v>12.4</v>
      </c>
      <c r="D85" s="16"/>
      <c r="E85" s="25" t="s">
        <v>216</v>
      </c>
      <c r="F85" s="14" t="s">
        <v>103</v>
      </c>
      <c r="G85" s="18">
        <f>2*7</f>
        <v>14</v>
      </c>
      <c r="H85" s="9"/>
      <c r="I85" s="74"/>
      <c r="J85" s="125" t="str">
        <f t="shared" si="3"/>
        <v xml:space="preserve"> </v>
      </c>
    </row>
    <row r="86" spans="1:2813" s="6" customFormat="1" ht="20.25" collapsed="1">
      <c r="A86" s="1">
        <f>MAX($A$20:A85)+1</f>
        <v>13</v>
      </c>
      <c r="C86" s="129">
        <f>IF(A86&lt;&gt;"",A86,MAX($A$23:A86)&amp;"."&amp;ROW()-ROW($A$23)+1-MATCH(MAX($A$23:A86),$A$23:A86))</f>
        <v>13</v>
      </c>
      <c r="D86" s="7" t="s">
        <v>77</v>
      </c>
      <c r="E86" s="45" t="s">
        <v>151</v>
      </c>
      <c r="F86" s="11" t="s">
        <v>102</v>
      </c>
      <c r="G86" s="11"/>
      <c r="H86" s="132">
        <f>SUM(G87:G88)</f>
        <v>34</v>
      </c>
      <c r="I86" s="62"/>
      <c r="J86" s="125"/>
    </row>
    <row r="87" spans="1:2813" ht="20.25" hidden="1" outlineLevel="1">
      <c r="C87" s="130" t="str">
        <f>IF(A87&lt;&gt;"",A87,MAX($A$23:A87)&amp;"."&amp;ROW()-ROW($A$23)+1-MATCH(MAX($A$23:A87),$A$23:A87))</f>
        <v>13.1</v>
      </c>
      <c r="D87" s="16"/>
      <c r="E87" s="25" t="s">
        <v>154</v>
      </c>
      <c r="F87" s="14" t="s">
        <v>101</v>
      </c>
      <c r="G87" s="18">
        <f>18</f>
        <v>18</v>
      </c>
      <c r="H87" s="8"/>
      <c r="I87" s="74"/>
      <c r="J87" s="125" t="str">
        <f t="shared" si="3"/>
        <v xml:space="preserve"> </v>
      </c>
    </row>
    <row r="88" spans="1:2813" ht="20.25" hidden="1" outlineLevel="1">
      <c r="C88" s="130" t="str">
        <f>IF(A88&lt;&gt;"",A88,MAX($A$23:A88)&amp;"."&amp;ROW()-ROW($A$23)+1-MATCH(MAX($A$23:A88),$A$23:A88))</f>
        <v>13.2</v>
      </c>
      <c r="D88" s="16"/>
      <c r="E88" s="25" t="s">
        <v>155</v>
      </c>
      <c r="F88" s="14" t="s">
        <v>101</v>
      </c>
      <c r="G88" s="18">
        <f>16</f>
        <v>16</v>
      </c>
      <c r="H88" s="8"/>
      <c r="I88" s="74"/>
      <c r="J88" s="125" t="str">
        <f t="shared" si="3"/>
        <v xml:space="preserve"> </v>
      </c>
    </row>
    <row r="89" spans="1:2813" ht="18" collapsed="1">
      <c r="C89" s="129"/>
      <c r="D89" s="7" t="s">
        <v>53</v>
      </c>
      <c r="E89" s="26" t="s">
        <v>19</v>
      </c>
      <c r="F89" s="11" t="s">
        <v>34</v>
      </c>
      <c r="G89" s="8" t="s">
        <v>34</v>
      </c>
      <c r="H89" s="8" t="s">
        <v>34</v>
      </c>
      <c r="I89" s="8" t="s">
        <v>34</v>
      </c>
      <c r="J89" s="8" t="s">
        <v>34</v>
      </c>
    </row>
    <row r="90" spans="1:2813" ht="18">
      <c r="A90" s="1">
        <f>MAX($A$20:A89)+1</f>
        <v>14</v>
      </c>
      <c r="C90" s="129">
        <f>IF(A90&lt;&gt;"",A90,MAX($A$23:A90)&amp;"."&amp;ROW()-ROW($A$23)+1-MATCH(MAX($A$23:A90),$A$23:A90))</f>
        <v>14</v>
      </c>
      <c r="D90" s="7" t="s">
        <v>274</v>
      </c>
      <c r="E90" s="26" t="s">
        <v>275</v>
      </c>
      <c r="F90" s="11" t="s">
        <v>10</v>
      </c>
      <c r="G90" s="8"/>
      <c r="H90" s="21">
        <f>G91</f>
        <v>31</v>
      </c>
      <c r="I90" s="21"/>
      <c r="J90" s="125"/>
    </row>
    <row r="91" spans="1:2813" ht="36" hidden="1" outlineLevel="1">
      <c r="C91" s="130" t="str">
        <f>IF(A91&lt;&gt;"",A91,MAX($A$23:A91)&amp;"."&amp;ROW()-ROW($A$23)+1-MATCH(MAX($A$23:A91),$A$23:A91))</f>
        <v>14.1</v>
      </c>
      <c r="D91" s="67"/>
      <c r="E91" s="230" t="s">
        <v>300</v>
      </c>
      <c r="F91" s="228" t="s">
        <v>10</v>
      </c>
      <c r="G91" s="229">
        <v>31</v>
      </c>
      <c r="H91" s="8"/>
      <c r="I91" s="74"/>
      <c r="J91" s="126"/>
    </row>
    <row r="92" spans="1:2813" ht="38.25" hidden="1" outlineLevel="1">
      <c r="C92" s="130" t="str">
        <f>IF(A92&lt;&gt;"",A92,MAX($A$23:A92)&amp;"."&amp;ROW()-ROW($A$23)+1-MATCH(MAX($A$23:A92),$A$23:A92))</f>
        <v>14.2</v>
      </c>
      <c r="D92" s="67"/>
      <c r="E92" s="25" t="s">
        <v>156</v>
      </c>
      <c r="F92" s="14" t="s">
        <v>97</v>
      </c>
      <c r="G92" s="18">
        <f>3*0.15</f>
        <v>0.44999999999999996</v>
      </c>
      <c r="H92" s="8"/>
      <c r="I92" s="74"/>
      <c r="J92" s="126"/>
    </row>
    <row r="93" spans="1:2813" ht="24.95" customHeight="1" collapsed="1">
      <c r="C93" s="319" t="s">
        <v>247</v>
      </c>
      <c r="D93" s="320"/>
      <c r="E93" s="320"/>
      <c r="F93" s="320"/>
      <c r="G93" s="320"/>
      <c r="H93" s="320"/>
      <c r="I93" s="320"/>
      <c r="J93" s="165"/>
    </row>
    <row r="94" spans="1:2813" ht="20.100000000000001" customHeight="1">
      <c r="C94" s="99" t="s">
        <v>89</v>
      </c>
      <c r="D94" s="100" t="s">
        <v>57</v>
      </c>
      <c r="E94" s="111" t="s">
        <v>30</v>
      </c>
      <c r="F94" s="102" t="s">
        <v>34</v>
      </c>
      <c r="G94" s="102" t="s">
        <v>34</v>
      </c>
      <c r="H94" s="102" t="s">
        <v>34</v>
      </c>
      <c r="I94" s="102" t="s">
        <v>34</v>
      </c>
      <c r="J94" s="121" t="s">
        <v>34</v>
      </c>
      <c r="K94" s="79"/>
      <c r="L94" s="70"/>
      <c r="M94" s="80"/>
      <c r="N94" s="71"/>
      <c r="O94" s="76"/>
      <c r="P94" s="76"/>
      <c r="Q94" s="1"/>
      <c r="S94" s="71"/>
      <c r="T94" s="76"/>
      <c r="U94" s="76"/>
      <c r="V94" s="77"/>
      <c r="W94" s="78"/>
      <c r="X94" s="79"/>
      <c r="Y94" s="70"/>
      <c r="Z94" s="80"/>
      <c r="AA94" s="71"/>
      <c r="AB94" s="76"/>
      <c r="AC94" s="76"/>
      <c r="AD94" s="77"/>
      <c r="AE94" s="78"/>
      <c r="AF94" s="79"/>
      <c r="AG94" s="70"/>
      <c r="AH94" s="80"/>
      <c r="AI94" s="71"/>
      <c r="AJ94" s="76"/>
      <c r="AK94" s="76"/>
      <c r="AL94" s="77"/>
      <c r="AM94" s="78"/>
      <c r="AN94" s="79"/>
      <c r="AO94" s="70"/>
      <c r="AP94" s="80"/>
      <c r="AQ94" s="71"/>
      <c r="AR94" s="76"/>
      <c r="AS94" s="76"/>
      <c r="AT94" s="77"/>
      <c r="AU94" s="78"/>
      <c r="AV94" s="79"/>
      <c r="AW94" s="70"/>
      <c r="AX94" s="80"/>
      <c r="AY94" s="71"/>
      <c r="AZ94" s="76"/>
      <c r="BA94" s="76"/>
      <c r="BB94" s="77"/>
      <c r="BC94" s="78"/>
      <c r="BD94" s="79"/>
      <c r="BE94" s="70"/>
      <c r="BF94" s="80"/>
      <c r="BG94" s="71"/>
      <c r="BH94" s="76"/>
      <c r="BI94" s="76"/>
      <c r="BJ94" s="77"/>
      <c r="BK94" s="78"/>
      <c r="BL94" s="79"/>
      <c r="BM94" s="70"/>
      <c r="BN94" s="80"/>
      <c r="BO94" s="71"/>
      <c r="BP94" s="76"/>
      <c r="BQ94" s="76"/>
      <c r="BR94" s="77"/>
      <c r="BS94" s="78"/>
      <c r="BT94" s="79"/>
      <c r="BU94" s="70"/>
      <c r="BV94" s="80"/>
      <c r="BW94" s="71"/>
      <c r="BX94" s="76"/>
      <c r="BY94" s="76"/>
      <c r="BZ94" s="77"/>
      <c r="CA94" s="78"/>
      <c r="CB94" s="79"/>
      <c r="CC94" s="70"/>
      <c r="CD94" s="80"/>
      <c r="CE94" s="71"/>
      <c r="CF94" s="76"/>
      <c r="CG94" s="76"/>
      <c r="CH94" s="77"/>
      <c r="CI94" s="78"/>
      <c r="CJ94" s="79"/>
      <c r="CK94" s="70"/>
      <c r="CL94" s="80"/>
      <c r="CM94" s="71"/>
      <c r="CN94" s="76"/>
      <c r="CO94" s="76"/>
      <c r="CP94" s="77"/>
      <c r="CQ94" s="78"/>
      <c r="CR94" s="79"/>
      <c r="CS94" s="70"/>
      <c r="CT94" s="80"/>
      <c r="CU94" s="71"/>
      <c r="CV94" s="76"/>
      <c r="CW94" s="76"/>
      <c r="CX94" s="77"/>
      <c r="CY94" s="78"/>
      <c r="CZ94" s="79"/>
      <c r="DA94" s="70"/>
      <c r="DB94" s="80"/>
      <c r="DC94" s="71"/>
      <c r="DD94" s="76"/>
      <c r="DE94" s="76"/>
      <c r="DF94" s="77"/>
      <c r="DG94" s="78"/>
      <c r="DH94" s="79"/>
      <c r="DI94" s="70"/>
      <c r="DJ94" s="80"/>
      <c r="DK94" s="71"/>
      <c r="DL94" s="76"/>
      <c r="DM94" s="76"/>
      <c r="DN94" s="77"/>
      <c r="DO94" s="78"/>
      <c r="DP94" s="79"/>
      <c r="DQ94" s="70"/>
      <c r="DR94" s="80"/>
      <c r="DS94" s="71"/>
      <c r="DT94" s="76"/>
      <c r="DU94" s="76"/>
      <c r="DV94" s="77"/>
      <c r="DW94" s="78"/>
      <c r="DX94" s="79"/>
      <c r="DY94" s="70"/>
      <c r="DZ94" s="80"/>
      <c r="EA94" s="71"/>
      <c r="EB94" s="76"/>
      <c r="EC94" s="76"/>
      <c r="ED94" s="77"/>
      <c r="EE94" s="78"/>
      <c r="EF94" s="79"/>
      <c r="EG94" s="70"/>
      <c r="EH94" s="80"/>
      <c r="EI94" s="71"/>
      <c r="EJ94" s="76"/>
      <c r="EK94" s="76"/>
      <c r="EL94" s="77"/>
      <c r="EM94" s="78"/>
      <c r="EN94" s="79"/>
      <c r="EO94" s="70"/>
      <c r="EP94" s="80"/>
      <c r="EQ94" s="71"/>
      <c r="ER94" s="76"/>
      <c r="ES94" s="76"/>
      <c r="ET94" s="77"/>
      <c r="EU94" s="78"/>
      <c r="EV94" s="79"/>
      <c r="EW94" s="70"/>
      <c r="EX94" s="80"/>
      <c r="EY94" s="71"/>
      <c r="EZ94" s="76"/>
      <c r="FA94" s="76"/>
      <c r="FB94" s="77"/>
      <c r="FC94" s="78"/>
      <c r="FD94" s="79"/>
      <c r="FE94" s="70"/>
      <c r="FF94" s="80"/>
      <c r="FG94" s="71"/>
      <c r="FH94" s="76"/>
      <c r="FI94" s="76"/>
      <c r="FJ94" s="77"/>
      <c r="FK94" s="78"/>
      <c r="FL94" s="79"/>
      <c r="FM94" s="70"/>
      <c r="FN94" s="80"/>
      <c r="FO94" s="71"/>
      <c r="FP94" s="76"/>
      <c r="FQ94" s="76"/>
      <c r="FR94" s="77"/>
      <c r="FS94" s="78"/>
      <c r="FT94" s="79"/>
      <c r="FU94" s="70"/>
      <c r="FV94" s="80"/>
      <c r="FW94" s="71"/>
      <c r="FX94" s="76"/>
      <c r="FY94" s="76"/>
      <c r="FZ94" s="77"/>
      <c r="GA94" s="78"/>
      <c r="GB94" s="79"/>
      <c r="GC94" s="70"/>
      <c r="GD94" s="80"/>
      <c r="GE94" s="71"/>
      <c r="GF94" s="76"/>
      <c r="GG94" s="76"/>
      <c r="GH94" s="77"/>
      <c r="GI94" s="78"/>
      <c r="GJ94" s="79"/>
      <c r="GK94" s="70"/>
      <c r="GL94" s="80"/>
      <c r="GM94" s="71"/>
      <c r="GN94" s="76"/>
      <c r="GO94" s="76"/>
      <c r="GP94" s="77"/>
      <c r="GQ94" s="78"/>
      <c r="GR94" s="79"/>
      <c r="GS94" s="70"/>
      <c r="GT94" s="80"/>
      <c r="GU94" s="71"/>
      <c r="GV94" s="76"/>
      <c r="GW94" s="76"/>
      <c r="GX94" s="77"/>
      <c r="GY94" s="78"/>
      <c r="GZ94" s="79"/>
      <c r="HA94" s="70"/>
      <c r="HB94" s="80"/>
      <c r="HC94" s="71"/>
      <c r="HD94" s="76"/>
      <c r="HE94" s="76"/>
      <c r="HF94" s="77"/>
      <c r="HG94" s="78"/>
      <c r="HH94" s="79"/>
      <c r="HI94" s="70"/>
      <c r="HJ94" s="80"/>
      <c r="HK94" s="71"/>
      <c r="HL94" s="76"/>
      <c r="HM94" s="76"/>
      <c r="HN94" s="77"/>
      <c r="HO94" s="78"/>
      <c r="HP94" s="79"/>
      <c r="HQ94" s="70"/>
      <c r="HR94" s="80"/>
      <c r="HS94" s="71"/>
      <c r="HT94" s="76"/>
      <c r="HU94" s="76"/>
      <c r="HV94" s="77"/>
      <c r="HW94" s="78"/>
      <c r="HX94" s="79"/>
      <c r="HY94" s="70"/>
      <c r="HZ94" s="80"/>
      <c r="IA94" s="71"/>
      <c r="IB94" s="76"/>
      <c r="IC94" s="76"/>
      <c r="ID94" s="77"/>
      <c r="IE94" s="78"/>
      <c r="IF94" s="79"/>
      <c r="IG94" s="70"/>
      <c r="IH94" s="80"/>
      <c r="II94" s="71"/>
      <c r="IJ94" s="76"/>
      <c r="IK94" s="76"/>
      <c r="IL94" s="77"/>
      <c r="IM94" s="78"/>
      <c r="IN94" s="79"/>
      <c r="IO94" s="70"/>
      <c r="IP94" s="80"/>
      <c r="IQ94" s="71"/>
      <c r="IR94" s="76"/>
      <c r="IS94" s="76"/>
      <c r="IT94" s="77"/>
      <c r="IU94" s="78"/>
      <c r="IV94" s="79"/>
      <c r="IW94" s="70"/>
      <c r="IX94" s="80"/>
      <c r="IY94" s="71"/>
      <c r="IZ94" s="76"/>
      <c r="JA94" s="76"/>
      <c r="JB94" s="77"/>
      <c r="JC94" s="78"/>
      <c r="JD94" s="79"/>
      <c r="JE94" s="70"/>
      <c r="JF94" s="80"/>
      <c r="JG94" s="71"/>
      <c r="JH94" s="76"/>
      <c r="JI94" s="76"/>
      <c r="JJ94" s="77"/>
      <c r="JK94" s="78"/>
      <c r="JL94" s="79"/>
      <c r="JM94" s="70"/>
      <c r="JN94" s="80"/>
      <c r="JO94" s="71"/>
      <c r="JP94" s="76"/>
      <c r="JQ94" s="76"/>
      <c r="JR94" s="77"/>
      <c r="JS94" s="78"/>
      <c r="JT94" s="79"/>
      <c r="JU94" s="70"/>
      <c r="JV94" s="80"/>
      <c r="JW94" s="71"/>
      <c r="JX94" s="76"/>
      <c r="JY94" s="76"/>
      <c r="JZ94" s="77"/>
      <c r="KA94" s="78"/>
      <c r="KB94" s="79"/>
      <c r="KC94" s="70"/>
      <c r="KD94" s="80"/>
      <c r="KE94" s="71"/>
      <c r="KF94" s="76"/>
      <c r="KG94" s="76"/>
      <c r="KH94" s="77"/>
      <c r="KI94" s="78"/>
      <c r="KJ94" s="79"/>
      <c r="KK94" s="70"/>
      <c r="KL94" s="80"/>
      <c r="KM94" s="71"/>
      <c r="KN94" s="76"/>
      <c r="KO94" s="76"/>
      <c r="KP94" s="77"/>
      <c r="KQ94" s="78"/>
      <c r="KR94" s="79"/>
      <c r="KS94" s="70"/>
      <c r="KT94" s="80"/>
      <c r="KU94" s="71"/>
      <c r="KV94" s="76"/>
      <c r="KW94" s="76"/>
      <c r="KX94" s="77"/>
      <c r="KY94" s="78"/>
      <c r="KZ94" s="79"/>
      <c r="LA94" s="70"/>
      <c r="LB94" s="80"/>
      <c r="LC94" s="71"/>
      <c r="LD94" s="76"/>
      <c r="LE94" s="76"/>
      <c r="LF94" s="77"/>
      <c r="LG94" s="78"/>
      <c r="LH94" s="79"/>
      <c r="LI94" s="70"/>
      <c r="LJ94" s="80"/>
      <c r="LK94" s="71"/>
      <c r="LL94" s="76"/>
      <c r="LM94" s="76"/>
      <c r="LN94" s="77"/>
      <c r="LO94" s="78"/>
      <c r="LP94" s="79"/>
      <c r="LQ94" s="70"/>
      <c r="LR94" s="80"/>
      <c r="LS94" s="71"/>
      <c r="LT94" s="76"/>
      <c r="LU94" s="76"/>
      <c r="LV94" s="77"/>
      <c r="LW94" s="78"/>
      <c r="LX94" s="79"/>
      <c r="LY94" s="70"/>
      <c r="LZ94" s="80"/>
      <c r="MA94" s="71"/>
      <c r="MB94" s="76"/>
      <c r="MC94" s="76"/>
      <c r="MD94" s="77"/>
      <c r="ME94" s="78"/>
      <c r="MF94" s="79"/>
      <c r="MG94" s="70"/>
      <c r="MH94" s="80"/>
      <c r="MI94" s="71"/>
      <c r="MJ94" s="76"/>
      <c r="MK94" s="76"/>
      <c r="ML94" s="77"/>
      <c r="MM94" s="78"/>
      <c r="MN94" s="79"/>
      <c r="MO94" s="70"/>
      <c r="MP94" s="80"/>
      <c r="MQ94" s="71"/>
      <c r="MR94" s="76"/>
      <c r="MS94" s="76"/>
      <c r="MT94" s="77"/>
      <c r="MU94" s="78"/>
      <c r="MV94" s="79"/>
      <c r="MW94" s="70"/>
      <c r="MX94" s="80"/>
      <c r="MY94" s="71"/>
      <c r="MZ94" s="76"/>
      <c r="NA94" s="76"/>
      <c r="NB94" s="77"/>
      <c r="NC94" s="78"/>
      <c r="ND94" s="79"/>
      <c r="NE94" s="70"/>
      <c r="NF94" s="80"/>
      <c r="NG94" s="71"/>
      <c r="NH94" s="76"/>
      <c r="NI94" s="76"/>
      <c r="NJ94" s="77"/>
      <c r="NK94" s="78"/>
      <c r="NL94" s="79"/>
      <c r="NM94" s="70"/>
      <c r="NN94" s="80"/>
      <c r="NO94" s="71"/>
      <c r="NP94" s="76"/>
      <c r="NQ94" s="76"/>
      <c r="NR94" s="77"/>
      <c r="NS94" s="78"/>
      <c r="NT94" s="79"/>
      <c r="NU94" s="70"/>
      <c r="NV94" s="80"/>
      <c r="NW94" s="71"/>
      <c r="NX94" s="76"/>
      <c r="NY94" s="76"/>
      <c r="NZ94" s="77"/>
      <c r="OA94" s="78"/>
      <c r="OB94" s="79"/>
      <c r="OC94" s="70"/>
      <c r="OD94" s="80"/>
      <c r="OE94" s="71"/>
      <c r="OF94" s="76"/>
      <c r="OG94" s="76"/>
      <c r="OH94" s="77"/>
      <c r="OI94" s="78"/>
      <c r="OJ94" s="79"/>
      <c r="OK94" s="70"/>
      <c r="OL94" s="80"/>
      <c r="OM94" s="71"/>
      <c r="ON94" s="76"/>
      <c r="OO94" s="76"/>
      <c r="OP94" s="77"/>
      <c r="OQ94" s="78"/>
      <c r="OR94" s="79"/>
      <c r="OS94" s="70"/>
      <c r="OT94" s="80"/>
      <c r="OU94" s="71"/>
      <c r="OV94" s="76"/>
      <c r="OW94" s="76"/>
      <c r="OX94" s="77"/>
      <c r="OY94" s="78"/>
      <c r="OZ94" s="79"/>
      <c r="PA94" s="70"/>
      <c r="PB94" s="80"/>
      <c r="PC94" s="71"/>
      <c r="PD94" s="76"/>
      <c r="PE94" s="76"/>
      <c r="PF94" s="77"/>
      <c r="PG94" s="78"/>
      <c r="PH94" s="79"/>
      <c r="PI94" s="70"/>
      <c r="PJ94" s="80"/>
      <c r="PK94" s="71"/>
      <c r="PL94" s="76"/>
      <c r="PM94" s="76"/>
      <c r="PN94" s="77"/>
      <c r="PO94" s="78"/>
      <c r="PP94" s="79"/>
      <c r="PQ94" s="70"/>
      <c r="PR94" s="80"/>
      <c r="PS94" s="71"/>
      <c r="PT94" s="76"/>
      <c r="PU94" s="76"/>
      <c r="PV94" s="77"/>
      <c r="PW94" s="78"/>
      <c r="PX94" s="79"/>
      <c r="PY94" s="70"/>
      <c r="PZ94" s="80"/>
      <c r="QA94" s="71"/>
      <c r="QB94" s="76"/>
      <c r="QC94" s="76"/>
      <c r="QD94" s="77"/>
      <c r="QE94" s="78"/>
      <c r="QF94" s="79"/>
      <c r="QG94" s="70"/>
      <c r="QH94" s="80"/>
      <c r="QI94" s="71"/>
      <c r="QJ94" s="76"/>
      <c r="QK94" s="76"/>
      <c r="QL94" s="77"/>
      <c r="QM94" s="78"/>
      <c r="QN94" s="79"/>
      <c r="QO94" s="70"/>
      <c r="QP94" s="80"/>
      <c r="QQ94" s="71"/>
      <c r="QR94" s="76"/>
      <c r="QS94" s="76"/>
      <c r="QT94" s="77"/>
      <c r="QU94" s="78"/>
      <c r="QV94" s="79"/>
      <c r="QW94" s="70"/>
      <c r="QX94" s="80"/>
      <c r="QY94" s="71"/>
      <c r="QZ94" s="76"/>
      <c r="RA94" s="76"/>
      <c r="RB94" s="77"/>
      <c r="RC94" s="78"/>
      <c r="RD94" s="79"/>
      <c r="RE94" s="70"/>
      <c r="RF94" s="80"/>
      <c r="RG94" s="71"/>
      <c r="RH94" s="76"/>
      <c r="RI94" s="76"/>
      <c r="RJ94" s="77"/>
      <c r="RK94" s="78"/>
      <c r="RL94" s="79"/>
      <c r="RM94" s="70"/>
      <c r="RN94" s="80"/>
      <c r="RO94" s="71"/>
      <c r="RP94" s="76"/>
      <c r="RQ94" s="76"/>
      <c r="RR94" s="77"/>
      <c r="RS94" s="78"/>
      <c r="RT94" s="79"/>
      <c r="RU94" s="70"/>
      <c r="RV94" s="80"/>
      <c r="RW94" s="71"/>
      <c r="RX94" s="76"/>
      <c r="RY94" s="76"/>
      <c r="RZ94" s="77"/>
      <c r="SA94" s="78"/>
      <c r="SB94" s="79"/>
      <c r="SC94" s="70"/>
      <c r="SD94" s="80"/>
      <c r="SE94" s="71"/>
      <c r="SF94" s="76"/>
      <c r="SG94" s="76"/>
      <c r="SH94" s="77"/>
      <c r="SI94" s="78"/>
      <c r="SJ94" s="79"/>
      <c r="SK94" s="70"/>
      <c r="SL94" s="80"/>
      <c r="SM94" s="71"/>
      <c r="SN94" s="76"/>
      <c r="SO94" s="76"/>
      <c r="SP94" s="77"/>
      <c r="SQ94" s="78"/>
      <c r="SR94" s="79"/>
      <c r="SS94" s="70"/>
      <c r="ST94" s="80"/>
      <c r="SU94" s="71"/>
      <c r="SV94" s="76"/>
      <c r="SW94" s="76"/>
      <c r="SX94" s="77"/>
      <c r="SY94" s="78"/>
      <c r="SZ94" s="79"/>
      <c r="TA94" s="70"/>
      <c r="TB94" s="80"/>
      <c r="TC94" s="71"/>
      <c r="TD94" s="76"/>
      <c r="TE94" s="76"/>
      <c r="TF94" s="77"/>
      <c r="TG94" s="78"/>
      <c r="TH94" s="79"/>
      <c r="TI94" s="70"/>
      <c r="TJ94" s="80"/>
      <c r="TK94" s="71"/>
      <c r="TL94" s="76"/>
      <c r="TM94" s="76"/>
      <c r="TN94" s="77"/>
      <c r="TO94" s="78"/>
      <c r="TP94" s="79"/>
      <c r="TQ94" s="70"/>
      <c r="TR94" s="80"/>
      <c r="TS94" s="71"/>
      <c r="TT94" s="76"/>
      <c r="TU94" s="76"/>
      <c r="TV94" s="77"/>
      <c r="TW94" s="78"/>
      <c r="TX94" s="79"/>
      <c r="TY94" s="70"/>
      <c r="TZ94" s="80"/>
      <c r="UA94" s="71"/>
      <c r="UB94" s="76"/>
      <c r="UC94" s="76"/>
      <c r="UD94" s="77"/>
      <c r="UE94" s="78"/>
      <c r="UF94" s="79"/>
      <c r="UG94" s="70"/>
      <c r="UH94" s="80"/>
      <c r="UI94" s="71"/>
      <c r="UJ94" s="76"/>
      <c r="UK94" s="76"/>
      <c r="UL94" s="77"/>
      <c r="UM94" s="78"/>
      <c r="UN94" s="79"/>
      <c r="UO94" s="70"/>
      <c r="UP94" s="80"/>
      <c r="UQ94" s="71"/>
      <c r="UR94" s="76"/>
      <c r="US94" s="76"/>
      <c r="UT94" s="77"/>
      <c r="UU94" s="78"/>
      <c r="UV94" s="79"/>
      <c r="UW94" s="70"/>
      <c r="UX94" s="80"/>
      <c r="UY94" s="71"/>
      <c r="UZ94" s="76"/>
      <c r="VA94" s="76"/>
      <c r="VB94" s="77"/>
      <c r="VC94" s="78"/>
      <c r="VD94" s="79"/>
      <c r="VE94" s="70"/>
      <c r="VF94" s="80"/>
      <c r="VG94" s="71"/>
      <c r="VH94" s="76"/>
      <c r="VI94" s="76"/>
      <c r="VJ94" s="77"/>
      <c r="VK94" s="78"/>
      <c r="VL94" s="79"/>
      <c r="VM94" s="70"/>
      <c r="VN94" s="80"/>
      <c r="VO94" s="71"/>
      <c r="VP94" s="76"/>
      <c r="VQ94" s="76"/>
      <c r="VR94" s="77"/>
      <c r="VS94" s="78"/>
      <c r="VT94" s="79"/>
      <c r="VU94" s="70"/>
      <c r="VV94" s="80"/>
      <c r="VW94" s="71"/>
      <c r="VX94" s="76"/>
      <c r="VY94" s="76"/>
      <c r="VZ94" s="77"/>
      <c r="WA94" s="78"/>
      <c r="WB94" s="79"/>
      <c r="WC94" s="70"/>
      <c r="WD94" s="80"/>
      <c r="WE94" s="71"/>
      <c r="WF94" s="76"/>
      <c r="WG94" s="76"/>
      <c r="WH94" s="77"/>
      <c r="WI94" s="78"/>
      <c r="WJ94" s="79"/>
      <c r="WK94" s="70"/>
      <c r="WL94" s="80"/>
      <c r="WM94" s="71"/>
      <c r="WN94" s="76"/>
      <c r="WO94" s="76"/>
      <c r="WP94" s="77"/>
      <c r="WQ94" s="78"/>
      <c r="WR94" s="79"/>
      <c r="WS94" s="70"/>
      <c r="WT94" s="80"/>
      <c r="WU94" s="71"/>
      <c r="WV94" s="76"/>
      <c r="WW94" s="76"/>
      <c r="WX94" s="77"/>
      <c r="WY94" s="78"/>
      <c r="WZ94" s="79"/>
      <c r="XA94" s="70"/>
      <c r="XB94" s="80"/>
      <c r="XC94" s="71"/>
      <c r="XD94" s="76"/>
      <c r="XE94" s="76"/>
      <c r="XF94" s="77"/>
      <c r="XG94" s="78"/>
      <c r="XH94" s="79"/>
      <c r="XI94" s="70"/>
      <c r="XJ94" s="80"/>
      <c r="XK94" s="71"/>
      <c r="XL94" s="76"/>
      <c r="XM94" s="76"/>
      <c r="XN94" s="77"/>
      <c r="XO94" s="78"/>
      <c r="XP94" s="79"/>
      <c r="XQ94" s="70"/>
      <c r="XR94" s="80"/>
      <c r="XS94" s="71"/>
      <c r="XT94" s="76"/>
      <c r="XU94" s="76"/>
      <c r="XV94" s="77"/>
      <c r="XW94" s="78"/>
      <c r="XX94" s="79"/>
      <c r="XY94" s="70"/>
      <c r="XZ94" s="80"/>
      <c r="YA94" s="71"/>
      <c r="YB94" s="76"/>
      <c r="YC94" s="76"/>
      <c r="YD94" s="77"/>
      <c r="YE94" s="78"/>
      <c r="YF94" s="79"/>
      <c r="YG94" s="70"/>
      <c r="YH94" s="80"/>
      <c r="YI94" s="71"/>
      <c r="YJ94" s="76"/>
      <c r="YK94" s="76"/>
      <c r="YL94" s="77"/>
      <c r="YM94" s="78"/>
      <c r="YN94" s="79"/>
      <c r="YO94" s="70"/>
      <c r="YP94" s="80"/>
      <c r="YQ94" s="71"/>
      <c r="YR94" s="76"/>
      <c r="YS94" s="76"/>
      <c r="YT94" s="77"/>
      <c r="YU94" s="78"/>
      <c r="YV94" s="79"/>
      <c r="YW94" s="70"/>
      <c r="YX94" s="80"/>
      <c r="YY94" s="71"/>
      <c r="YZ94" s="76"/>
      <c r="ZA94" s="76"/>
      <c r="ZB94" s="77"/>
      <c r="ZC94" s="78"/>
      <c r="ZD94" s="79"/>
      <c r="ZE94" s="70"/>
      <c r="ZF94" s="80"/>
      <c r="ZG94" s="71"/>
      <c r="ZH94" s="76"/>
      <c r="ZI94" s="76"/>
      <c r="ZJ94" s="77"/>
      <c r="ZK94" s="78"/>
      <c r="ZL94" s="79"/>
      <c r="ZM94" s="70"/>
      <c r="ZN94" s="80"/>
      <c r="ZO94" s="71"/>
      <c r="ZP94" s="76"/>
      <c r="ZQ94" s="76"/>
      <c r="ZR94" s="77"/>
      <c r="ZS94" s="78"/>
      <c r="ZT94" s="79"/>
      <c r="ZU94" s="70"/>
      <c r="ZV94" s="80"/>
      <c r="ZW94" s="71"/>
      <c r="ZX94" s="76"/>
      <c r="ZY94" s="76"/>
      <c r="ZZ94" s="77"/>
      <c r="AAA94" s="78"/>
      <c r="AAB94" s="79"/>
      <c r="AAC94" s="70"/>
      <c r="AAD94" s="80"/>
      <c r="AAE94" s="71"/>
      <c r="AAF94" s="76"/>
      <c r="AAG94" s="76"/>
      <c r="AAH94" s="77"/>
      <c r="AAI94" s="78"/>
      <c r="AAJ94" s="79"/>
      <c r="AAK94" s="70"/>
      <c r="AAL94" s="80"/>
      <c r="AAM94" s="71"/>
      <c r="AAN94" s="76"/>
      <c r="AAO94" s="76"/>
      <c r="AAP94" s="77"/>
      <c r="AAQ94" s="78"/>
      <c r="AAR94" s="79"/>
      <c r="AAS94" s="70"/>
      <c r="AAT94" s="80"/>
      <c r="AAU94" s="71"/>
      <c r="AAV94" s="76"/>
      <c r="AAW94" s="76"/>
      <c r="AAX94" s="77"/>
      <c r="AAY94" s="78"/>
      <c r="AAZ94" s="79"/>
      <c r="ABA94" s="70"/>
      <c r="ABB94" s="80"/>
      <c r="ABC94" s="71"/>
      <c r="ABD94" s="76"/>
      <c r="ABE94" s="76"/>
      <c r="ABF94" s="77"/>
      <c r="ABG94" s="78"/>
      <c r="ABH94" s="79"/>
      <c r="ABI94" s="70"/>
      <c r="ABJ94" s="80"/>
      <c r="ABK94" s="71"/>
      <c r="ABL94" s="76"/>
      <c r="ABM94" s="76"/>
      <c r="ABN94" s="77"/>
      <c r="ABO94" s="78"/>
      <c r="ABP94" s="79"/>
      <c r="ABQ94" s="70"/>
      <c r="ABR94" s="80"/>
      <c r="ABS94" s="71"/>
      <c r="ABT94" s="76"/>
      <c r="ABU94" s="76"/>
      <c r="ABV94" s="77"/>
      <c r="ABW94" s="78"/>
      <c r="ABX94" s="79"/>
      <c r="ABY94" s="70"/>
      <c r="ABZ94" s="80"/>
      <c r="ACA94" s="71"/>
      <c r="ACB94" s="76"/>
      <c r="ACC94" s="76"/>
      <c r="ACD94" s="77"/>
      <c r="ACE94" s="78"/>
      <c r="ACF94" s="79"/>
      <c r="ACG94" s="70"/>
      <c r="ACH94" s="80"/>
      <c r="ACI94" s="71"/>
      <c r="ACJ94" s="76"/>
      <c r="ACK94" s="76"/>
      <c r="ACL94" s="77"/>
      <c r="ACM94" s="78"/>
      <c r="ACN94" s="79"/>
      <c r="ACO94" s="70"/>
      <c r="ACP94" s="80"/>
      <c r="ACQ94" s="71"/>
      <c r="ACR94" s="76"/>
      <c r="ACS94" s="76"/>
      <c r="ACT94" s="77"/>
      <c r="ACU94" s="78"/>
      <c r="ACV94" s="79"/>
      <c r="ACW94" s="70"/>
      <c r="ACX94" s="80"/>
      <c r="ACY94" s="71"/>
      <c r="ACZ94" s="76"/>
      <c r="ADA94" s="76"/>
      <c r="ADB94" s="77"/>
      <c r="ADC94" s="78"/>
      <c r="ADD94" s="79"/>
      <c r="ADE94" s="70"/>
      <c r="ADF94" s="80"/>
      <c r="ADG94" s="71"/>
      <c r="ADH94" s="76"/>
      <c r="ADI94" s="76"/>
      <c r="ADJ94" s="77"/>
      <c r="ADK94" s="78"/>
      <c r="ADL94" s="79"/>
      <c r="ADM94" s="70"/>
      <c r="ADN94" s="80"/>
      <c r="ADO94" s="71"/>
      <c r="ADP94" s="76"/>
      <c r="ADQ94" s="76"/>
      <c r="ADR94" s="77"/>
      <c r="ADS94" s="78"/>
      <c r="ADT94" s="79"/>
      <c r="ADU94" s="70"/>
      <c r="ADV94" s="80"/>
      <c r="ADW94" s="71"/>
      <c r="ADX94" s="76"/>
      <c r="ADY94" s="76"/>
      <c r="ADZ94" s="77"/>
      <c r="AEA94" s="78"/>
      <c r="AEB94" s="79"/>
      <c r="AEC94" s="70"/>
      <c r="AED94" s="80"/>
      <c r="AEE94" s="71"/>
      <c r="AEF94" s="76"/>
      <c r="AEG94" s="76"/>
      <c r="AEH94" s="77"/>
      <c r="AEI94" s="78"/>
      <c r="AEJ94" s="79"/>
      <c r="AEK94" s="70"/>
      <c r="AEL94" s="80"/>
      <c r="AEM94" s="71"/>
      <c r="AEN94" s="76"/>
      <c r="AEO94" s="76"/>
      <c r="AEP94" s="77"/>
      <c r="AEQ94" s="78"/>
      <c r="AER94" s="79"/>
      <c r="AES94" s="70"/>
      <c r="AET94" s="80"/>
      <c r="AEU94" s="71"/>
      <c r="AEV94" s="76"/>
      <c r="AEW94" s="76"/>
      <c r="AEX94" s="77"/>
      <c r="AEY94" s="78"/>
      <c r="AEZ94" s="79"/>
      <c r="AFA94" s="70"/>
      <c r="AFB94" s="80"/>
      <c r="AFC94" s="71"/>
      <c r="AFD94" s="76"/>
      <c r="AFE94" s="76"/>
      <c r="AFF94" s="77"/>
      <c r="AFG94" s="78"/>
      <c r="AFH94" s="79"/>
      <c r="AFI94" s="70"/>
      <c r="AFJ94" s="80"/>
      <c r="AFK94" s="71"/>
      <c r="AFL94" s="76"/>
      <c r="AFM94" s="76"/>
      <c r="AFN94" s="77"/>
      <c r="AFO94" s="78"/>
      <c r="AFP94" s="79"/>
      <c r="AFQ94" s="70"/>
      <c r="AFR94" s="80"/>
      <c r="AFS94" s="71"/>
      <c r="AFT94" s="76"/>
      <c r="AFU94" s="76"/>
      <c r="AFV94" s="77"/>
      <c r="AFW94" s="78"/>
      <c r="AFX94" s="79"/>
      <c r="AFY94" s="70"/>
      <c r="AFZ94" s="80"/>
      <c r="AGA94" s="71"/>
      <c r="AGB94" s="76"/>
      <c r="AGC94" s="76"/>
      <c r="AGD94" s="77"/>
      <c r="AGE94" s="78"/>
      <c r="AGF94" s="79"/>
      <c r="AGG94" s="70"/>
      <c r="AGH94" s="80"/>
      <c r="AGI94" s="71"/>
      <c r="AGJ94" s="76"/>
      <c r="AGK94" s="76"/>
      <c r="AGL94" s="77"/>
      <c r="AGM94" s="78"/>
      <c r="AGN94" s="79"/>
      <c r="AGO94" s="70"/>
      <c r="AGP94" s="80"/>
      <c r="AGQ94" s="71"/>
      <c r="AGR94" s="76"/>
      <c r="AGS94" s="76"/>
      <c r="AGT94" s="77"/>
      <c r="AGU94" s="78"/>
      <c r="AGV94" s="79"/>
      <c r="AGW94" s="70"/>
      <c r="AGX94" s="80"/>
      <c r="AGY94" s="71"/>
      <c r="AGZ94" s="76"/>
      <c r="AHA94" s="76"/>
      <c r="AHB94" s="77"/>
      <c r="AHC94" s="78"/>
      <c r="AHD94" s="79"/>
      <c r="AHE94" s="70"/>
      <c r="AHF94" s="80"/>
      <c r="AHG94" s="71"/>
      <c r="AHH94" s="76"/>
      <c r="AHI94" s="76"/>
      <c r="AHJ94" s="77"/>
      <c r="AHK94" s="78"/>
      <c r="AHL94" s="79"/>
      <c r="AHM94" s="70"/>
      <c r="AHN94" s="80"/>
      <c r="AHO94" s="71"/>
      <c r="AHP94" s="76"/>
      <c r="AHQ94" s="76"/>
      <c r="AHR94" s="77"/>
      <c r="AHS94" s="78"/>
      <c r="AHT94" s="79"/>
      <c r="AHU94" s="70"/>
      <c r="AHV94" s="80"/>
      <c r="AHW94" s="71"/>
      <c r="AHX94" s="76"/>
      <c r="AHY94" s="76"/>
      <c r="AHZ94" s="77"/>
      <c r="AIA94" s="78"/>
      <c r="AIB94" s="79"/>
      <c r="AIC94" s="70"/>
      <c r="AID94" s="80"/>
      <c r="AIE94" s="71"/>
      <c r="AIF94" s="76"/>
      <c r="AIG94" s="76"/>
      <c r="AIH94" s="77"/>
      <c r="AII94" s="78"/>
      <c r="AIJ94" s="79"/>
      <c r="AIK94" s="70"/>
      <c r="AIL94" s="80"/>
      <c r="AIM94" s="71"/>
      <c r="AIN94" s="76"/>
      <c r="AIO94" s="76"/>
      <c r="AIP94" s="77"/>
      <c r="AIQ94" s="78"/>
      <c r="AIR94" s="79"/>
      <c r="AIS94" s="70"/>
      <c r="AIT94" s="80"/>
      <c r="AIU94" s="71"/>
      <c r="AIV94" s="76"/>
      <c r="AIW94" s="76"/>
      <c r="AIX94" s="77"/>
      <c r="AIY94" s="78"/>
      <c r="AIZ94" s="79"/>
      <c r="AJA94" s="70"/>
      <c r="AJB94" s="80"/>
      <c r="AJC94" s="71"/>
      <c r="AJD94" s="76"/>
      <c r="AJE94" s="76"/>
      <c r="AJF94" s="77"/>
      <c r="AJG94" s="78"/>
      <c r="AJH94" s="79"/>
      <c r="AJI94" s="70"/>
      <c r="AJJ94" s="80"/>
      <c r="AJK94" s="71"/>
      <c r="AJL94" s="76"/>
      <c r="AJM94" s="76"/>
      <c r="AJN94" s="77"/>
      <c r="AJO94" s="78"/>
      <c r="AJP94" s="79"/>
      <c r="AJQ94" s="70"/>
      <c r="AJR94" s="80"/>
      <c r="AJS94" s="71"/>
      <c r="AJT94" s="76"/>
      <c r="AJU94" s="76"/>
      <c r="AJV94" s="77"/>
      <c r="AJW94" s="78"/>
      <c r="AJX94" s="79"/>
      <c r="AJY94" s="70"/>
      <c r="AJZ94" s="80"/>
      <c r="AKA94" s="71"/>
      <c r="AKB94" s="76"/>
      <c r="AKC94" s="76"/>
      <c r="AKD94" s="77"/>
      <c r="AKE94" s="78"/>
      <c r="AKF94" s="79"/>
      <c r="AKG94" s="70"/>
      <c r="AKH94" s="80"/>
      <c r="AKI94" s="71"/>
      <c r="AKJ94" s="76"/>
      <c r="AKK94" s="76"/>
      <c r="AKL94" s="77"/>
      <c r="AKM94" s="78"/>
      <c r="AKN94" s="79"/>
      <c r="AKO94" s="70"/>
      <c r="AKP94" s="80"/>
      <c r="AKQ94" s="71"/>
      <c r="AKR94" s="76"/>
      <c r="AKS94" s="76"/>
      <c r="AKT94" s="77"/>
      <c r="AKU94" s="78"/>
      <c r="AKV94" s="79"/>
      <c r="AKW94" s="70"/>
      <c r="AKX94" s="80"/>
      <c r="AKY94" s="71"/>
      <c r="AKZ94" s="76"/>
      <c r="ALA94" s="76"/>
      <c r="ALB94" s="77"/>
      <c r="ALC94" s="78"/>
      <c r="ALD94" s="79"/>
      <c r="ALE94" s="70"/>
      <c r="ALF94" s="80"/>
      <c r="ALG94" s="71"/>
      <c r="ALH94" s="76"/>
      <c r="ALI94" s="76"/>
      <c r="ALJ94" s="77"/>
      <c r="ALK94" s="78"/>
      <c r="ALL94" s="79"/>
      <c r="ALM94" s="70"/>
      <c r="ALN94" s="80"/>
      <c r="ALO94" s="71"/>
      <c r="ALP94" s="76"/>
      <c r="ALQ94" s="76"/>
      <c r="ALR94" s="77"/>
      <c r="ALS94" s="78"/>
      <c r="ALT94" s="79"/>
      <c r="ALU94" s="70"/>
      <c r="ALV94" s="80"/>
      <c r="ALW94" s="71"/>
      <c r="ALX94" s="76"/>
      <c r="ALY94" s="76"/>
      <c r="ALZ94" s="77"/>
      <c r="AMA94" s="78"/>
      <c r="AMB94" s="79"/>
      <c r="AMC94" s="70"/>
      <c r="AMD94" s="80"/>
      <c r="AME94" s="71"/>
      <c r="AMF94" s="76"/>
      <c r="AMG94" s="76"/>
      <c r="AMH94" s="77"/>
      <c r="AMI94" s="78"/>
      <c r="AMJ94" s="79"/>
      <c r="AMK94" s="70"/>
      <c r="AML94" s="80"/>
      <c r="AMM94" s="71"/>
      <c r="AMN94" s="76"/>
      <c r="AMO94" s="76"/>
      <c r="AMP94" s="77"/>
      <c r="AMQ94" s="78"/>
      <c r="AMR94" s="79"/>
      <c r="AMS94" s="70"/>
      <c r="AMT94" s="80"/>
      <c r="AMU94" s="71"/>
      <c r="AMV94" s="76"/>
      <c r="AMW94" s="76"/>
      <c r="AMX94" s="77"/>
      <c r="AMY94" s="78"/>
      <c r="AMZ94" s="79"/>
      <c r="ANA94" s="70"/>
      <c r="ANB94" s="80"/>
      <c r="ANC94" s="71"/>
      <c r="AND94" s="76"/>
      <c r="ANE94" s="76"/>
      <c r="ANF94" s="77"/>
      <c r="ANG94" s="78"/>
      <c r="ANH94" s="79"/>
      <c r="ANI94" s="70"/>
      <c r="ANJ94" s="80"/>
      <c r="ANK94" s="71"/>
      <c r="ANL94" s="76"/>
      <c r="ANM94" s="76"/>
      <c r="ANN94" s="77"/>
      <c r="ANO94" s="78"/>
      <c r="ANP94" s="79"/>
      <c r="ANQ94" s="70"/>
      <c r="ANR94" s="80"/>
      <c r="ANS94" s="71"/>
      <c r="ANT94" s="76"/>
      <c r="ANU94" s="76"/>
      <c r="ANV94" s="77"/>
      <c r="ANW94" s="78"/>
      <c r="ANX94" s="79"/>
      <c r="ANY94" s="70"/>
      <c r="ANZ94" s="80"/>
      <c r="AOA94" s="71"/>
      <c r="AOB94" s="76"/>
      <c r="AOC94" s="76"/>
      <c r="AOD94" s="77"/>
      <c r="AOE94" s="78"/>
      <c r="AOF94" s="79"/>
      <c r="AOG94" s="70"/>
      <c r="AOH94" s="80"/>
      <c r="AOI94" s="71"/>
      <c r="AOJ94" s="76"/>
      <c r="AOK94" s="76"/>
      <c r="AOL94" s="77"/>
      <c r="AOM94" s="78"/>
      <c r="AON94" s="79"/>
      <c r="AOO94" s="70"/>
      <c r="AOP94" s="80"/>
      <c r="AOQ94" s="71"/>
      <c r="AOR94" s="76"/>
      <c r="AOS94" s="76"/>
      <c r="AOT94" s="77"/>
      <c r="AOU94" s="78"/>
      <c r="AOV94" s="79"/>
      <c r="AOW94" s="70"/>
      <c r="AOX94" s="80"/>
      <c r="AOY94" s="71"/>
      <c r="AOZ94" s="76"/>
      <c r="APA94" s="76"/>
      <c r="APB94" s="77"/>
      <c r="APC94" s="78"/>
      <c r="APD94" s="79"/>
      <c r="APE94" s="70"/>
      <c r="APF94" s="80"/>
      <c r="APG94" s="71"/>
      <c r="APH94" s="76"/>
      <c r="API94" s="76"/>
      <c r="APJ94" s="77"/>
      <c r="APK94" s="78"/>
      <c r="APL94" s="79"/>
      <c r="APM94" s="70"/>
      <c r="APN94" s="80"/>
      <c r="APO94" s="71"/>
      <c r="APP94" s="76"/>
      <c r="APQ94" s="76"/>
      <c r="APR94" s="77"/>
      <c r="APS94" s="78"/>
      <c r="APT94" s="79"/>
      <c r="APU94" s="70"/>
      <c r="APV94" s="80"/>
      <c r="APW94" s="71"/>
      <c r="APX94" s="76"/>
      <c r="APY94" s="76"/>
      <c r="APZ94" s="77"/>
      <c r="AQA94" s="78"/>
      <c r="AQB94" s="79"/>
      <c r="AQC94" s="70"/>
      <c r="AQD94" s="80"/>
      <c r="AQE94" s="71"/>
      <c r="AQF94" s="76"/>
      <c r="AQG94" s="76"/>
      <c r="AQH94" s="77"/>
      <c r="AQI94" s="78"/>
      <c r="AQJ94" s="79"/>
      <c r="AQK94" s="70"/>
      <c r="AQL94" s="80"/>
      <c r="AQM94" s="71"/>
      <c r="AQN94" s="76"/>
      <c r="AQO94" s="76"/>
      <c r="AQP94" s="77"/>
      <c r="AQQ94" s="78"/>
      <c r="AQR94" s="79"/>
      <c r="AQS94" s="70"/>
      <c r="AQT94" s="80"/>
      <c r="AQU94" s="71"/>
      <c r="AQV94" s="76"/>
      <c r="AQW94" s="76"/>
      <c r="AQX94" s="77"/>
      <c r="AQY94" s="78"/>
      <c r="AQZ94" s="79"/>
      <c r="ARA94" s="70"/>
      <c r="ARB94" s="80"/>
      <c r="ARC94" s="71"/>
      <c r="ARD94" s="76"/>
      <c r="ARE94" s="76"/>
      <c r="ARF94" s="77"/>
      <c r="ARG94" s="78"/>
      <c r="ARH94" s="79"/>
      <c r="ARI94" s="70"/>
      <c r="ARJ94" s="80"/>
      <c r="ARK94" s="71"/>
      <c r="ARL94" s="76"/>
      <c r="ARM94" s="76"/>
      <c r="ARN94" s="77"/>
      <c r="ARO94" s="78"/>
      <c r="ARP94" s="79"/>
      <c r="ARQ94" s="70"/>
      <c r="ARR94" s="80"/>
      <c r="ARS94" s="71"/>
      <c r="ART94" s="76"/>
      <c r="ARU94" s="76"/>
      <c r="ARV94" s="77"/>
      <c r="ARW94" s="78"/>
      <c r="ARX94" s="79"/>
      <c r="ARY94" s="70"/>
      <c r="ARZ94" s="80"/>
      <c r="ASA94" s="71"/>
      <c r="ASB94" s="76"/>
      <c r="ASC94" s="76"/>
      <c r="ASD94" s="77"/>
      <c r="ASE94" s="78"/>
      <c r="ASF94" s="79"/>
      <c r="ASG94" s="70"/>
      <c r="ASH94" s="80"/>
      <c r="ASI94" s="71"/>
      <c r="ASJ94" s="76"/>
      <c r="ASK94" s="76"/>
      <c r="ASL94" s="77"/>
      <c r="ASM94" s="78"/>
      <c r="ASN94" s="79"/>
      <c r="ASO94" s="70"/>
      <c r="ASP94" s="80"/>
      <c r="ASQ94" s="71"/>
      <c r="ASR94" s="76"/>
      <c r="ASS94" s="76"/>
      <c r="AST94" s="77"/>
      <c r="ASU94" s="78"/>
      <c r="ASV94" s="79"/>
      <c r="ASW94" s="70"/>
      <c r="ASX94" s="80"/>
      <c r="ASY94" s="71"/>
      <c r="ASZ94" s="76"/>
      <c r="ATA94" s="76"/>
      <c r="ATB94" s="77"/>
      <c r="ATC94" s="78"/>
      <c r="ATD94" s="79"/>
      <c r="ATE94" s="70"/>
      <c r="ATF94" s="80"/>
      <c r="ATG94" s="71"/>
      <c r="ATH94" s="76"/>
      <c r="ATI94" s="76"/>
      <c r="ATJ94" s="77"/>
      <c r="ATK94" s="78"/>
      <c r="ATL94" s="79"/>
      <c r="ATM94" s="70"/>
      <c r="ATN94" s="80"/>
      <c r="ATO94" s="71"/>
      <c r="ATP94" s="76"/>
      <c r="ATQ94" s="76"/>
      <c r="ATR94" s="77"/>
      <c r="ATS94" s="78"/>
      <c r="ATT94" s="79"/>
      <c r="ATU94" s="70"/>
      <c r="ATV94" s="80"/>
      <c r="ATW94" s="71"/>
      <c r="ATX94" s="76"/>
      <c r="ATY94" s="76"/>
      <c r="ATZ94" s="77"/>
      <c r="AUA94" s="78"/>
      <c r="AUB94" s="79"/>
      <c r="AUC94" s="70"/>
      <c r="AUD94" s="80"/>
      <c r="AUE94" s="71"/>
      <c r="AUF94" s="76"/>
      <c r="AUG94" s="76"/>
      <c r="AUH94" s="77"/>
      <c r="AUI94" s="78"/>
      <c r="AUJ94" s="79"/>
      <c r="AUK94" s="70"/>
      <c r="AUL94" s="80"/>
      <c r="AUM94" s="71"/>
      <c r="AUN94" s="76"/>
      <c r="AUO94" s="76"/>
      <c r="AUP94" s="77"/>
      <c r="AUQ94" s="78"/>
      <c r="AUR94" s="79"/>
      <c r="AUS94" s="70"/>
      <c r="AUT94" s="80"/>
      <c r="AUU94" s="71"/>
      <c r="AUV94" s="76"/>
      <c r="AUW94" s="76"/>
      <c r="AUX94" s="77"/>
      <c r="AUY94" s="78"/>
      <c r="AUZ94" s="79"/>
      <c r="AVA94" s="70"/>
      <c r="AVB94" s="80"/>
      <c r="AVC94" s="71"/>
      <c r="AVD94" s="76"/>
      <c r="AVE94" s="76"/>
      <c r="AVF94" s="77"/>
      <c r="AVG94" s="78"/>
      <c r="AVH94" s="79"/>
      <c r="AVI94" s="70"/>
      <c r="AVJ94" s="80"/>
      <c r="AVK94" s="71"/>
      <c r="AVL94" s="76"/>
      <c r="AVM94" s="76"/>
      <c r="AVN94" s="77"/>
      <c r="AVO94" s="78"/>
      <c r="AVP94" s="79"/>
      <c r="AVQ94" s="70"/>
      <c r="AVR94" s="80"/>
      <c r="AVS94" s="71"/>
      <c r="AVT94" s="76"/>
      <c r="AVU94" s="76"/>
      <c r="AVV94" s="77"/>
      <c r="AVW94" s="78"/>
      <c r="AVX94" s="79"/>
      <c r="AVY94" s="70"/>
      <c r="AVZ94" s="80"/>
      <c r="AWA94" s="71"/>
      <c r="AWB94" s="76"/>
      <c r="AWC94" s="76"/>
      <c r="AWD94" s="77"/>
      <c r="AWE94" s="78"/>
      <c r="AWF94" s="79"/>
      <c r="AWG94" s="70"/>
      <c r="AWH94" s="80"/>
      <c r="AWI94" s="71"/>
      <c r="AWJ94" s="76"/>
      <c r="AWK94" s="76"/>
      <c r="AWL94" s="77"/>
      <c r="AWM94" s="78"/>
      <c r="AWN94" s="79"/>
      <c r="AWO94" s="70"/>
      <c r="AWP94" s="80"/>
      <c r="AWQ94" s="71"/>
      <c r="AWR94" s="76"/>
      <c r="AWS94" s="76"/>
      <c r="AWT94" s="77"/>
      <c r="AWU94" s="78"/>
      <c r="AWV94" s="79"/>
      <c r="AWW94" s="70"/>
      <c r="AWX94" s="80"/>
      <c r="AWY94" s="71"/>
      <c r="AWZ94" s="76"/>
      <c r="AXA94" s="76"/>
      <c r="AXB94" s="77"/>
      <c r="AXC94" s="78"/>
      <c r="AXD94" s="79"/>
      <c r="AXE94" s="70"/>
      <c r="AXF94" s="80"/>
      <c r="AXG94" s="71"/>
      <c r="AXH94" s="76"/>
      <c r="AXI94" s="76"/>
      <c r="AXJ94" s="77"/>
      <c r="AXK94" s="78"/>
      <c r="AXL94" s="79"/>
      <c r="AXM94" s="70"/>
      <c r="AXN94" s="80"/>
      <c r="AXO94" s="71"/>
      <c r="AXP94" s="76"/>
      <c r="AXQ94" s="76"/>
      <c r="AXR94" s="77"/>
      <c r="AXS94" s="78"/>
      <c r="AXT94" s="79"/>
      <c r="AXU94" s="70"/>
      <c r="AXV94" s="80"/>
      <c r="AXW94" s="71"/>
      <c r="AXX94" s="76"/>
      <c r="AXY94" s="76"/>
      <c r="AXZ94" s="77"/>
      <c r="AYA94" s="78"/>
      <c r="AYB94" s="79"/>
      <c r="AYC94" s="70"/>
      <c r="AYD94" s="80"/>
      <c r="AYE94" s="71"/>
      <c r="AYF94" s="76"/>
      <c r="AYG94" s="76"/>
      <c r="AYH94" s="77"/>
      <c r="AYI94" s="78"/>
      <c r="AYJ94" s="79"/>
      <c r="AYK94" s="70"/>
      <c r="AYL94" s="80"/>
      <c r="AYM94" s="71"/>
      <c r="AYN94" s="76"/>
      <c r="AYO94" s="76"/>
      <c r="AYP94" s="77"/>
      <c r="AYQ94" s="78"/>
      <c r="AYR94" s="79"/>
      <c r="AYS94" s="70"/>
      <c r="AYT94" s="80"/>
      <c r="AYU94" s="71"/>
      <c r="AYV94" s="76"/>
      <c r="AYW94" s="76"/>
      <c r="AYX94" s="77"/>
      <c r="AYY94" s="78"/>
      <c r="AYZ94" s="79"/>
      <c r="AZA94" s="70"/>
      <c r="AZB94" s="80"/>
      <c r="AZC94" s="71"/>
      <c r="AZD94" s="76"/>
      <c r="AZE94" s="76"/>
      <c r="AZF94" s="77"/>
      <c r="AZG94" s="78"/>
      <c r="AZH94" s="79"/>
      <c r="AZI94" s="70"/>
      <c r="AZJ94" s="80"/>
      <c r="AZK94" s="71"/>
      <c r="AZL94" s="76"/>
      <c r="AZM94" s="76"/>
      <c r="AZN94" s="77"/>
      <c r="AZO94" s="78"/>
      <c r="AZP94" s="79"/>
      <c r="AZQ94" s="70"/>
      <c r="AZR94" s="80"/>
      <c r="AZS94" s="71"/>
      <c r="AZT94" s="76"/>
      <c r="AZU94" s="76"/>
      <c r="AZV94" s="77"/>
      <c r="AZW94" s="78"/>
      <c r="AZX94" s="79"/>
      <c r="AZY94" s="70"/>
      <c r="AZZ94" s="80"/>
      <c r="BAA94" s="71"/>
      <c r="BAB94" s="76"/>
      <c r="BAC94" s="76"/>
      <c r="BAD94" s="77"/>
      <c r="BAE94" s="78"/>
      <c r="BAF94" s="79"/>
      <c r="BAG94" s="70"/>
      <c r="BAH94" s="80"/>
      <c r="BAI94" s="71"/>
      <c r="BAJ94" s="76"/>
      <c r="BAK94" s="76"/>
      <c r="BAL94" s="77"/>
      <c r="BAM94" s="78"/>
      <c r="BAN94" s="79"/>
      <c r="BAO94" s="70"/>
      <c r="BAP94" s="80"/>
      <c r="BAQ94" s="71"/>
      <c r="BAR94" s="76"/>
      <c r="BAS94" s="76"/>
      <c r="BAT94" s="77"/>
      <c r="BAU94" s="78"/>
      <c r="BAV94" s="79"/>
      <c r="BAW94" s="70"/>
      <c r="BAX94" s="80"/>
      <c r="BAY94" s="71"/>
      <c r="BAZ94" s="76"/>
      <c r="BBA94" s="76"/>
      <c r="BBB94" s="77"/>
      <c r="BBC94" s="78"/>
      <c r="BBD94" s="79"/>
      <c r="BBE94" s="70"/>
      <c r="BBF94" s="80"/>
      <c r="BBG94" s="71"/>
      <c r="BBH94" s="76"/>
      <c r="BBI94" s="76"/>
      <c r="BBJ94" s="77"/>
      <c r="BBK94" s="78"/>
      <c r="BBL94" s="79"/>
      <c r="BBM94" s="70"/>
      <c r="BBN94" s="80"/>
      <c r="BBO94" s="71"/>
      <c r="BBP94" s="76"/>
      <c r="BBQ94" s="76"/>
      <c r="BBR94" s="77"/>
      <c r="BBS94" s="78"/>
      <c r="BBT94" s="79"/>
      <c r="BBU94" s="70"/>
      <c r="BBV94" s="80"/>
      <c r="BBW94" s="71"/>
      <c r="BBX94" s="76"/>
      <c r="BBY94" s="76"/>
      <c r="BBZ94" s="77"/>
      <c r="BCA94" s="78"/>
      <c r="BCB94" s="79"/>
      <c r="BCC94" s="70"/>
      <c r="BCD94" s="80"/>
      <c r="BCE94" s="71"/>
      <c r="BCF94" s="76"/>
      <c r="BCG94" s="76"/>
      <c r="BCH94" s="77"/>
      <c r="BCI94" s="78"/>
      <c r="BCJ94" s="79"/>
      <c r="BCK94" s="70"/>
      <c r="BCL94" s="80"/>
      <c r="BCM94" s="71"/>
      <c r="BCN94" s="76"/>
      <c r="BCO94" s="76"/>
      <c r="BCP94" s="77"/>
      <c r="BCQ94" s="78"/>
      <c r="BCR94" s="79"/>
      <c r="BCS94" s="70"/>
      <c r="BCT94" s="80"/>
      <c r="BCU94" s="71"/>
      <c r="BCV94" s="76"/>
      <c r="BCW94" s="76"/>
      <c r="BCX94" s="77"/>
      <c r="BCY94" s="78"/>
      <c r="BCZ94" s="79"/>
      <c r="BDA94" s="70"/>
      <c r="BDB94" s="80"/>
      <c r="BDC94" s="71"/>
      <c r="BDD94" s="76"/>
      <c r="BDE94" s="76"/>
      <c r="BDF94" s="77"/>
      <c r="BDG94" s="78"/>
      <c r="BDH94" s="79"/>
      <c r="BDI94" s="70"/>
      <c r="BDJ94" s="80"/>
      <c r="BDK94" s="71"/>
      <c r="BDL94" s="76"/>
      <c r="BDM94" s="76"/>
      <c r="BDN94" s="77"/>
      <c r="BDO94" s="78"/>
      <c r="BDP94" s="79"/>
      <c r="BDQ94" s="70"/>
      <c r="BDR94" s="80"/>
      <c r="BDS94" s="71"/>
      <c r="BDT94" s="76"/>
      <c r="BDU94" s="76"/>
      <c r="BDV94" s="77"/>
      <c r="BDW94" s="78"/>
      <c r="BDX94" s="79"/>
      <c r="BDY94" s="70"/>
      <c r="BDZ94" s="80"/>
      <c r="BEA94" s="71"/>
      <c r="BEB94" s="76"/>
      <c r="BEC94" s="76"/>
      <c r="BED94" s="77"/>
      <c r="BEE94" s="78"/>
      <c r="BEF94" s="79"/>
      <c r="BEG94" s="70"/>
      <c r="BEH94" s="80"/>
      <c r="BEI94" s="71"/>
      <c r="BEJ94" s="76"/>
      <c r="BEK94" s="76"/>
      <c r="BEL94" s="77"/>
      <c r="BEM94" s="78"/>
      <c r="BEN94" s="79"/>
      <c r="BEO94" s="70"/>
      <c r="BEP94" s="80"/>
      <c r="BEQ94" s="71"/>
      <c r="BER94" s="76"/>
      <c r="BES94" s="76"/>
      <c r="BET94" s="77"/>
      <c r="BEU94" s="78"/>
      <c r="BEV94" s="79"/>
      <c r="BEW94" s="70"/>
      <c r="BEX94" s="80"/>
      <c r="BEY94" s="71"/>
      <c r="BEZ94" s="76"/>
      <c r="BFA94" s="76"/>
      <c r="BFB94" s="77"/>
      <c r="BFC94" s="78"/>
      <c r="BFD94" s="79"/>
      <c r="BFE94" s="70"/>
      <c r="BFF94" s="80"/>
      <c r="BFG94" s="71"/>
      <c r="BFH94" s="76"/>
      <c r="BFI94" s="76"/>
      <c r="BFJ94" s="77"/>
      <c r="BFK94" s="78"/>
      <c r="BFL94" s="79"/>
      <c r="BFM94" s="70"/>
      <c r="BFN94" s="80"/>
      <c r="BFO94" s="71"/>
      <c r="BFP94" s="76"/>
      <c r="BFQ94" s="76"/>
      <c r="BFR94" s="77"/>
      <c r="BFS94" s="78"/>
      <c r="BFT94" s="79"/>
      <c r="BFU94" s="70"/>
      <c r="BFV94" s="80"/>
      <c r="BFW94" s="71"/>
      <c r="BFX94" s="76"/>
      <c r="BFY94" s="76"/>
      <c r="BFZ94" s="77"/>
      <c r="BGA94" s="78"/>
      <c r="BGB94" s="79"/>
      <c r="BGC94" s="70"/>
      <c r="BGD94" s="80"/>
      <c r="BGE94" s="71"/>
      <c r="BGF94" s="76"/>
      <c r="BGG94" s="76"/>
      <c r="BGH94" s="77"/>
      <c r="BGI94" s="78"/>
      <c r="BGJ94" s="79"/>
      <c r="BGK94" s="70"/>
      <c r="BGL94" s="80"/>
      <c r="BGM94" s="71"/>
      <c r="BGN94" s="76"/>
      <c r="BGO94" s="76"/>
      <c r="BGP94" s="77"/>
      <c r="BGQ94" s="78"/>
      <c r="BGR94" s="79"/>
      <c r="BGS94" s="70"/>
      <c r="BGT94" s="80"/>
      <c r="BGU94" s="71"/>
      <c r="BGV94" s="76"/>
      <c r="BGW94" s="76"/>
      <c r="BGX94" s="77"/>
      <c r="BGY94" s="78"/>
      <c r="BGZ94" s="79"/>
      <c r="BHA94" s="70"/>
      <c r="BHB94" s="80"/>
      <c r="BHC94" s="71"/>
      <c r="BHD94" s="76"/>
      <c r="BHE94" s="76"/>
      <c r="BHF94" s="77"/>
      <c r="BHG94" s="78"/>
      <c r="BHH94" s="79"/>
      <c r="BHI94" s="70"/>
      <c r="BHJ94" s="80"/>
      <c r="BHK94" s="71"/>
      <c r="BHL94" s="76"/>
      <c r="BHM94" s="76"/>
      <c r="BHN94" s="77"/>
      <c r="BHO94" s="78"/>
      <c r="BHP94" s="79"/>
      <c r="BHQ94" s="70"/>
      <c r="BHR94" s="80"/>
      <c r="BHS94" s="71"/>
      <c r="BHT94" s="76"/>
      <c r="BHU94" s="76"/>
      <c r="BHV94" s="77"/>
      <c r="BHW94" s="78"/>
      <c r="BHX94" s="79"/>
      <c r="BHY94" s="70"/>
      <c r="BHZ94" s="80"/>
      <c r="BIA94" s="71"/>
      <c r="BIB94" s="76"/>
      <c r="BIC94" s="76"/>
      <c r="BID94" s="77"/>
      <c r="BIE94" s="78"/>
      <c r="BIF94" s="79"/>
      <c r="BIG94" s="70"/>
      <c r="BIH94" s="80"/>
      <c r="BII94" s="71"/>
      <c r="BIJ94" s="76"/>
      <c r="BIK94" s="76"/>
      <c r="BIL94" s="77"/>
      <c r="BIM94" s="78"/>
      <c r="BIN94" s="79"/>
      <c r="BIO94" s="70"/>
      <c r="BIP94" s="80"/>
      <c r="BIQ94" s="71"/>
      <c r="BIR94" s="76"/>
      <c r="BIS94" s="76"/>
      <c r="BIT94" s="77"/>
      <c r="BIU94" s="78"/>
      <c r="BIV94" s="79"/>
      <c r="BIW94" s="70"/>
      <c r="BIX94" s="80"/>
      <c r="BIY94" s="71"/>
      <c r="BIZ94" s="76"/>
      <c r="BJA94" s="76"/>
      <c r="BJB94" s="77"/>
      <c r="BJC94" s="78"/>
      <c r="BJD94" s="79"/>
      <c r="BJE94" s="70"/>
      <c r="BJF94" s="80"/>
      <c r="BJG94" s="71"/>
      <c r="BJH94" s="76"/>
      <c r="BJI94" s="76"/>
      <c r="BJJ94" s="77"/>
      <c r="BJK94" s="78"/>
      <c r="BJL94" s="79"/>
      <c r="BJM94" s="70"/>
      <c r="BJN94" s="80"/>
      <c r="BJO94" s="71"/>
      <c r="BJP94" s="76"/>
      <c r="BJQ94" s="76"/>
      <c r="BJR94" s="77"/>
      <c r="BJS94" s="78"/>
      <c r="BJT94" s="79"/>
      <c r="BJU94" s="70"/>
      <c r="BJV94" s="80"/>
      <c r="BJW94" s="71"/>
      <c r="BJX94" s="76"/>
      <c r="BJY94" s="76"/>
      <c r="BJZ94" s="77"/>
      <c r="BKA94" s="78"/>
      <c r="BKB94" s="79"/>
      <c r="BKC94" s="70"/>
      <c r="BKD94" s="80"/>
      <c r="BKE94" s="71"/>
      <c r="BKF94" s="76"/>
      <c r="BKG94" s="76"/>
      <c r="BKH94" s="77"/>
      <c r="BKI94" s="78"/>
      <c r="BKJ94" s="79"/>
      <c r="BKK94" s="70"/>
      <c r="BKL94" s="80"/>
      <c r="BKM94" s="71"/>
      <c r="BKN94" s="76"/>
      <c r="BKO94" s="76"/>
      <c r="BKP94" s="77"/>
      <c r="BKQ94" s="78"/>
      <c r="BKR94" s="79"/>
      <c r="BKS94" s="70"/>
      <c r="BKT94" s="80"/>
      <c r="BKU94" s="71"/>
      <c r="BKV94" s="76"/>
      <c r="BKW94" s="76"/>
      <c r="BKX94" s="77"/>
      <c r="BKY94" s="78"/>
      <c r="BKZ94" s="79"/>
      <c r="BLA94" s="70"/>
      <c r="BLB94" s="80"/>
      <c r="BLC94" s="71"/>
      <c r="BLD94" s="76"/>
      <c r="BLE94" s="76"/>
      <c r="BLF94" s="77"/>
      <c r="BLG94" s="78"/>
      <c r="BLH94" s="79"/>
      <c r="BLI94" s="70"/>
      <c r="BLJ94" s="80"/>
      <c r="BLK94" s="71"/>
      <c r="BLL94" s="76"/>
      <c r="BLM94" s="76"/>
      <c r="BLN94" s="77"/>
      <c r="BLO94" s="78"/>
      <c r="BLP94" s="79"/>
      <c r="BLQ94" s="70"/>
      <c r="BLR94" s="80"/>
      <c r="BLS94" s="71"/>
      <c r="BLT94" s="76"/>
      <c r="BLU94" s="76"/>
      <c r="BLV94" s="77"/>
      <c r="BLW94" s="78"/>
      <c r="BLX94" s="79"/>
      <c r="BLY94" s="70"/>
      <c r="BLZ94" s="80"/>
      <c r="BMA94" s="71"/>
      <c r="BMB94" s="76"/>
      <c r="BMC94" s="76"/>
      <c r="BMD94" s="77"/>
      <c r="BME94" s="78"/>
      <c r="BMF94" s="79"/>
      <c r="BMG94" s="70"/>
      <c r="BMH94" s="80"/>
      <c r="BMI94" s="71"/>
      <c r="BMJ94" s="76"/>
      <c r="BMK94" s="76"/>
      <c r="BML94" s="77"/>
      <c r="BMM94" s="78"/>
      <c r="BMN94" s="79"/>
      <c r="BMO94" s="70"/>
      <c r="BMP94" s="80"/>
      <c r="BMQ94" s="71"/>
      <c r="BMR94" s="76"/>
      <c r="BMS94" s="76"/>
      <c r="BMT94" s="77"/>
      <c r="BMU94" s="78"/>
      <c r="BMV94" s="79"/>
      <c r="BMW94" s="70"/>
      <c r="BMX94" s="80"/>
      <c r="BMY94" s="71"/>
      <c r="BMZ94" s="76"/>
      <c r="BNA94" s="76"/>
      <c r="BNB94" s="77"/>
      <c r="BNC94" s="78"/>
      <c r="BND94" s="79"/>
      <c r="BNE94" s="70"/>
      <c r="BNF94" s="80"/>
      <c r="BNG94" s="71"/>
      <c r="BNH94" s="76"/>
      <c r="BNI94" s="76"/>
      <c r="BNJ94" s="77"/>
      <c r="BNK94" s="78"/>
      <c r="BNL94" s="79"/>
      <c r="BNM94" s="70"/>
      <c r="BNN94" s="80"/>
      <c r="BNO94" s="71"/>
      <c r="BNP94" s="76"/>
      <c r="BNQ94" s="76"/>
      <c r="BNR94" s="77"/>
      <c r="BNS94" s="78"/>
      <c r="BNT94" s="79"/>
      <c r="BNU94" s="70"/>
      <c r="BNV94" s="80"/>
      <c r="BNW94" s="71"/>
      <c r="BNX94" s="76"/>
      <c r="BNY94" s="76"/>
      <c r="BNZ94" s="77"/>
      <c r="BOA94" s="78"/>
      <c r="BOB94" s="79"/>
      <c r="BOC94" s="70"/>
      <c r="BOD94" s="80"/>
      <c r="BOE94" s="71"/>
      <c r="BOF94" s="76"/>
      <c r="BOG94" s="76"/>
      <c r="BOH94" s="77"/>
      <c r="BOI94" s="78"/>
      <c r="BOJ94" s="79"/>
      <c r="BOK94" s="70"/>
      <c r="BOL94" s="80"/>
      <c r="BOM94" s="71"/>
      <c r="BON94" s="76"/>
      <c r="BOO94" s="76"/>
      <c r="BOP94" s="77"/>
      <c r="BOQ94" s="78"/>
      <c r="BOR94" s="79"/>
      <c r="BOS94" s="70"/>
      <c r="BOT94" s="80"/>
      <c r="BOU94" s="71"/>
      <c r="BOV94" s="76"/>
      <c r="BOW94" s="76"/>
      <c r="BOX94" s="77"/>
      <c r="BOY94" s="78"/>
      <c r="BOZ94" s="79"/>
      <c r="BPA94" s="70"/>
      <c r="BPB94" s="80"/>
      <c r="BPC94" s="71"/>
      <c r="BPD94" s="76"/>
      <c r="BPE94" s="76"/>
      <c r="BPF94" s="77"/>
      <c r="BPG94" s="78"/>
      <c r="BPH94" s="79"/>
      <c r="BPI94" s="70"/>
      <c r="BPJ94" s="80"/>
      <c r="BPK94" s="71"/>
      <c r="BPL94" s="76"/>
      <c r="BPM94" s="76"/>
      <c r="BPN94" s="77"/>
      <c r="BPO94" s="78"/>
      <c r="BPP94" s="79"/>
      <c r="BPQ94" s="70"/>
      <c r="BPR94" s="80"/>
      <c r="BPS94" s="71"/>
      <c r="BPT94" s="76"/>
      <c r="BPU94" s="76"/>
      <c r="BPV94" s="77"/>
      <c r="BPW94" s="78"/>
      <c r="BPX94" s="79"/>
      <c r="BPY94" s="70"/>
      <c r="BPZ94" s="80"/>
      <c r="BQA94" s="71"/>
      <c r="BQB94" s="76"/>
      <c r="BQC94" s="76"/>
      <c r="BQD94" s="77"/>
      <c r="BQE94" s="78"/>
      <c r="BQF94" s="79"/>
      <c r="BQG94" s="70"/>
      <c r="BQH94" s="80"/>
      <c r="BQI94" s="71"/>
      <c r="BQJ94" s="76"/>
      <c r="BQK94" s="76"/>
      <c r="BQL94" s="77"/>
      <c r="BQM94" s="78"/>
      <c r="BQN94" s="79"/>
      <c r="BQO94" s="70"/>
      <c r="BQP94" s="80"/>
      <c r="BQQ94" s="71"/>
      <c r="BQR94" s="76"/>
      <c r="BQS94" s="76"/>
      <c r="BQT94" s="77"/>
      <c r="BQU94" s="78"/>
      <c r="BQV94" s="79"/>
      <c r="BQW94" s="70"/>
      <c r="BQX94" s="80"/>
      <c r="BQY94" s="71"/>
      <c r="BQZ94" s="76"/>
      <c r="BRA94" s="76"/>
      <c r="BRB94" s="77"/>
      <c r="BRC94" s="78"/>
      <c r="BRD94" s="79"/>
      <c r="BRE94" s="70"/>
      <c r="BRF94" s="80"/>
      <c r="BRG94" s="71"/>
      <c r="BRH94" s="76"/>
      <c r="BRI94" s="76"/>
      <c r="BRJ94" s="77"/>
      <c r="BRK94" s="78"/>
      <c r="BRL94" s="79"/>
      <c r="BRM94" s="70"/>
      <c r="BRN94" s="80"/>
      <c r="BRO94" s="71"/>
      <c r="BRP94" s="76"/>
      <c r="BRQ94" s="76"/>
      <c r="BRR94" s="77"/>
      <c r="BRS94" s="78"/>
      <c r="BRT94" s="79"/>
      <c r="BRU94" s="70"/>
      <c r="BRV94" s="80"/>
      <c r="BRW94" s="71"/>
      <c r="BRX94" s="76"/>
      <c r="BRY94" s="76"/>
      <c r="BRZ94" s="77"/>
      <c r="BSA94" s="78"/>
      <c r="BSB94" s="79"/>
      <c r="BSC94" s="70"/>
      <c r="BSD94" s="80"/>
      <c r="BSE94" s="71"/>
      <c r="BSF94" s="76"/>
      <c r="BSG94" s="76"/>
      <c r="BSH94" s="77"/>
      <c r="BSI94" s="78"/>
      <c r="BSJ94" s="79"/>
      <c r="BSK94" s="70"/>
      <c r="BSL94" s="80"/>
      <c r="BSM94" s="71"/>
      <c r="BSN94" s="76"/>
      <c r="BSO94" s="76"/>
      <c r="BSP94" s="77"/>
      <c r="BSQ94" s="78"/>
      <c r="BSR94" s="79"/>
      <c r="BSS94" s="70"/>
      <c r="BST94" s="80"/>
      <c r="BSU94" s="71"/>
      <c r="BSV94" s="76"/>
      <c r="BSW94" s="76"/>
      <c r="BSX94" s="77"/>
      <c r="BSY94" s="78"/>
      <c r="BSZ94" s="79"/>
      <c r="BTA94" s="70"/>
      <c r="BTB94" s="80"/>
      <c r="BTC94" s="71"/>
      <c r="BTD94" s="76"/>
      <c r="BTE94" s="76"/>
      <c r="BTF94" s="77"/>
      <c r="BTG94" s="78"/>
      <c r="BTH94" s="79"/>
      <c r="BTI94" s="70"/>
      <c r="BTJ94" s="80"/>
      <c r="BTK94" s="71"/>
      <c r="BTL94" s="76"/>
      <c r="BTM94" s="76"/>
      <c r="BTN94" s="77"/>
      <c r="BTO94" s="78"/>
      <c r="BTP94" s="79"/>
      <c r="BTQ94" s="70"/>
      <c r="BTR94" s="80"/>
      <c r="BTS94" s="71"/>
      <c r="BTT94" s="76"/>
      <c r="BTU94" s="76"/>
      <c r="BTV94" s="77"/>
      <c r="BTW94" s="78"/>
      <c r="BTX94" s="79"/>
      <c r="BTY94" s="70"/>
      <c r="BTZ94" s="80"/>
      <c r="BUA94" s="71"/>
      <c r="BUB94" s="76"/>
      <c r="BUC94" s="76"/>
      <c r="BUD94" s="77"/>
      <c r="BUE94" s="78"/>
      <c r="BUF94" s="79"/>
      <c r="BUG94" s="70"/>
      <c r="BUH94" s="80"/>
      <c r="BUI94" s="71"/>
      <c r="BUJ94" s="76"/>
      <c r="BUK94" s="76"/>
      <c r="BUL94" s="77"/>
      <c r="BUM94" s="78"/>
      <c r="BUN94" s="79"/>
      <c r="BUO94" s="70"/>
      <c r="BUP94" s="80"/>
      <c r="BUQ94" s="71"/>
      <c r="BUR94" s="76"/>
      <c r="BUS94" s="76"/>
      <c r="BUT94" s="77"/>
      <c r="BUU94" s="78"/>
      <c r="BUV94" s="79"/>
      <c r="BUW94" s="70"/>
      <c r="BUX94" s="80"/>
      <c r="BUY94" s="71"/>
      <c r="BUZ94" s="76"/>
      <c r="BVA94" s="76"/>
      <c r="BVB94" s="77"/>
      <c r="BVC94" s="78"/>
      <c r="BVD94" s="79"/>
      <c r="BVE94" s="70"/>
      <c r="BVF94" s="80"/>
      <c r="BVG94" s="71"/>
      <c r="BVH94" s="76"/>
      <c r="BVI94" s="76"/>
      <c r="BVJ94" s="77"/>
      <c r="BVK94" s="78"/>
      <c r="BVL94" s="79"/>
      <c r="BVM94" s="70"/>
      <c r="BVN94" s="80"/>
      <c r="BVO94" s="71"/>
      <c r="BVP94" s="76"/>
      <c r="BVQ94" s="76"/>
      <c r="BVR94" s="77"/>
      <c r="BVS94" s="78"/>
      <c r="BVT94" s="79"/>
      <c r="BVU94" s="70"/>
      <c r="BVV94" s="80"/>
      <c r="BVW94" s="71"/>
      <c r="BVX94" s="76"/>
      <c r="BVY94" s="76"/>
      <c r="BVZ94" s="77"/>
      <c r="BWA94" s="78"/>
      <c r="BWB94" s="79"/>
      <c r="BWC94" s="70"/>
      <c r="BWD94" s="80"/>
      <c r="BWE94" s="71"/>
      <c r="BWF94" s="76"/>
      <c r="BWG94" s="76"/>
      <c r="BWH94" s="77"/>
      <c r="BWI94" s="78"/>
      <c r="BWJ94" s="79"/>
      <c r="BWK94" s="70"/>
      <c r="BWL94" s="80"/>
      <c r="BWM94" s="71"/>
      <c r="BWN94" s="76"/>
      <c r="BWO94" s="76"/>
      <c r="BWP94" s="77"/>
      <c r="BWQ94" s="78"/>
      <c r="BWR94" s="79"/>
      <c r="BWS94" s="70"/>
      <c r="BWT94" s="80"/>
      <c r="BWU94" s="71"/>
      <c r="BWV94" s="76"/>
      <c r="BWW94" s="76"/>
      <c r="BWX94" s="77"/>
      <c r="BWY94" s="78"/>
      <c r="BWZ94" s="79"/>
      <c r="BXA94" s="70"/>
      <c r="BXB94" s="80"/>
      <c r="BXC94" s="71"/>
      <c r="BXD94" s="76"/>
      <c r="BXE94" s="76"/>
      <c r="BXF94" s="77"/>
      <c r="BXG94" s="78"/>
      <c r="BXH94" s="79"/>
      <c r="BXI94" s="70"/>
      <c r="BXJ94" s="80"/>
      <c r="BXK94" s="71"/>
      <c r="BXL94" s="76"/>
      <c r="BXM94" s="76"/>
      <c r="BXN94" s="77"/>
      <c r="BXO94" s="78"/>
      <c r="BXP94" s="79"/>
      <c r="BXQ94" s="70"/>
      <c r="BXR94" s="80"/>
      <c r="BXS94" s="71"/>
      <c r="BXT94" s="76"/>
      <c r="BXU94" s="76"/>
      <c r="BXV94" s="77"/>
      <c r="BXW94" s="78"/>
      <c r="BXX94" s="79"/>
      <c r="BXY94" s="70"/>
      <c r="BXZ94" s="80"/>
      <c r="BYA94" s="71"/>
      <c r="BYB94" s="76"/>
      <c r="BYC94" s="76"/>
      <c r="BYD94" s="77"/>
      <c r="BYE94" s="78"/>
      <c r="BYF94" s="79"/>
      <c r="BYG94" s="70"/>
      <c r="BYH94" s="80"/>
      <c r="BYI94" s="71"/>
      <c r="BYJ94" s="76"/>
      <c r="BYK94" s="76"/>
      <c r="BYL94" s="77"/>
      <c r="BYM94" s="78"/>
      <c r="BYN94" s="79"/>
      <c r="BYO94" s="70"/>
      <c r="BYP94" s="80"/>
      <c r="BYQ94" s="71"/>
      <c r="BYR94" s="76"/>
      <c r="BYS94" s="76"/>
      <c r="BYT94" s="77"/>
      <c r="BYU94" s="78"/>
      <c r="BYV94" s="79"/>
      <c r="BYW94" s="70"/>
      <c r="BYX94" s="80"/>
      <c r="BYY94" s="71"/>
      <c r="BYZ94" s="76"/>
      <c r="BZA94" s="76"/>
      <c r="BZB94" s="77"/>
      <c r="BZC94" s="78"/>
      <c r="BZD94" s="79"/>
      <c r="BZE94" s="70"/>
      <c r="BZF94" s="80"/>
      <c r="BZG94" s="71"/>
      <c r="BZH94" s="76"/>
      <c r="BZI94" s="76"/>
      <c r="BZJ94" s="77"/>
      <c r="BZK94" s="78"/>
      <c r="BZL94" s="79"/>
      <c r="BZM94" s="70"/>
      <c r="BZN94" s="80"/>
      <c r="BZO94" s="71"/>
      <c r="BZP94" s="76"/>
      <c r="BZQ94" s="76"/>
      <c r="BZR94" s="77"/>
      <c r="BZS94" s="78"/>
      <c r="BZT94" s="79"/>
      <c r="BZU94" s="70"/>
      <c r="BZV94" s="80"/>
      <c r="BZW94" s="71"/>
      <c r="BZX94" s="76"/>
      <c r="BZY94" s="76"/>
      <c r="BZZ94" s="77"/>
      <c r="CAA94" s="78"/>
      <c r="CAB94" s="79"/>
      <c r="CAC94" s="70"/>
      <c r="CAD94" s="80"/>
      <c r="CAE94" s="71"/>
      <c r="CAF94" s="76"/>
      <c r="CAG94" s="76"/>
      <c r="CAH94" s="77"/>
      <c r="CAI94" s="78"/>
      <c r="CAJ94" s="79"/>
      <c r="CAK94" s="70"/>
      <c r="CAL94" s="80"/>
      <c r="CAM94" s="71"/>
      <c r="CAN94" s="76"/>
      <c r="CAO94" s="76"/>
      <c r="CAP94" s="77"/>
      <c r="CAQ94" s="78"/>
      <c r="CAR94" s="79"/>
      <c r="CAS94" s="70"/>
      <c r="CAT94" s="80"/>
      <c r="CAU94" s="71"/>
      <c r="CAV94" s="76"/>
      <c r="CAW94" s="76"/>
      <c r="CAX94" s="77"/>
      <c r="CAY94" s="78"/>
      <c r="CAZ94" s="79"/>
      <c r="CBA94" s="70"/>
      <c r="CBB94" s="80"/>
      <c r="CBC94" s="71"/>
      <c r="CBD94" s="76"/>
      <c r="CBE94" s="76"/>
      <c r="CBF94" s="77"/>
      <c r="CBG94" s="78"/>
      <c r="CBH94" s="79"/>
      <c r="CBI94" s="70"/>
      <c r="CBJ94" s="80"/>
      <c r="CBK94" s="71"/>
      <c r="CBL94" s="76"/>
      <c r="CBM94" s="76"/>
      <c r="CBN94" s="77"/>
      <c r="CBO94" s="78"/>
      <c r="CBP94" s="79"/>
      <c r="CBQ94" s="70"/>
      <c r="CBR94" s="80"/>
      <c r="CBS94" s="71"/>
      <c r="CBT94" s="76"/>
      <c r="CBU94" s="76"/>
      <c r="CBV94" s="77"/>
      <c r="CBW94" s="78"/>
      <c r="CBX94" s="79"/>
      <c r="CBY94" s="70"/>
      <c r="CBZ94" s="80"/>
      <c r="CCA94" s="71"/>
      <c r="CCB94" s="76"/>
      <c r="CCC94" s="76"/>
      <c r="CCD94" s="77"/>
      <c r="CCE94" s="78"/>
      <c r="CCF94" s="79"/>
      <c r="CCG94" s="70"/>
      <c r="CCH94" s="80"/>
      <c r="CCI94" s="71"/>
      <c r="CCJ94" s="76"/>
      <c r="CCK94" s="76"/>
      <c r="CCL94" s="77"/>
      <c r="CCM94" s="78"/>
      <c r="CCN94" s="79"/>
      <c r="CCO94" s="70"/>
      <c r="CCP94" s="80"/>
      <c r="CCQ94" s="71"/>
      <c r="CCR94" s="76"/>
      <c r="CCS94" s="76"/>
      <c r="CCT94" s="77"/>
      <c r="CCU94" s="78"/>
      <c r="CCV94" s="79"/>
      <c r="CCW94" s="70"/>
      <c r="CCX94" s="80"/>
      <c r="CCY94" s="71"/>
      <c r="CCZ94" s="76"/>
      <c r="CDA94" s="76"/>
      <c r="CDB94" s="77"/>
      <c r="CDC94" s="78"/>
      <c r="CDD94" s="79"/>
      <c r="CDE94" s="70"/>
      <c r="CDF94" s="80"/>
      <c r="CDG94" s="71"/>
      <c r="CDH94" s="76"/>
      <c r="CDI94" s="76"/>
      <c r="CDJ94" s="77"/>
      <c r="CDK94" s="78"/>
      <c r="CDL94" s="79"/>
      <c r="CDM94" s="70"/>
      <c r="CDN94" s="80"/>
      <c r="CDO94" s="71"/>
      <c r="CDP94" s="76"/>
      <c r="CDQ94" s="76"/>
      <c r="CDR94" s="77"/>
      <c r="CDS94" s="78"/>
      <c r="CDT94" s="79"/>
      <c r="CDU94" s="70"/>
      <c r="CDV94" s="80"/>
      <c r="CDW94" s="71"/>
      <c r="CDX94" s="76"/>
      <c r="CDY94" s="76"/>
      <c r="CDZ94" s="77"/>
      <c r="CEA94" s="78"/>
      <c r="CEB94" s="79"/>
      <c r="CEC94" s="70"/>
      <c r="CED94" s="80"/>
      <c r="CEE94" s="71"/>
      <c r="CEF94" s="76"/>
      <c r="CEG94" s="76"/>
      <c r="CEH94" s="77"/>
      <c r="CEI94" s="78"/>
      <c r="CEJ94" s="79"/>
      <c r="CEK94" s="70"/>
      <c r="CEL94" s="80"/>
      <c r="CEM94" s="71"/>
      <c r="CEN94" s="76"/>
      <c r="CEO94" s="76"/>
      <c r="CEP94" s="77"/>
      <c r="CEQ94" s="78"/>
      <c r="CER94" s="79"/>
      <c r="CES94" s="70"/>
      <c r="CET94" s="80"/>
      <c r="CEU94" s="71"/>
      <c r="CEV94" s="76"/>
      <c r="CEW94" s="76"/>
      <c r="CEX94" s="77"/>
      <c r="CEY94" s="78"/>
      <c r="CEZ94" s="79"/>
      <c r="CFA94" s="70"/>
      <c r="CFB94" s="80"/>
      <c r="CFC94" s="71"/>
      <c r="CFD94" s="76"/>
      <c r="CFE94" s="76"/>
      <c r="CFF94" s="77"/>
      <c r="CFG94" s="78"/>
      <c r="CFH94" s="79"/>
      <c r="CFI94" s="70"/>
      <c r="CFJ94" s="80"/>
      <c r="CFK94" s="71"/>
      <c r="CFL94" s="76"/>
      <c r="CFM94" s="76"/>
      <c r="CFN94" s="77"/>
      <c r="CFO94" s="78"/>
      <c r="CFP94" s="79"/>
      <c r="CFQ94" s="70"/>
      <c r="CFR94" s="80"/>
      <c r="CFS94" s="71"/>
      <c r="CFT94" s="76"/>
      <c r="CFU94" s="76"/>
      <c r="CFV94" s="77"/>
      <c r="CFW94" s="78"/>
      <c r="CFX94" s="79"/>
      <c r="CFY94" s="70"/>
      <c r="CFZ94" s="80"/>
      <c r="CGA94" s="71"/>
      <c r="CGB94" s="76"/>
      <c r="CGC94" s="76"/>
      <c r="CGD94" s="77"/>
      <c r="CGE94" s="78"/>
      <c r="CGF94" s="79"/>
      <c r="CGG94" s="70"/>
      <c r="CGH94" s="80"/>
      <c r="CGI94" s="71"/>
      <c r="CGJ94" s="76"/>
      <c r="CGK94" s="76"/>
      <c r="CGL94" s="77"/>
      <c r="CGM94" s="78"/>
      <c r="CGN94" s="79"/>
      <c r="CGO94" s="70"/>
      <c r="CGP94" s="80"/>
      <c r="CGQ94" s="71"/>
      <c r="CGR94" s="76"/>
      <c r="CGS94" s="76"/>
      <c r="CGT94" s="77"/>
      <c r="CGU94" s="78"/>
      <c r="CGV94" s="79"/>
      <c r="CGW94" s="70"/>
      <c r="CGX94" s="80"/>
      <c r="CGY94" s="71"/>
      <c r="CGZ94" s="76"/>
      <c r="CHA94" s="76"/>
      <c r="CHB94" s="77"/>
      <c r="CHC94" s="78"/>
      <c r="CHD94" s="79"/>
      <c r="CHE94" s="70"/>
      <c r="CHF94" s="80"/>
      <c r="CHG94" s="71"/>
      <c r="CHH94" s="76"/>
      <c r="CHI94" s="76"/>
      <c r="CHJ94" s="77"/>
      <c r="CHK94" s="78"/>
      <c r="CHL94" s="79"/>
      <c r="CHM94" s="70"/>
      <c r="CHN94" s="80"/>
      <c r="CHO94" s="71"/>
      <c r="CHP94" s="76"/>
      <c r="CHQ94" s="76"/>
      <c r="CHR94" s="77"/>
      <c r="CHS94" s="78"/>
      <c r="CHT94" s="79"/>
      <c r="CHU94" s="70"/>
      <c r="CHV94" s="80"/>
      <c r="CHW94" s="71"/>
      <c r="CHX94" s="76"/>
      <c r="CHY94" s="76"/>
      <c r="CHZ94" s="77"/>
      <c r="CIA94" s="78"/>
      <c r="CIB94" s="79"/>
      <c r="CIC94" s="70"/>
      <c r="CID94" s="80"/>
      <c r="CIE94" s="71"/>
      <c r="CIF94" s="76"/>
      <c r="CIG94" s="76"/>
      <c r="CIH94" s="77"/>
      <c r="CII94" s="78"/>
      <c r="CIJ94" s="79"/>
      <c r="CIK94" s="70"/>
      <c r="CIL94" s="80"/>
      <c r="CIM94" s="71"/>
      <c r="CIN94" s="76"/>
      <c r="CIO94" s="76"/>
      <c r="CIP94" s="77"/>
      <c r="CIQ94" s="78"/>
      <c r="CIR94" s="79"/>
      <c r="CIS94" s="70"/>
      <c r="CIT94" s="80"/>
      <c r="CIU94" s="71"/>
      <c r="CIV94" s="76"/>
      <c r="CIW94" s="76"/>
      <c r="CIX94" s="77"/>
      <c r="CIY94" s="78"/>
      <c r="CIZ94" s="79"/>
      <c r="CJA94" s="70"/>
      <c r="CJB94" s="80"/>
      <c r="CJC94" s="71"/>
      <c r="CJD94" s="76"/>
      <c r="CJE94" s="76"/>
      <c r="CJF94" s="77"/>
      <c r="CJG94" s="78"/>
      <c r="CJH94" s="79"/>
      <c r="CJI94" s="70"/>
      <c r="CJJ94" s="80"/>
      <c r="CJK94" s="71"/>
      <c r="CJL94" s="76"/>
      <c r="CJM94" s="76"/>
      <c r="CJN94" s="77"/>
      <c r="CJO94" s="78"/>
      <c r="CJP94" s="79"/>
      <c r="CJQ94" s="70"/>
      <c r="CJR94" s="80"/>
      <c r="CJS94" s="71"/>
      <c r="CJT94" s="76"/>
      <c r="CJU94" s="76"/>
      <c r="CJV94" s="77"/>
      <c r="CJW94" s="78"/>
      <c r="CJX94" s="79"/>
      <c r="CJY94" s="70"/>
      <c r="CJZ94" s="80"/>
      <c r="CKA94" s="71"/>
      <c r="CKB94" s="76"/>
      <c r="CKC94" s="76"/>
      <c r="CKD94" s="77"/>
      <c r="CKE94" s="78"/>
      <c r="CKF94" s="79"/>
      <c r="CKG94" s="70"/>
      <c r="CKH94" s="80"/>
      <c r="CKI94" s="71"/>
      <c r="CKJ94" s="76"/>
      <c r="CKK94" s="76"/>
      <c r="CKL94" s="77"/>
      <c r="CKM94" s="78"/>
      <c r="CKN94" s="79"/>
      <c r="CKO94" s="70"/>
      <c r="CKP94" s="80"/>
      <c r="CKQ94" s="71"/>
      <c r="CKR94" s="76"/>
      <c r="CKS94" s="76"/>
      <c r="CKT94" s="77"/>
      <c r="CKU94" s="78"/>
      <c r="CKV94" s="79"/>
      <c r="CKW94" s="70"/>
      <c r="CKX94" s="80"/>
      <c r="CKY94" s="71"/>
      <c r="CKZ94" s="76"/>
      <c r="CLA94" s="76"/>
      <c r="CLB94" s="77"/>
      <c r="CLC94" s="78"/>
      <c r="CLD94" s="79"/>
      <c r="CLE94" s="70"/>
      <c r="CLF94" s="80"/>
      <c r="CLG94" s="71"/>
      <c r="CLH94" s="76"/>
      <c r="CLI94" s="76"/>
      <c r="CLJ94" s="77"/>
      <c r="CLK94" s="78"/>
      <c r="CLL94" s="79"/>
      <c r="CLM94" s="70"/>
      <c r="CLN94" s="80"/>
      <c r="CLO94" s="71"/>
      <c r="CLP94" s="76"/>
      <c r="CLQ94" s="76"/>
      <c r="CLR94" s="77"/>
      <c r="CLS94" s="78"/>
      <c r="CLT94" s="79"/>
      <c r="CLU94" s="70"/>
      <c r="CLV94" s="80"/>
      <c r="CLW94" s="71"/>
      <c r="CLX94" s="76"/>
      <c r="CLY94" s="76"/>
      <c r="CLZ94" s="77"/>
      <c r="CMA94" s="78"/>
      <c r="CMB94" s="79"/>
      <c r="CMC94" s="70"/>
      <c r="CMD94" s="80"/>
      <c r="CME94" s="71"/>
      <c r="CMF94" s="76"/>
      <c r="CMG94" s="76"/>
      <c r="CMH94" s="77"/>
      <c r="CMI94" s="78"/>
      <c r="CMJ94" s="79"/>
      <c r="CMK94" s="70"/>
      <c r="CML94" s="80"/>
      <c r="CMM94" s="71"/>
      <c r="CMN94" s="76"/>
      <c r="CMO94" s="76"/>
      <c r="CMP94" s="77"/>
      <c r="CMQ94" s="78"/>
      <c r="CMR94" s="79"/>
      <c r="CMS94" s="70"/>
      <c r="CMT94" s="80"/>
      <c r="CMU94" s="71"/>
      <c r="CMV94" s="76"/>
      <c r="CMW94" s="76"/>
      <c r="CMX94" s="77"/>
      <c r="CMY94" s="78"/>
      <c r="CMZ94" s="79"/>
      <c r="CNA94" s="70"/>
      <c r="CNB94" s="80"/>
      <c r="CNC94" s="71"/>
      <c r="CND94" s="76"/>
      <c r="CNE94" s="76"/>
      <c r="CNF94" s="77"/>
      <c r="CNG94" s="78"/>
      <c r="CNH94" s="79"/>
      <c r="CNI94" s="70"/>
      <c r="CNJ94" s="80"/>
      <c r="CNK94" s="71"/>
      <c r="CNL94" s="76"/>
      <c r="CNM94" s="76"/>
      <c r="CNN94" s="77"/>
      <c r="CNO94" s="78"/>
      <c r="CNP94" s="79"/>
      <c r="CNQ94" s="70"/>
      <c r="CNR94" s="80"/>
      <c r="CNS94" s="71"/>
      <c r="CNT94" s="76"/>
      <c r="CNU94" s="76"/>
      <c r="CNV94" s="77"/>
      <c r="CNW94" s="78"/>
      <c r="CNX94" s="79"/>
      <c r="CNY94" s="70"/>
      <c r="CNZ94" s="80"/>
      <c r="COA94" s="71"/>
      <c r="COB94" s="76"/>
      <c r="COC94" s="76"/>
      <c r="COD94" s="77"/>
      <c r="COE94" s="78"/>
      <c r="COF94" s="79"/>
      <c r="COG94" s="70"/>
      <c r="COH94" s="80"/>
      <c r="COI94" s="71"/>
      <c r="COJ94" s="76"/>
      <c r="COK94" s="76"/>
      <c r="COL94" s="77"/>
      <c r="COM94" s="78"/>
      <c r="CON94" s="79"/>
      <c r="COO94" s="70"/>
      <c r="COP94" s="80"/>
      <c r="COQ94" s="71"/>
      <c r="COR94" s="76"/>
      <c r="COS94" s="76"/>
      <c r="COT94" s="77"/>
      <c r="COU94" s="78"/>
      <c r="COV94" s="79"/>
      <c r="COW94" s="70"/>
      <c r="COX94" s="80"/>
      <c r="COY94" s="71"/>
      <c r="COZ94" s="76"/>
      <c r="CPA94" s="76"/>
      <c r="CPB94" s="77"/>
      <c r="CPC94" s="78"/>
      <c r="CPD94" s="79"/>
      <c r="CPE94" s="70"/>
      <c r="CPF94" s="80"/>
      <c r="CPG94" s="71"/>
      <c r="CPH94" s="76"/>
      <c r="CPI94" s="76"/>
      <c r="CPJ94" s="77"/>
      <c r="CPK94" s="78"/>
      <c r="CPL94" s="79"/>
      <c r="CPM94" s="70"/>
      <c r="CPN94" s="80"/>
      <c r="CPO94" s="71"/>
      <c r="CPP94" s="76"/>
      <c r="CPQ94" s="76"/>
      <c r="CPR94" s="77"/>
      <c r="CPS94" s="78"/>
      <c r="CPT94" s="79"/>
      <c r="CPU94" s="70"/>
      <c r="CPV94" s="80"/>
      <c r="CPW94" s="71"/>
      <c r="CPX94" s="76"/>
      <c r="CPY94" s="76"/>
      <c r="CPZ94" s="77"/>
      <c r="CQA94" s="78"/>
      <c r="CQB94" s="79"/>
      <c r="CQC94" s="70"/>
      <c r="CQD94" s="80"/>
      <c r="CQE94" s="71"/>
      <c r="CQF94" s="76"/>
      <c r="CQG94" s="76"/>
      <c r="CQH94" s="77"/>
      <c r="CQI94" s="78"/>
      <c r="CQJ94" s="79"/>
      <c r="CQK94" s="70"/>
      <c r="CQL94" s="80"/>
      <c r="CQM94" s="71"/>
      <c r="CQN94" s="76"/>
      <c r="CQO94" s="76"/>
      <c r="CQP94" s="77"/>
      <c r="CQQ94" s="78"/>
      <c r="CQR94" s="79"/>
      <c r="CQS94" s="70"/>
      <c r="CQT94" s="80"/>
      <c r="CQU94" s="71"/>
      <c r="CQV94" s="76"/>
      <c r="CQW94" s="76"/>
      <c r="CQX94" s="77"/>
      <c r="CQY94" s="78"/>
      <c r="CQZ94" s="79"/>
      <c r="CRA94" s="70"/>
      <c r="CRB94" s="80"/>
      <c r="CRC94" s="71"/>
      <c r="CRD94" s="76"/>
      <c r="CRE94" s="76"/>
      <c r="CRF94" s="77"/>
      <c r="CRG94" s="78"/>
      <c r="CRH94" s="79"/>
      <c r="CRI94" s="70"/>
      <c r="CRJ94" s="80"/>
      <c r="CRK94" s="71"/>
      <c r="CRL94" s="76"/>
      <c r="CRM94" s="76"/>
      <c r="CRN94" s="77"/>
      <c r="CRO94" s="78"/>
      <c r="CRP94" s="79"/>
      <c r="CRQ94" s="70"/>
      <c r="CRR94" s="80"/>
      <c r="CRS94" s="71"/>
      <c r="CRT94" s="76"/>
      <c r="CRU94" s="76"/>
      <c r="CRV94" s="77"/>
      <c r="CRW94" s="78"/>
      <c r="CRX94" s="79"/>
      <c r="CRY94" s="70"/>
      <c r="CRZ94" s="80"/>
      <c r="CSA94" s="71"/>
      <c r="CSB94" s="76"/>
      <c r="CSC94" s="76"/>
      <c r="CSD94" s="77"/>
      <c r="CSE94" s="78"/>
      <c r="CSF94" s="79"/>
      <c r="CSG94" s="70"/>
      <c r="CSH94" s="80"/>
      <c r="CSI94" s="71"/>
      <c r="CSJ94" s="76"/>
      <c r="CSK94" s="76"/>
      <c r="CSL94" s="77"/>
      <c r="CSM94" s="78"/>
      <c r="CSN94" s="79"/>
      <c r="CSO94" s="70"/>
      <c r="CSP94" s="80"/>
      <c r="CSQ94" s="71"/>
      <c r="CSR94" s="76"/>
      <c r="CSS94" s="76"/>
      <c r="CST94" s="77"/>
      <c r="CSU94" s="78"/>
      <c r="CSV94" s="79"/>
      <c r="CSW94" s="70"/>
      <c r="CSX94" s="80"/>
      <c r="CSY94" s="71"/>
      <c r="CSZ94" s="76"/>
      <c r="CTA94" s="76"/>
      <c r="CTB94" s="77"/>
      <c r="CTC94" s="78"/>
      <c r="CTD94" s="79"/>
      <c r="CTE94" s="70"/>
      <c r="CTF94" s="80"/>
      <c r="CTG94" s="71"/>
      <c r="CTH94" s="76"/>
      <c r="CTI94" s="76"/>
      <c r="CTJ94" s="77"/>
      <c r="CTK94" s="78"/>
      <c r="CTL94" s="79"/>
      <c r="CTM94" s="70"/>
      <c r="CTN94" s="80"/>
      <c r="CTO94" s="71"/>
      <c r="CTP94" s="76"/>
      <c r="CTQ94" s="76"/>
      <c r="CTR94" s="77"/>
      <c r="CTS94" s="78"/>
      <c r="CTT94" s="79"/>
      <c r="CTU94" s="70"/>
      <c r="CTV94" s="80"/>
      <c r="CTW94" s="71"/>
      <c r="CTX94" s="76"/>
      <c r="CTY94" s="76"/>
      <c r="CTZ94" s="77"/>
      <c r="CUA94" s="78"/>
      <c r="CUB94" s="79"/>
      <c r="CUC94" s="70"/>
      <c r="CUD94" s="80"/>
      <c r="CUE94" s="71"/>
      <c r="CUF94" s="76"/>
      <c r="CUG94" s="76"/>
      <c r="CUH94" s="77"/>
      <c r="CUI94" s="78"/>
      <c r="CUJ94" s="79"/>
      <c r="CUK94" s="70"/>
      <c r="CUL94" s="80"/>
      <c r="CUM94" s="71"/>
      <c r="CUN94" s="76"/>
      <c r="CUO94" s="76"/>
      <c r="CUP94" s="77"/>
      <c r="CUQ94" s="78"/>
      <c r="CUR94" s="79"/>
      <c r="CUS94" s="70"/>
      <c r="CUT94" s="80"/>
      <c r="CUU94" s="71"/>
      <c r="CUV94" s="76"/>
      <c r="CUW94" s="76"/>
      <c r="CUX94" s="77"/>
      <c r="CUY94" s="78"/>
      <c r="CUZ94" s="79"/>
      <c r="CVA94" s="70"/>
      <c r="CVB94" s="80"/>
      <c r="CVC94" s="71"/>
      <c r="CVD94" s="76"/>
      <c r="CVE94" s="76"/>
      <c r="CVF94" s="77"/>
      <c r="CVG94" s="78"/>
      <c r="CVH94" s="79"/>
      <c r="CVI94" s="70"/>
      <c r="CVJ94" s="80"/>
      <c r="CVK94" s="71"/>
      <c r="CVL94" s="76"/>
      <c r="CVM94" s="76"/>
      <c r="CVN94" s="77"/>
      <c r="CVO94" s="78"/>
      <c r="CVP94" s="79"/>
      <c r="CVQ94" s="70"/>
      <c r="CVR94" s="80"/>
      <c r="CVS94" s="71"/>
      <c r="CVT94" s="76"/>
      <c r="CVU94" s="76"/>
      <c r="CVV94" s="77"/>
      <c r="CVW94" s="78"/>
      <c r="CVX94" s="79"/>
      <c r="CVY94" s="70"/>
      <c r="CVZ94" s="80"/>
      <c r="CWA94" s="71"/>
      <c r="CWB94" s="76"/>
      <c r="CWC94" s="76"/>
      <c r="CWD94" s="77"/>
      <c r="CWE94" s="78"/>
      <c r="CWF94" s="79"/>
      <c r="CWG94" s="70"/>
      <c r="CWH94" s="80"/>
      <c r="CWI94" s="71"/>
      <c r="CWJ94" s="76"/>
      <c r="CWK94" s="76"/>
      <c r="CWL94" s="77"/>
      <c r="CWM94" s="78"/>
      <c r="CWN94" s="79"/>
      <c r="CWO94" s="70"/>
      <c r="CWP94" s="80"/>
      <c r="CWQ94" s="71"/>
      <c r="CWR94" s="76"/>
      <c r="CWS94" s="76"/>
      <c r="CWT94" s="77"/>
      <c r="CWU94" s="78"/>
      <c r="CWV94" s="79"/>
      <c r="CWW94" s="70"/>
      <c r="CWX94" s="80"/>
      <c r="CWY94" s="71"/>
      <c r="CWZ94" s="76"/>
      <c r="CXA94" s="76"/>
      <c r="CXB94" s="77"/>
      <c r="CXC94" s="78"/>
      <c r="CXD94" s="79"/>
      <c r="CXE94" s="70"/>
      <c r="CXF94" s="80"/>
      <c r="CXG94" s="71"/>
      <c r="CXH94" s="76"/>
      <c r="CXI94" s="76"/>
      <c r="CXJ94" s="77"/>
      <c r="CXK94" s="78"/>
      <c r="CXL94" s="79"/>
      <c r="CXM94" s="70"/>
      <c r="CXN94" s="80"/>
      <c r="CXO94" s="71"/>
      <c r="CXP94" s="76"/>
      <c r="CXQ94" s="76"/>
      <c r="CXR94" s="77"/>
      <c r="CXS94" s="78"/>
      <c r="CXT94" s="79"/>
      <c r="CXU94" s="70"/>
      <c r="CXV94" s="80"/>
      <c r="CXW94" s="71"/>
      <c r="CXX94" s="76"/>
      <c r="CXY94" s="76"/>
      <c r="CXZ94" s="77"/>
      <c r="CYA94" s="78"/>
      <c r="CYB94" s="79"/>
      <c r="CYC94" s="70"/>
      <c r="CYD94" s="80"/>
      <c r="CYE94" s="71"/>
      <c r="CYF94" s="76"/>
      <c r="CYG94" s="76"/>
      <c r="CYH94" s="77"/>
      <c r="CYI94" s="78"/>
      <c r="CYJ94" s="79"/>
      <c r="CYK94" s="70"/>
      <c r="CYL94" s="80"/>
      <c r="CYM94" s="71"/>
      <c r="CYN94" s="76"/>
      <c r="CYO94" s="76"/>
      <c r="CYP94" s="77"/>
      <c r="CYQ94" s="78"/>
      <c r="CYR94" s="79"/>
      <c r="CYS94" s="70"/>
      <c r="CYT94" s="80"/>
      <c r="CYU94" s="71"/>
      <c r="CYV94" s="76"/>
      <c r="CYW94" s="76"/>
      <c r="CYX94" s="77"/>
      <c r="CYY94" s="78"/>
      <c r="CYZ94" s="79"/>
      <c r="CZA94" s="70"/>
      <c r="CZB94" s="80"/>
      <c r="CZC94" s="71"/>
      <c r="CZD94" s="76"/>
      <c r="CZE94" s="76"/>
      <c r="CZF94" s="77"/>
      <c r="CZG94" s="78"/>
      <c r="CZH94" s="79"/>
      <c r="CZI94" s="70"/>
      <c r="CZJ94" s="80"/>
      <c r="CZK94" s="71"/>
      <c r="CZL94" s="76"/>
      <c r="CZM94" s="76"/>
      <c r="CZN94" s="77"/>
      <c r="CZO94" s="78"/>
      <c r="CZP94" s="79"/>
      <c r="CZQ94" s="70"/>
      <c r="CZR94" s="80"/>
      <c r="CZS94" s="71"/>
      <c r="CZT94" s="76"/>
      <c r="CZU94" s="76"/>
      <c r="CZV94" s="77"/>
      <c r="CZW94" s="78"/>
      <c r="CZX94" s="79"/>
      <c r="CZY94" s="70"/>
      <c r="CZZ94" s="80"/>
      <c r="DAA94" s="71"/>
      <c r="DAB94" s="76"/>
      <c r="DAC94" s="76"/>
      <c r="DAD94" s="77"/>
      <c r="DAE94" s="78"/>
      <c r="DAF94" s="79"/>
      <c r="DAG94" s="70"/>
      <c r="DAH94" s="80"/>
      <c r="DAI94" s="71"/>
      <c r="DAJ94" s="76"/>
      <c r="DAK94" s="76"/>
      <c r="DAL94" s="77"/>
      <c r="DAM94" s="78"/>
      <c r="DAN94" s="79"/>
      <c r="DAO94" s="70"/>
      <c r="DAP94" s="80"/>
      <c r="DAQ94" s="71"/>
      <c r="DAR94" s="76"/>
      <c r="DAS94" s="76"/>
      <c r="DAT94" s="77"/>
      <c r="DAU94" s="78"/>
      <c r="DAV94" s="79"/>
      <c r="DAW94" s="70"/>
      <c r="DAX94" s="80"/>
      <c r="DAY94" s="71"/>
      <c r="DAZ94" s="76"/>
      <c r="DBA94" s="76"/>
      <c r="DBB94" s="77"/>
      <c r="DBC94" s="78"/>
      <c r="DBD94" s="79"/>
      <c r="DBE94" s="70"/>
      <c r="DBF94" s="80"/>
      <c r="DBG94" s="71"/>
      <c r="DBH94" s="76"/>
      <c r="DBI94" s="76"/>
      <c r="DBJ94" s="77"/>
      <c r="DBK94" s="78"/>
      <c r="DBL94" s="79"/>
      <c r="DBM94" s="70"/>
      <c r="DBN94" s="80"/>
      <c r="DBO94" s="71"/>
      <c r="DBP94" s="76"/>
      <c r="DBQ94" s="76"/>
      <c r="DBR94" s="77"/>
      <c r="DBS94" s="78"/>
      <c r="DBT94" s="79"/>
      <c r="DBU94" s="70"/>
      <c r="DBV94" s="80"/>
      <c r="DBW94" s="71"/>
      <c r="DBX94" s="76"/>
      <c r="DBY94" s="76"/>
      <c r="DBZ94" s="77"/>
      <c r="DCA94" s="78"/>
      <c r="DCB94" s="79"/>
      <c r="DCC94" s="70"/>
      <c r="DCD94" s="80"/>
      <c r="DCE94" s="71"/>
      <c r="DCF94" s="76"/>
      <c r="DCG94" s="76"/>
      <c r="DCH94" s="77"/>
      <c r="DCI94" s="78"/>
      <c r="DCJ94" s="79"/>
      <c r="DCK94" s="70"/>
      <c r="DCL94" s="80"/>
      <c r="DCM94" s="71"/>
      <c r="DCN94" s="76"/>
      <c r="DCO94" s="76"/>
      <c r="DCP94" s="77"/>
      <c r="DCQ94" s="78"/>
      <c r="DCR94" s="79"/>
      <c r="DCS94" s="70"/>
      <c r="DCT94" s="80"/>
      <c r="DCU94" s="71"/>
      <c r="DCV94" s="76"/>
      <c r="DCW94" s="76"/>
      <c r="DCX94" s="77"/>
      <c r="DCY94" s="78"/>
      <c r="DCZ94" s="79"/>
      <c r="DDA94" s="70"/>
      <c r="DDB94" s="80"/>
      <c r="DDC94" s="71"/>
      <c r="DDD94" s="76"/>
      <c r="DDE94" s="76"/>
    </row>
    <row r="95" spans="1:2813" ht="20.100000000000001" customHeight="1">
      <c r="A95" s="41"/>
      <c r="C95" s="112" t="s">
        <v>6</v>
      </c>
      <c r="D95" s="109" t="s">
        <v>24</v>
      </c>
      <c r="E95" s="113" t="s">
        <v>25</v>
      </c>
      <c r="F95" s="105" t="s">
        <v>34</v>
      </c>
      <c r="G95" s="105" t="s">
        <v>34</v>
      </c>
      <c r="H95" s="105" t="s">
        <v>34</v>
      </c>
      <c r="I95" s="105" t="s">
        <v>34</v>
      </c>
      <c r="J95" s="127" t="s">
        <v>34</v>
      </c>
      <c r="K95" s="84"/>
      <c r="L95" s="85"/>
      <c r="M95" s="86"/>
      <c r="N95" s="81"/>
      <c r="O95" s="82"/>
      <c r="P95" s="82"/>
      <c r="Q95" s="41"/>
      <c r="S95" s="81"/>
      <c r="T95" s="82"/>
      <c r="U95" s="82"/>
      <c r="V95" s="83"/>
      <c r="W95" s="78"/>
      <c r="X95" s="84"/>
      <c r="Y95" s="85"/>
      <c r="Z95" s="86"/>
      <c r="AA95" s="81"/>
      <c r="AB95" s="82"/>
      <c r="AC95" s="82"/>
      <c r="AD95" s="83"/>
      <c r="AE95" s="78"/>
      <c r="AF95" s="84"/>
      <c r="AG95" s="85"/>
      <c r="AH95" s="86"/>
      <c r="AI95" s="81"/>
      <c r="AJ95" s="82"/>
      <c r="AK95" s="82"/>
      <c r="AL95" s="83"/>
      <c r="AM95" s="78"/>
      <c r="AN95" s="84"/>
      <c r="AO95" s="85"/>
      <c r="AP95" s="86"/>
      <c r="AQ95" s="81"/>
      <c r="AR95" s="82"/>
      <c r="AS95" s="82"/>
      <c r="AT95" s="83"/>
      <c r="AU95" s="78"/>
      <c r="AV95" s="84"/>
      <c r="AW95" s="85"/>
      <c r="AX95" s="86"/>
      <c r="AY95" s="81"/>
      <c r="AZ95" s="82"/>
      <c r="BA95" s="82"/>
      <c r="BB95" s="83"/>
      <c r="BC95" s="78"/>
      <c r="BD95" s="84"/>
      <c r="BE95" s="85"/>
      <c r="BF95" s="86"/>
      <c r="BG95" s="81"/>
      <c r="BH95" s="82"/>
      <c r="BI95" s="82"/>
      <c r="BJ95" s="83"/>
      <c r="BK95" s="78"/>
      <c r="BL95" s="84"/>
      <c r="BM95" s="85"/>
      <c r="BN95" s="86"/>
      <c r="BO95" s="81"/>
      <c r="BP95" s="82"/>
      <c r="BQ95" s="82"/>
      <c r="BR95" s="83"/>
      <c r="BS95" s="78"/>
      <c r="BT95" s="84"/>
      <c r="BU95" s="85"/>
      <c r="BV95" s="86"/>
      <c r="BW95" s="81"/>
      <c r="BX95" s="82"/>
      <c r="BY95" s="82"/>
      <c r="BZ95" s="83"/>
      <c r="CA95" s="78"/>
      <c r="CB95" s="84"/>
      <c r="CC95" s="85"/>
      <c r="CD95" s="86"/>
      <c r="CE95" s="81"/>
      <c r="CF95" s="82"/>
      <c r="CG95" s="82"/>
      <c r="CH95" s="83"/>
      <c r="CI95" s="78"/>
      <c r="CJ95" s="84"/>
      <c r="CK95" s="85"/>
      <c r="CL95" s="86"/>
      <c r="CM95" s="81"/>
      <c r="CN95" s="82"/>
      <c r="CO95" s="82"/>
      <c r="CP95" s="83"/>
      <c r="CQ95" s="78"/>
      <c r="CR95" s="84"/>
      <c r="CS95" s="85"/>
      <c r="CT95" s="86"/>
      <c r="CU95" s="81"/>
      <c r="CV95" s="82"/>
      <c r="CW95" s="82"/>
      <c r="CX95" s="83"/>
      <c r="CY95" s="78"/>
      <c r="CZ95" s="84"/>
      <c r="DA95" s="85"/>
      <c r="DB95" s="86"/>
      <c r="DC95" s="81"/>
      <c r="DD95" s="82"/>
      <c r="DE95" s="82"/>
      <c r="DF95" s="83"/>
      <c r="DG95" s="78"/>
      <c r="DH95" s="84"/>
      <c r="DI95" s="85"/>
      <c r="DJ95" s="86"/>
      <c r="DK95" s="81"/>
      <c r="DL95" s="82"/>
      <c r="DM95" s="82"/>
      <c r="DN95" s="83"/>
      <c r="DO95" s="78"/>
      <c r="DP95" s="84"/>
      <c r="DQ95" s="85"/>
      <c r="DR95" s="86"/>
      <c r="DS95" s="81"/>
      <c r="DT95" s="82"/>
      <c r="DU95" s="82"/>
      <c r="DV95" s="83"/>
      <c r="DW95" s="78"/>
      <c r="DX95" s="84"/>
      <c r="DY95" s="85"/>
      <c r="DZ95" s="86"/>
      <c r="EA95" s="81"/>
      <c r="EB95" s="82"/>
      <c r="EC95" s="82"/>
      <c r="ED95" s="83"/>
      <c r="EE95" s="78"/>
      <c r="EF95" s="84"/>
      <c r="EG95" s="85"/>
      <c r="EH95" s="86"/>
      <c r="EI95" s="81"/>
      <c r="EJ95" s="82"/>
      <c r="EK95" s="82"/>
      <c r="EL95" s="83"/>
      <c r="EM95" s="78"/>
      <c r="EN95" s="84"/>
      <c r="EO95" s="85"/>
      <c r="EP95" s="86"/>
      <c r="EQ95" s="81"/>
      <c r="ER95" s="82"/>
      <c r="ES95" s="82"/>
      <c r="ET95" s="83"/>
      <c r="EU95" s="78"/>
      <c r="EV95" s="84"/>
      <c r="EW95" s="85"/>
      <c r="EX95" s="86"/>
      <c r="EY95" s="81"/>
      <c r="EZ95" s="82"/>
      <c r="FA95" s="82"/>
      <c r="FB95" s="83"/>
      <c r="FC95" s="78"/>
      <c r="FD95" s="84"/>
      <c r="FE95" s="85"/>
      <c r="FF95" s="86"/>
      <c r="FG95" s="81"/>
      <c r="FH95" s="82"/>
      <c r="FI95" s="82"/>
      <c r="FJ95" s="83"/>
      <c r="FK95" s="78"/>
      <c r="FL95" s="84"/>
      <c r="FM95" s="85"/>
      <c r="FN95" s="86"/>
      <c r="FO95" s="81"/>
      <c r="FP95" s="82"/>
      <c r="FQ95" s="82"/>
      <c r="FR95" s="83"/>
      <c r="FS95" s="78"/>
      <c r="FT95" s="84"/>
      <c r="FU95" s="85"/>
      <c r="FV95" s="86"/>
      <c r="FW95" s="81"/>
      <c r="FX95" s="82"/>
      <c r="FY95" s="82"/>
      <c r="FZ95" s="83"/>
      <c r="GA95" s="78"/>
      <c r="GB95" s="84"/>
      <c r="GC95" s="85"/>
      <c r="GD95" s="86"/>
      <c r="GE95" s="81"/>
      <c r="GF95" s="82"/>
      <c r="GG95" s="82"/>
      <c r="GH95" s="83"/>
      <c r="GI95" s="78"/>
      <c r="GJ95" s="84"/>
      <c r="GK95" s="85"/>
      <c r="GL95" s="86"/>
      <c r="GM95" s="81"/>
      <c r="GN95" s="82"/>
      <c r="GO95" s="82"/>
      <c r="GP95" s="83"/>
      <c r="GQ95" s="78"/>
      <c r="GR95" s="84"/>
      <c r="GS95" s="85"/>
      <c r="GT95" s="86"/>
      <c r="GU95" s="81"/>
      <c r="GV95" s="82"/>
      <c r="GW95" s="82"/>
      <c r="GX95" s="83"/>
      <c r="GY95" s="78"/>
      <c r="GZ95" s="84"/>
      <c r="HA95" s="85"/>
      <c r="HB95" s="86"/>
      <c r="HC95" s="81"/>
      <c r="HD95" s="82"/>
      <c r="HE95" s="82"/>
      <c r="HF95" s="83"/>
      <c r="HG95" s="78"/>
      <c r="HH95" s="84"/>
      <c r="HI95" s="85"/>
      <c r="HJ95" s="86"/>
      <c r="HK95" s="81"/>
      <c r="HL95" s="82"/>
      <c r="HM95" s="82"/>
      <c r="HN95" s="83"/>
      <c r="HO95" s="78"/>
      <c r="HP95" s="84"/>
      <c r="HQ95" s="85"/>
      <c r="HR95" s="86"/>
      <c r="HS95" s="81"/>
      <c r="HT95" s="82"/>
      <c r="HU95" s="82"/>
      <c r="HV95" s="83"/>
      <c r="HW95" s="78"/>
      <c r="HX95" s="84"/>
      <c r="HY95" s="85"/>
      <c r="HZ95" s="86"/>
      <c r="IA95" s="81"/>
      <c r="IB95" s="82"/>
      <c r="IC95" s="82"/>
      <c r="ID95" s="83"/>
      <c r="IE95" s="78"/>
      <c r="IF95" s="84"/>
      <c r="IG95" s="85"/>
      <c r="IH95" s="86"/>
      <c r="II95" s="81"/>
      <c r="IJ95" s="82"/>
      <c r="IK95" s="82"/>
      <c r="IL95" s="83"/>
      <c r="IM95" s="78"/>
      <c r="IN95" s="84"/>
      <c r="IO95" s="85"/>
      <c r="IP95" s="86"/>
      <c r="IQ95" s="81"/>
      <c r="IR95" s="82"/>
      <c r="IS95" s="82"/>
      <c r="IT95" s="83"/>
      <c r="IU95" s="78"/>
      <c r="IV95" s="84"/>
      <c r="IW95" s="85"/>
      <c r="IX95" s="86"/>
      <c r="IY95" s="81"/>
      <c r="IZ95" s="82"/>
      <c r="JA95" s="82"/>
      <c r="JB95" s="83"/>
      <c r="JC95" s="78"/>
      <c r="JD95" s="84"/>
      <c r="JE95" s="85"/>
      <c r="JF95" s="86"/>
      <c r="JG95" s="81"/>
      <c r="JH95" s="82"/>
      <c r="JI95" s="82"/>
      <c r="JJ95" s="83"/>
      <c r="JK95" s="78"/>
      <c r="JL95" s="84"/>
      <c r="JM95" s="85"/>
      <c r="JN95" s="86"/>
      <c r="JO95" s="81"/>
      <c r="JP95" s="82"/>
      <c r="JQ95" s="82"/>
      <c r="JR95" s="83"/>
      <c r="JS95" s="78"/>
      <c r="JT95" s="84"/>
      <c r="JU95" s="85"/>
      <c r="JV95" s="86"/>
      <c r="JW95" s="81"/>
      <c r="JX95" s="82"/>
      <c r="JY95" s="82"/>
      <c r="JZ95" s="83"/>
      <c r="KA95" s="78"/>
      <c r="KB95" s="84"/>
      <c r="KC95" s="85"/>
      <c r="KD95" s="86"/>
      <c r="KE95" s="81"/>
      <c r="KF95" s="82"/>
      <c r="KG95" s="82"/>
      <c r="KH95" s="83"/>
      <c r="KI95" s="78"/>
      <c r="KJ95" s="84"/>
      <c r="KK95" s="85"/>
      <c r="KL95" s="86"/>
      <c r="KM95" s="81"/>
      <c r="KN95" s="82"/>
      <c r="KO95" s="82"/>
      <c r="KP95" s="83"/>
      <c r="KQ95" s="78"/>
      <c r="KR95" s="84"/>
      <c r="KS95" s="85"/>
      <c r="KT95" s="86"/>
      <c r="KU95" s="81"/>
      <c r="KV95" s="82"/>
      <c r="KW95" s="82"/>
      <c r="KX95" s="83"/>
      <c r="KY95" s="78"/>
      <c r="KZ95" s="84"/>
      <c r="LA95" s="85"/>
      <c r="LB95" s="86"/>
      <c r="LC95" s="81"/>
      <c r="LD95" s="82"/>
      <c r="LE95" s="82"/>
      <c r="LF95" s="83"/>
      <c r="LG95" s="78"/>
      <c r="LH95" s="84"/>
      <c r="LI95" s="85"/>
      <c r="LJ95" s="86"/>
      <c r="LK95" s="81"/>
      <c r="LL95" s="82"/>
      <c r="LM95" s="82"/>
      <c r="LN95" s="83"/>
      <c r="LO95" s="78"/>
      <c r="LP95" s="84"/>
      <c r="LQ95" s="85"/>
      <c r="LR95" s="86"/>
      <c r="LS95" s="81"/>
      <c r="LT95" s="82"/>
      <c r="LU95" s="82"/>
      <c r="LV95" s="83"/>
      <c r="LW95" s="78"/>
      <c r="LX95" s="84"/>
      <c r="LY95" s="85"/>
      <c r="LZ95" s="86"/>
      <c r="MA95" s="81"/>
      <c r="MB95" s="82"/>
      <c r="MC95" s="82"/>
      <c r="MD95" s="83"/>
      <c r="ME95" s="78"/>
      <c r="MF95" s="84"/>
      <c r="MG95" s="85"/>
      <c r="MH95" s="86"/>
      <c r="MI95" s="81"/>
      <c r="MJ95" s="82"/>
      <c r="MK95" s="82"/>
      <c r="ML95" s="83"/>
      <c r="MM95" s="78"/>
      <c r="MN95" s="84"/>
      <c r="MO95" s="85"/>
      <c r="MP95" s="86"/>
      <c r="MQ95" s="81"/>
      <c r="MR95" s="82"/>
      <c r="MS95" s="82"/>
      <c r="MT95" s="83"/>
      <c r="MU95" s="78"/>
      <c r="MV95" s="84"/>
      <c r="MW95" s="85"/>
      <c r="MX95" s="86"/>
      <c r="MY95" s="81"/>
      <c r="MZ95" s="82"/>
      <c r="NA95" s="82"/>
      <c r="NB95" s="83"/>
      <c r="NC95" s="78"/>
      <c r="ND95" s="84"/>
      <c r="NE95" s="85"/>
      <c r="NF95" s="86"/>
      <c r="NG95" s="81"/>
      <c r="NH95" s="82"/>
      <c r="NI95" s="82"/>
      <c r="NJ95" s="83"/>
      <c r="NK95" s="78"/>
      <c r="NL95" s="84"/>
      <c r="NM95" s="85"/>
      <c r="NN95" s="86"/>
      <c r="NO95" s="81"/>
      <c r="NP95" s="82"/>
      <c r="NQ95" s="82"/>
      <c r="NR95" s="83"/>
      <c r="NS95" s="78"/>
      <c r="NT95" s="84"/>
      <c r="NU95" s="85"/>
      <c r="NV95" s="86"/>
      <c r="NW95" s="81"/>
      <c r="NX95" s="82"/>
      <c r="NY95" s="82"/>
      <c r="NZ95" s="83"/>
      <c r="OA95" s="78"/>
      <c r="OB95" s="84"/>
      <c r="OC95" s="85"/>
      <c r="OD95" s="86"/>
      <c r="OE95" s="81"/>
      <c r="OF95" s="82"/>
      <c r="OG95" s="82"/>
      <c r="OH95" s="83"/>
      <c r="OI95" s="78"/>
      <c r="OJ95" s="84"/>
      <c r="OK95" s="85"/>
      <c r="OL95" s="86"/>
      <c r="OM95" s="81"/>
      <c r="ON95" s="82"/>
      <c r="OO95" s="82"/>
      <c r="OP95" s="83"/>
      <c r="OQ95" s="78"/>
      <c r="OR95" s="84"/>
      <c r="OS95" s="85"/>
      <c r="OT95" s="86"/>
      <c r="OU95" s="81"/>
      <c r="OV95" s="82"/>
      <c r="OW95" s="82"/>
      <c r="OX95" s="83"/>
      <c r="OY95" s="78"/>
      <c r="OZ95" s="84"/>
      <c r="PA95" s="85"/>
      <c r="PB95" s="86"/>
      <c r="PC95" s="81"/>
      <c r="PD95" s="82"/>
      <c r="PE95" s="82"/>
      <c r="PF95" s="83"/>
      <c r="PG95" s="78"/>
      <c r="PH95" s="84"/>
      <c r="PI95" s="85"/>
      <c r="PJ95" s="86"/>
      <c r="PK95" s="81"/>
      <c r="PL95" s="82"/>
      <c r="PM95" s="82"/>
      <c r="PN95" s="83"/>
      <c r="PO95" s="78"/>
      <c r="PP95" s="84"/>
      <c r="PQ95" s="85"/>
      <c r="PR95" s="86"/>
      <c r="PS95" s="81"/>
      <c r="PT95" s="82"/>
      <c r="PU95" s="82"/>
      <c r="PV95" s="83"/>
      <c r="PW95" s="78"/>
      <c r="PX95" s="84"/>
      <c r="PY95" s="85"/>
      <c r="PZ95" s="86"/>
      <c r="QA95" s="81"/>
      <c r="QB95" s="82"/>
      <c r="QC95" s="82"/>
      <c r="QD95" s="83"/>
      <c r="QE95" s="78"/>
      <c r="QF95" s="84"/>
      <c r="QG95" s="85"/>
      <c r="QH95" s="86"/>
      <c r="QI95" s="81"/>
      <c r="QJ95" s="82"/>
      <c r="QK95" s="82"/>
      <c r="QL95" s="83"/>
      <c r="QM95" s="78"/>
      <c r="QN95" s="84"/>
      <c r="QO95" s="85"/>
      <c r="QP95" s="86"/>
      <c r="QQ95" s="81"/>
      <c r="QR95" s="82"/>
      <c r="QS95" s="82"/>
      <c r="QT95" s="83"/>
      <c r="QU95" s="78"/>
      <c r="QV95" s="84"/>
      <c r="QW95" s="85"/>
      <c r="QX95" s="86"/>
      <c r="QY95" s="81"/>
      <c r="QZ95" s="82"/>
      <c r="RA95" s="82"/>
      <c r="RB95" s="83"/>
      <c r="RC95" s="78"/>
      <c r="RD95" s="84"/>
      <c r="RE95" s="85"/>
      <c r="RF95" s="86"/>
      <c r="RG95" s="81"/>
      <c r="RH95" s="82"/>
      <c r="RI95" s="82"/>
      <c r="RJ95" s="83"/>
      <c r="RK95" s="78"/>
      <c r="RL95" s="84"/>
      <c r="RM95" s="85"/>
      <c r="RN95" s="86"/>
      <c r="RO95" s="81"/>
      <c r="RP95" s="82"/>
      <c r="RQ95" s="82"/>
      <c r="RR95" s="83"/>
      <c r="RS95" s="78"/>
      <c r="RT95" s="84"/>
      <c r="RU95" s="85"/>
      <c r="RV95" s="86"/>
      <c r="RW95" s="81"/>
      <c r="RX95" s="82"/>
      <c r="RY95" s="82"/>
      <c r="RZ95" s="83"/>
      <c r="SA95" s="78"/>
      <c r="SB95" s="84"/>
      <c r="SC95" s="85"/>
      <c r="SD95" s="86"/>
      <c r="SE95" s="81"/>
      <c r="SF95" s="82"/>
      <c r="SG95" s="82"/>
      <c r="SH95" s="83"/>
      <c r="SI95" s="78"/>
      <c r="SJ95" s="84"/>
      <c r="SK95" s="85"/>
      <c r="SL95" s="86"/>
      <c r="SM95" s="81"/>
      <c r="SN95" s="82"/>
      <c r="SO95" s="82"/>
      <c r="SP95" s="83"/>
      <c r="SQ95" s="78"/>
      <c r="SR95" s="84"/>
      <c r="SS95" s="85"/>
      <c r="ST95" s="86"/>
      <c r="SU95" s="81"/>
      <c r="SV95" s="82"/>
      <c r="SW95" s="82"/>
      <c r="SX95" s="83"/>
      <c r="SY95" s="78"/>
      <c r="SZ95" s="84"/>
      <c r="TA95" s="85"/>
      <c r="TB95" s="86"/>
      <c r="TC95" s="81"/>
      <c r="TD95" s="82"/>
      <c r="TE95" s="82"/>
      <c r="TF95" s="83"/>
      <c r="TG95" s="78"/>
      <c r="TH95" s="84"/>
      <c r="TI95" s="85"/>
      <c r="TJ95" s="86"/>
      <c r="TK95" s="81"/>
      <c r="TL95" s="82"/>
      <c r="TM95" s="82"/>
      <c r="TN95" s="83"/>
      <c r="TO95" s="78"/>
      <c r="TP95" s="84"/>
      <c r="TQ95" s="85"/>
      <c r="TR95" s="86"/>
      <c r="TS95" s="81"/>
      <c r="TT95" s="82"/>
      <c r="TU95" s="82"/>
      <c r="TV95" s="83"/>
      <c r="TW95" s="78"/>
      <c r="TX95" s="84"/>
      <c r="TY95" s="85"/>
      <c r="TZ95" s="86"/>
      <c r="UA95" s="81"/>
      <c r="UB95" s="82"/>
      <c r="UC95" s="82"/>
      <c r="UD95" s="83"/>
      <c r="UE95" s="78"/>
      <c r="UF95" s="84"/>
      <c r="UG95" s="85"/>
      <c r="UH95" s="86"/>
      <c r="UI95" s="81"/>
      <c r="UJ95" s="82"/>
      <c r="UK95" s="82"/>
      <c r="UL95" s="83"/>
      <c r="UM95" s="78"/>
      <c r="UN95" s="84"/>
      <c r="UO95" s="85"/>
      <c r="UP95" s="86"/>
      <c r="UQ95" s="81"/>
      <c r="UR95" s="82"/>
      <c r="US95" s="82"/>
      <c r="UT95" s="83"/>
      <c r="UU95" s="78"/>
      <c r="UV95" s="84"/>
      <c r="UW95" s="85"/>
      <c r="UX95" s="86"/>
      <c r="UY95" s="81"/>
      <c r="UZ95" s="82"/>
      <c r="VA95" s="82"/>
      <c r="VB95" s="83"/>
      <c r="VC95" s="78"/>
      <c r="VD95" s="84"/>
      <c r="VE95" s="85"/>
      <c r="VF95" s="86"/>
      <c r="VG95" s="81"/>
      <c r="VH95" s="82"/>
      <c r="VI95" s="82"/>
      <c r="VJ95" s="83"/>
      <c r="VK95" s="78"/>
      <c r="VL95" s="84"/>
      <c r="VM95" s="85"/>
      <c r="VN95" s="86"/>
      <c r="VO95" s="81"/>
      <c r="VP95" s="82"/>
      <c r="VQ95" s="82"/>
      <c r="VR95" s="83"/>
      <c r="VS95" s="78"/>
      <c r="VT95" s="84"/>
      <c r="VU95" s="85"/>
      <c r="VV95" s="86"/>
      <c r="VW95" s="81"/>
      <c r="VX95" s="82"/>
      <c r="VY95" s="82"/>
      <c r="VZ95" s="83"/>
      <c r="WA95" s="78"/>
      <c r="WB95" s="84"/>
      <c r="WC95" s="85"/>
      <c r="WD95" s="86"/>
      <c r="WE95" s="81"/>
      <c r="WF95" s="82"/>
      <c r="WG95" s="82"/>
      <c r="WH95" s="83"/>
      <c r="WI95" s="78"/>
      <c r="WJ95" s="84"/>
      <c r="WK95" s="85"/>
      <c r="WL95" s="86"/>
      <c r="WM95" s="81"/>
      <c r="WN95" s="82"/>
      <c r="WO95" s="82"/>
      <c r="WP95" s="83"/>
      <c r="WQ95" s="78"/>
      <c r="WR95" s="84"/>
      <c r="WS95" s="85"/>
      <c r="WT95" s="86"/>
      <c r="WU95" s="81"/>
      <c r="WV95" s="82"/>
      <c r="WW95" s="82"/>
      <c r="WX95" s="83"/>
      <c r="WY95" s="78"/>
      <c r="WZ95" s="84"/>
      <c r="XA95" s="85"/>
      <c r="XB95" s="86"/>
      <c r="XC95" s="81"/>
      <c r="XD95" s="82"/>
      <c r="XE95" s="82"/>
      <c r="XF95" s="83"/>
      <c r="XG95" s="78"/>
      <c r="XH95" s="84"/>
      <c r="XI95" s="85"/>
      <c r="XJ95" s="86"/>
      <c r="XK95" s="81"/>
      <c r="XL95" s="82"/>
      <c r="XM95" s="82"/>
      <c r="XN95" s="83"/>
      <c r="XO95" s="78"/>
      <c r="XP95" s="84"/>
      <c r="XQ95" s="85"/>
      <c r="XR95" s="86"/>
      <c r="XS95" s="81"/>
      <c r="XT95" s="82"/>
      <c r="XU95" s="82"/>
      <c r="XV95" s="83"/>
      <c r="XW95" s="78"/>
      <c r="XX95" s="84"/>
      <c r="XY95" s="85"/>
      <c r="XZ95" s="86"/>
      <c r="YA95" s="81"/>
      <c r="YB95" s="82"/>
      <c r="YC95" s="82"/>
      <c r="YD95" s="83"/>
      <c r="YE95" s="78"/>
      <c r="YF95" s="84"/>
      <c r="YG95" s="85"/>
      <c r="YH95" s="86"/>
      <c r="YI95" s="81"/>
      <c r="YJ95" s="82"/>
      <c r="YK95" s="82"/>
      <c r="YL95" s="83"/>
      <c r="YM95" s="78"/>
      <c r="YN95" s="84"/>
      <c r="YO95" s="85"/>
      <c r="YP95" s="86"/>
      <c r="YQ95" s="81"/>
      <c r="YR95" s="82"/>
      <c r="YS95" s="82"/>
      <c r="YT95" s="83"/>
      <c r="YU95" s="78"/>
      <c r="YV95" s="84"/>
      <c r="YW95" s="85"/>
      <c r="YX95" s="86"/>
      <c r="YY95" s="81"/>
      <c r="YZ95" s="82"/>
      <c r="ZA95" s="82"/>
      <c r="ZB95" s="83"/>
      <c r="ZC95" s="78"/>
      <c r="ZD95" s="84"/>
      <c r="ZE95" s="85"/>
      <c r="ZF95" s="86"/>
      <c r="ZG95" s="81"/>
      <c r="ZH95" s="82"/>
      <c r="ZI95" s="82"/>
      <c r="ZJ95" s="83"/>
      <c r="ZK95" s="78"/>
      <c r="ZL95" s="84"/>
      <c r="ZM95" s="85"/>
      <c r="ZN95" s="86"/>
      <c r="ZO95" s="81"/>
      <c r="ZP95" s="82"/>
      <c r="ZQ95" s="82"/>
      <c r="ZR95" s="83"/>
      <c r="ZS95" s="78"/>
      <c r="ZT95" s="84"/>
      <c r="ZU95" s="85"/>
      <c r="ZV95" s="86"/>
      <c r="ZW95" s="81"/>
      <c r="ZX95" s="82"/>
      <c r="ZY95" s="82"/>
      <c r="ZZ95" s="83"/>
      <c r="AAA95" s="78"/>
      <c r="AAB95" s="84"/>
      <c r="AAC95" s="85"/>
      <c r="AAD95" s="86"/>
      <c r="AAE95" s="81"/>
      <c r="AAF95" s="82"/>
      <c r="AAG95" s="82"/>
      <c r="AAH95" s="83"/>
      <c r="AAI95" s="78"/>
      <c r="AAJ95" s="84"/>
      <c r="AAK95" s="85"/>
      <c r="AAL95" s="86"/>
      <c r="AAM95" s="81"/>
      <c r="AAN95" s="82"/>
      <c r="AAO95" s="82"/>
      <c r="AAP95" s="83"/>
      <c r="AAQ95" s="78"/>
      <c r="AAR95" s="84"/>
      <c r="AAS95" s="85"/>
      <c r="AAT95" s="86"/>
      <c r="AAU95" s="81"/>
      <c r="AAV95" s="82"/>
      <c r="AAW95" s="82"/>
      <c r="AAX95" s="83"/>
      <c r="AAY95" s="78"/>
      <c r="AAZ95" s="84"/>
      <c r="ABA95" s="85"/>
      <c r="ABB95" s="86"/>
      <c r="ABC95" s="81"/>
      <c r="ABD95" s="82"/>
      <c r="ABE95" s="82"/>
      <c r="ABF95" s="83"/>
      <c r="ABG95" s="78"/>
      <c r="ABH95" s="84"/>
      <c r="ABI95" s="85"/>
      <c r="ABJ95" s="86"/>
      <c r="ABK95" s="81"/>
      <c r="ABL95" s="82"/>
      <c r="ABM95" s="82"/>
      <c r="ABN95" s="83"/>
      <c r="ABO95" s="78"/>
      <c r="ABP95" s="84"/>
      <c r="ABQ95" s="85"/>
      <c r="ABR95" s="86"/>
      <c r="ABS95" s="81"/>
      <c r="ABT95" s="82"/>
      <c r="ABU95" s="82"/>
      <c r="ABV95" s="83"/>
      <c r="ABW95" s="78"/>
      <c r="ABX95" s="84"/>
      <c r="ABY95" s="85"/>
      <c r="ABZ95" s="86"/>
      <c r="ACA95" s="81"/>
      <c r="ACB95" s="82"/>
      <c r="ACC95" s="82"/>
      <c r="ACD95" s="83"/>
      <c r="ACE95" s="78"/>
      <c r="ACF95" s="84"/>
      <c r="ACG95" s="85"/>
      <c r="ACH95" s="86"/>
      <c r="ACI95" s="81"/>
      <c r="ACJ95" s="82"/>
      <c r="ACK95" s="82"/>
      <c r="ACL95" s="83"/>
      <c r="ACM95" s="78"/>
      <c r="ACN95" s="84"/>
      <c r="ACO95" s="85"/>
      <c r="ACP95" s="86"/>
      <c r="ACQ95" s="81"/>
      <c r="ACR95" s="82"/>
      <c r="ACS95" s="82"/>
      <c r="ACT95" s="83"/>
      <c r="ACU95" s="78"/>
      <c r="ACV95" s="84"/>
      <c r="ACW95" s="85"/>
      <c r="ACX95" s="86"/>
      <c r="ACY95" s="81"/>
      <c r="ACZ95" s="82"/>
      <c r="ADA95" s="82"/>
      <c r="ADB95" s="83"/>
      <c r="ADC95" s="78"/>
      <c r="ADD95" s="84"/>
      <c r="ADE95" s="85"/>
      <c r="ADF95" s="86"/>
      <c r="ADG95" s="81"/>
      <c r="ADH95" s="82"/>
      <c r="ADI95" s="82"/>
      <c r="ADJ95" s="83"/>
      <c r="ADK95" s="78"/>
      <c r="ADL95" s="84"/>
      <c r="ADM95" s="85"/>
      <c r="ADN95" s="86"/>
      <c r="ADO95" s="81"/>
      <c r="ADP95" s="82"/>
      <c r="ADQ95" s="82"/>
      <c r="ADR95" s="83"/>
      <c r="ADS95" s="78"/>
      <c r="ADT95" s="84"/>
      <c r="ADU95" s="85"/>
      <c r="ADV95" s="86"/>
      <c r="ADW95" s="81"/>
      <c r="ADX95" s="82"/>
      <c r="ADY95" s="82"/>
      <c r="ADZ95" s="83"/>
      <c r="AEA95" s="78"/>
      <c r="AEB95" s="84"/>
      <c r="AEC95" s="85"/>
      <c r="AED95" s="86"/>
      <c r="AEE95" s="81"/>
      <c r="AEF95" s="82"/>
      <c r="AEG95" s="82"/>
      <c r="AEH95" s="83"/>
      <c r="AEI95" s="78"/>
      <c r="AEJ95" s="84"/>
      <c r="AEK95" s="85"/>
      <c r="AEL95" s="86"/>
      <c r="AEM95" s="81"/>
      <c r="AEN95" s="82"/>
      <c r="AEO95" s="82"/>
      <c r="AEP95" s="83"/>
      <c r="AEQ95" s="78"/>
      <c r="AER95" s="84"/>
      <c r="AES95" s="85"/>
      <c r="AET95" s="86"/>
      <c r="AEU95" s="81"/>
      <c r="AEV95" s="82"/>
      <c r="AEW95" s="82"/>
      <c r="AEX95" s="83"/>
      <c r="AEY95" s="78"/>
      <c r="AEZ95" s="84"/>
      <c r="AFA95" s="85"/>
      <c r="AFB95" s="86"/>
      <c r="AFC95" s="81"/>
      <c r="AFD95" s="82"/>
      <c r="AFE95" s="82"/>
      <c r="AFF95" s="83"/>
      <c r="AFG95" s="78"/>
      <c r="AFH95" s="84"/>
      <c r="AFI95" s="85"/>
      <c r="AFJ95" s="86"/>
      <c r="AFK95" s="81"/>
      <c r="AFL95" s="82"/>
      <c r="AFM95" s="82"/>
      <c r="AFN95" s="83"/>
      <c r="AFO95" s="78"/>
      <c r="AFP95" s="84"/>
      <c r="AFQ95" s="85"/>
      <c r="AFR95" s="86"/>
      <c r="AFS95" s="81"/>
      <c r="AFT95" s="82"/>
      <c r="AFU95" s="82"/>
      <c r="AFV95" s="83"/>
      <c r="AFW95" s="78"/>
      <c r="AFX95" s="84"/>
      <c r="AFY95" s="85"/>
      <c r="AFZ95" s="86"/>
      <c r="AGA95" s="81"/>
      <c r="AGB95" s="82"/>
      <c r="AGC95" s="82"/>
      <c r="AGD95" s="83"/>
      <c r="AGE95" s="78"/>
      <c r="AGF95" s="84"/>
      <c r="AGG95" s="85"/>
      <c r="AGH95" s="86"/>
      <c r="AGI95" s="81"/>
      <c r="AGJ95" s="82"/>
      <c r="AGK95" s="82"/>
      <c r="AGL95" s="83"/>
      <c r="AGM95" s="78"/>
      <c r="AGN95" s="84"/>
      <c r="AGO95" s="85"/>
      <c r="AGP95" s="86"/>
      <c r="AGQ95" s="81"/>
      <c r="AGR95" s="82"/>
      <c r="AGS95" s="82"/>
      <c r="AGT95" s="83"/>
      <c r="AGU95" s="78"/>
      <c r="AGV95" s="84"/>
      <c r="AGW95" s="85"/>
      <c r="AGX95" s="86"/>
      <c r="AGY95" s="81"/>
      <c r="AGZ95" s="82"/>
      <c r="AHA95" s="82"/>
      <c r="AHB95" s="83"/>
      <c r="AHC95" s="78"/>
      <c r="AHD95" s="84"/>
      <c r="AHE95" s="85"/>
      <c r="AHF95" s="86"/>
      <c r="AHG95" s="81"/>
      <c r="AHH95" s="82"/>
      <c r="AHI95" s="82"/>
      <c r="AHJ95" s="83"/>
      <c r="AHK95" s="78"/>
      <c r="AHL95" s="84"/>
      <c r="AHM95" s="85"/>
      <c r="AHN95" s="86"/>
      <c r="AHO95" s="81"/>
      <c r="AHP95" s="82"/>
      <c r="AHQ95" s="82"/>
      <c r="AHR95" s="83"/>
      <c r="AHS95" s="78"/>
      <c r="AHT95" s="84"/>
      <c r="AHU95" s="85"/>
      <c r="AHV95" s="86"/>
      <c r="AHW95" s="81"/>
      <c r="AHX95" s="82"/>
      <c r="AHY95" s="82"/>
      <c r="AHZ95" s="83"/>
      <c r="AIA95" s="78"/>
      <c r="AIB95" s="84"/>
      <c r="AIC95" s="85"/>
      <c r="AID95" s="86"/>
      <c r="AIE95" s="81"/>
      <c r="AIF95" s="82"/>
      <c r="AIG95" s="82"/>
      <c r="AIH95" s="83"/>
      <c r="AII95" s="78"/>
      <c r="AIJ95" s="84"/>
      <c r="AIK95" s="85"/>
      <c r="AIL95" s="86"/>
      <c r="AIM95" s="81"/>
      <c r="AIN95" s="82"/>
      <c r="AIO95" s="82"/>
      <c r="AIP95" s="83"/>
      <c r="AIQ95" s="78"/>
      <c r="AIR95" s="84"/>
      <c r="AIS95" s="85"/>
      <c r="AIT95" s="86"/>
      <c r="AIU95" s="81"/>
      <c r="AIV95" s="82"/>
      <c r="AIW95" s="82"/>
      <c r="AIX95" s="83"/>
      <c r="AIY95" s="78"/>
      <c r="AIZ95" s="84"/>
      <c r="AJA95" s="85"/>
      <c r="AJB95" s="86"/>
      <c r="AJC95" s="81"/>
      <c r="AJD95" s="82"/>
      <c r="AJE95" s="82"/>
      <c r="AJF95" s="83"/>
      <c r="AJG95" s="78"/>
      <c r="AJH95" s="84"/>
      <c r="AJI95" s="85"/>
      <c r="AJJ95" s="86"/>
      <c r="AJK95" s="81"/>
      <c r="AJL95" s="82"/>
      <c r="AJM95" s="82"/>
      <c r="AJN95" s="83"/>
      <c r="AJO95" s="78"/>
      <c r="AJP95" s="84"/>
      <c r="AJQ95" s="85"/>
      <c r="AJR95" s="86"/>
      <c r="AJS95" s="81"/>
      <c r="AJT95" s="82"/>
      <c r="AJU95" s="82"/>
      <c r="AJV95" s="83"/>
      <c r="AJW95" s="78"/>
      <c r="AJX95" s="84"/>
      <c r="AJY95" s="85"/>
      <c r="AJZ95" s="86"/>
      <c r="AKA95" s="81"/>
      <c r="AKB95" s="82"/>
      <c r="AKC95" s="82"/>
      <c r="AKD95" s="83"/>
      <c r="AKE95" s="78"/>
      <c r="AKF95" s="84"/>
      <c r="AKG95" s="85"/>
      <c r="AKH95" s="86"/>
      <c r="AKI95" s="81"/>
      <c r="AKJ95" s="82"/>
      <c r="AKK95" s="82"/>
      <c r="AKL95" s="83"/>
      <c r="AKM95" s="78"/>
      <c r="AKN95" s="84"/>
      <c r="AKO95" s="85"/>
      <c r="AKP95" s="86"/>
      <c r="AKQ95" s="81"/>
      <c r="AKR95" s="82"/>
      <c r="AKS95" s="82"/>
      <c r="AKT95" s="83"/>
      <c r="AKU95" s="78"/>
      <c r="AKV95" s="84"/>
      <c r="AKW95" s="85"/>
      <c r="AKX95" s="86"/>
      <c r="AKY95" s="81"/>
      <c r="AKZ95" s="82"/>
      <c r="ALA95" s="82"/>
      <c r="ALB95" s="83"/>
      <c r="ALC95" s="78"/>
      <c r="ALD95" s="84"/>
      <c r="ALE95" s="85"/>
      <c r="ALF95" s="86"/>
      <c r="ALG95" s="81"/>
      <c r="ALH95" s="82"/>
      <c r="ALI95" s="82"/>
      <c r="ALJ95" s="83"/>
      <c r="ALK95" s="78"/>
      <c r="ALL95" s="84"/>
      <c r="ALM95" s="85"/>
      <c r="ALN95" s="86"/>
      <c r="ALO95" s="81"/>
      <c r="ALP95" s="82"/>
      <c r="ALQ95" s="82"/>
      <c r="ALR95" s="83"/>
      <c r="ALS95" s="78"/>
      <c r="ALT95" s="84"/>
      <c r="ALU95" s="85"/>
      <c r="ALV95" s="86"/>
      <c r="ALW95" s="81"/>
      <c r="ALX95" s="82"/>
      <c r="ALY95" s="82"/>
      <c r="ALZ95" s="83"/>
      <c r="AMA95" s="78"/>
      <c r="AMB95" s="84"/>
      <c r="AMC95" s="85"/>
      <c r="AMD95" s="86"/>
      <c r="AME95" s="81"/>
      <c r="AMF95" s="82"/>
      <c r="AMG95" s="82"/>
      <c r="AMH95" s="83"/>
      <c r="AMI95" s="78"/>
      <c r="AMJ95" s="84"/>
      <c r="AMK95" s="85"/>
      <c r="AML95" s="86"/>
      <c r="AMM95" s="81"/>
      <c r="AMN95" s="82"/>
      <c r="AMO95" s="82"/>
      <c r="AMP95" s="83"/>
      <c r="AMQ95" s="78"/>
      <c r="AMR95" s="84"/>
      <c r="AMS95" s="85"/>
      <c r="AMT95" s="86"/>
      <c r="AMU95" s="81"/>
      <c r="AMV95" s="82"/>
      <c r="AMW95" s="82"/>
      <c r="AMX95" s="83"/>
      <c r="AMY95" s="78"/>
      <c r="AMZ95" s="84"/>
      <c r="ANA95" s="85"/>
      <c r="ANB95" s="86"/>
      <c r="ANC95" s="81"/>
      <c r="AND95" s="82"/>
      <c r="ANE95" s="82"/>
      <c r="ANF95" s="83"/>
      <c r="ANG95" s="78"/>
      <c r="ANH95" s="84"/>
      <c r="ANI95" s="85"/>
      <c r="ANJ95" s="86"/>
      <c r="ANK95" s="81"/>
      <c r="ANL95" s="82"/>
      <c r="ANM95" s="82"/>
      <c r="ANN95" s="83"/>
      <c r="ANO95" s="78"/>
      <c r="ANP95" s="84"/>
      <c r="ANQ95" s="85"/>
      <c r="ANR95" s="86"/>
      <c r="ANS95" s="81"/>
      <c r="ANT95" s="82"/>
      <c r="ANU95" s="82"/>
      <c r="ANV95" s="83"/>
      <c r="ANW95" s="78"/>
      <c r="ANX95" s="84"/>
      <c r="ANY95" s="85"/>
      <c r="ANZ95" s="86"/>
      <c r="AOA95" s="81"/>
      <c r="AOB95" s="82"/>
      <c r="AOC95" s="82"/>
      <c r="AOD95" s="83"/>
      <c r="AOE95" s="78"/>
      <c r="AOF95" s="84"/>
      <c r="AOG95" s="85"/>
      <c r="AOH95" s="86"/>
      <c r="AOI95" s="81"/>
      <c r="AOJ95" s="82"/>
      <c r="AOK95" s="82"/>
      <c r="AOL95" s="83"/>
      <c r="AOM95" s="78"/>
      <c r="AON95" s="84"/>
      <c r="AOO95" s="85"/>
      <c r="AOP95" s="86"/>
      <c r="AOQ95" s="81"/>
      <c r="AOR95" s="82"/>
      <c r="AOS95" s="82"/>
      <c r="AOT95" s="83"/>
      <c r="AOU95" s="78"/>
      <c r="AOV95" s="84"/>
      <c r="AOW95" s="85"/>
      <c r="AOX95" s="86"/>
      <c r="AOY95" s="81"/>
      <c r="AOZ95" s="82"/>
      <c r="APA95" s="82"/>
      <c r="APB95" s="83"/>
      <c r="APC95" s="78"/>
      <c r="APD95" s="84"/>
      <c r="APE95" s="85"/>
      <c r="APF95" s="86"/>
      <c r="APG95" s="81"/>
      <c r="APH95" s="82"/>
      <c r="API95" s="82"/>
      <c r="APJ95" s="83"/>
      <c r="APK95" s="78"/>
      <c r="APL95" s="84"/>
      <c r="APM95" s="85"/>
      <c r="APN95" s="86"/>
      <c r="APO95" s="81"/>
      <c r="APP95" s="82"/>
      <c r="APQ95" s="82"/>
      <c r="APR95" s="83"/>
      <c r="APS95" s="78"/>
      <c r="APT95" s="84"/>
      <c r="APU95" s="85"/>
      <c r="APV95" s="86"/>
      <c r="APW95" s="81"/>
      <c r="APX95" s="82"/>
      <c r="APY95" s="82"/>
      <c r="APZ95" s="83"/>
      <c r="AQA95" s="78"/>
      <c r="AQB95" s="84"/>
      <c r="AQC95" s="85"/>
      <c r="AQD95" s="86"/>
      <c r="AQE95" s="81"/>
      <c r="AQF95" s="82"/>
      <c r="AQG95" s="82"/>
      <c r="AQH95" s="83"/>
      <c r="AQI95" s="78"/>
      <c r="AQJ95" s="84"/>
      <c r="AQK95" s="85"/>
      <c r="AQL95" s="86"/>
      <c r="AQM95" s="81"/>
      <c r="AQN95" s="82"/>
      <c r="AQO95" s="82"/>
      <c r="AQP95" s="83"/>
      <c r="AQQ95" s="78"/>
      <c r="AQR95" s="84"/>
      <c r="AQS95" s="85"/>
      <c r="AQT95" s="86"/>
      <c r="AQU95" s="81"/>
      <c r="AQV95" s="82"/>
      <c r="AQW95" s="82"/>
      <c r="AQX95" s="83"/>
      <c r="AQY95" s="78"/>
      <c r="AQZ95" s="84"/>
      <c r="ARA95" s="85"/>
      <c r="ARB95" s="86"/>
      <c r="ARC95" s="81"/>
      <c r="ARD95" s="82"/>
      <c r="ARE95" s="82"/>
      <c r="ARF95" s="83"/>
      <c r="ARG95" s="78"/>
      <c r="ARH95" s="84"/>
      <c r="ARI95" s="85"/>
      <c r="ARJ95" s="86"/>
      <c r="ARK95" s="81"/>
      <c r="ARL95" s="82"/>
      <c r="ARM95" s="82"/>
      <c r="ARN95" s="83"/>
      <c r="ARO95" s="78"/>
      <c r="ARP95" s="84"/>
      <c r="ARQ95" s="85"/>
      <c r="ARR95" s="86"/>
      <c r="ARS95" s="81"/>
      <c r="ART95" s="82"/>
      <c r="ARU95" s="82"/>
      <c r="ARV95" s="83"/>
      <c r="ARW95" s="78"/>
      <c r="ARX95" s="84"/>
      <c r="ARY95" s="85"/>
      <c r="ARZ95" s="86"/>
      <c r="ASA95" s="81"/>
      <c r="ASB95" s="82"/>
      <c r="ASC95" s="82"/>
      <c r="ASD95" s="83"/>
      <c r="ASE95" s="78"/>
      <c r="ASF95" s="84"/>
      <c r="ASG95" s="85"/>
      <c r="ASH95" s="86"/>
      <c r="ASI95" s="81"/>
      <c r="ASJ95" s="82"/>
      <c r="ASK95" s="82"/>
      <c r="ASL95" s="83"/>
      <c r="ASM95" s="78"/>
      <c r="ASN95" s="84"/>
      <c r="ASO95" s="85"/>
      <c r="ASP95" s="86"/>
      <c r="ASQ95" s="81"/>
      <c r="ASR95" s="82"/>
      <c r="ASS95" s="82"/>
      <c r="AST95" s="83"/>
      <c r="ASU95" s="78"/>
      <c r="ASV95" s="84"/>
      <c r="ASW95" s="85"/>
      <c r="ASX95" s="86"/>
      <c r="ASY95" s="81"/>
      <c r="ASZ95" s="82"/>
      <c r="ATA95" s="82"/>
      <c r="ATB95" s="83"/>
      <c r="ATC95" s="78"/>
      <c r="ATD95" s="84"/>
      <c r="ATE95" s="85"/>
      <c r="ATF95" s="86"/>
      <c r="ATG95" s="81"/>
      <c r="ATH95" s="82"/>
      <c r="ATI95" s="82"/>
      <c r="ATJ95" s="83"/>
      <c r="ATK95" s="78"/>
      <c r="ATL95" s="84"/>
      <c r="ATM95" s="85"/>
      <c r="ATN95" s="86"/>
      <c r="ATO95" s="81"/>
      <c r="ATP95" s="82"/>
      <c r="ATQ95" s="82"/>
      <c r="ATR95" s="83"/>
      <c r="ATS95" s="78"/>
      <c r="ATT95" s="84"/>
      <c r="ATU95" s="85"/>
      <c r="ATV95" s="86"/>
      <c r="ATW95" s="81"/>
      <c r="ATX95" s="82"/>
      <c r="ATY95" s="82"/>
      <c r="ATZ95" s="83"/>
      <c r="AUA95" s="78"/>
      <c r="AUB95" s="84"/>
      <c r="AUC95" s="85"/>
      <c r="AUD95" s="86"/>
      <c r="AUE95" s="81"/>
      <c r="AUF95" s="82"/>
      <c r="AUG95" s="82"/>
      <c r="AUH95" s="83"/>
      <c r="AUI95" s="78"/>
      <c r="AUJ95" s="84"/>
      <c r="AUK95" s="85"/>
      <c r="AUL95" s="86"/>
      <c r="AUM95" s="81"/>
      <c r="AUN95" s="82"/>
      <c r="AUO95" s="82"/>
      <c r="AUP95" s="83"/>
      <c r="AUQ95" s="78"/>
      <c r="AUR95" s="84"/>
      <c r="AUS95" s="85"/>
      <c r="AUT95" s="86"/>
      <c r="AUU95" s="81"/>
      <c r="AUV95" s="82"/>
      <c r="AUW95" s="82"/>
      <c r="AUX95" s="83"/>
      <c r="AUY95" s="78"/>
      <c r="AUZ95" s="84"/>
      <c r="AVA95" s="85"/>
      <c r="AVB95" s="86"/>
      <c r="AVC95" s="81"/>
      <c r="AVD95" s="82"/>
      <c r="AVE95" s="82"/>
      <c r="AVF95" s="83"/>
      <c r="AVG95" s="78"/>
      <c r="AVH95" s="84"/>
      <c r="AVI95" s="85"/>
      <c r="AVJ95" s="86"/>
      <c r="AVK95" s="81"/>
      <c r="AVL95" s="82"/>
      <c r="AVM95" s="82"/>
      <c r="AVN95" s="83"/>
      <c r="AVO95" s="78"/>
      <c r="AVP95" s="84"/>
      <c r="AVQ95" s="85"/>
      <c r="AVR95" s="86"/>
      <c r="AVS95" s="81"/>
      <c r="AVT95" s="82"/>
      <c r="AVU95" s="82"/>
      <c r="AVV95" s="83"/>
      <c r="AVW95" s="78"/>
      <c r="AVX95" s="84"/>
      <c r="AVY95" s="85"/>
      <c r="AVZ95" s="86"/>
      <c r="AWA95" s="81"/>
      <c r="AWB95" s="82"/>
      <c r="AWC95" s="82"/>
      <c r="AWD95" s="83"/>
      <c r="AWE95" s="78"/>
      <c r="AWF95" s="84"/>
      <c r="AWG95" s="85"/>
      <c r="AWH95" s="86"/>
      <c r="AWI95" s="81"/>
      <c r="AWJ95" s="82"/>
      <c r="AWK95" s="82"/>
      <c r="AWL95" s="83"/>
      <c r="AWM95" s="78"/>
      <c r="AWN95" s="84"/>
      <c r="AWO95" s="85"/>
      <c r="AWP95" s="86"/>
      <c r="AWQ95" s="81"/>
      <c r="AWR95" s="82"/>
      <c r="AWS95" s="82"/>
      <c r="AWT95" s="83"/>
      <c r="AWU95" s="78"/>
      <c r="AWV95" s="84"/>
      <c r="AWW95" s="85"/>
      <c r="AWX95" s="86"/>
      <c r="AWY95" s="81"/>
      <c r="AWZ95" s="82"/>
      <c r="AXA95" s="82"/>
      <c r="AXB95" s="83"/>
      <c r="AXC95" s="78"/>
      <c r="AXD95" s="84"/>
      <c r="AXE95" s="85"/>
      <c r="AXF95" s="86"/>
      <c r="AXG95" s="81"/>
      <c r="AXH95" s="82"/>
      <c r="AXI95" s="82"/>
      <c r="AXJ95" s="83"/>
      <c r="AXK95" s="78"/>
      <c r="AXL95" s="84"/>
      <c r="AXM95" s="85"/>
      <c r="AXN95" s="86"/>
      <c r="AXO95" s="81"/>
      <c r="AXP95" s="82"/>
      <c r="AXQ95" s="82"/>
      <c r="AXR95" s="83"/>
      <c r="AXS95" s="78"/>
      <c r="AXT95" s="84"/>
      <c r="AXU95" s="85"/>
      <c r="AXV95" s="86"/>
      <c r="AXW95" s="81"/>
      <c r="AXX95" s="82"/>
      <c r="AXY95" s="82"/>
      <c r="AXZ95" s="83"/>
      <c r="AYA95" s="78"/>
      <c r="AYB95" s="84"/>
      <c r="AYC95" s="85"/>
      <c r="AYD95" s="86"/>
      <c r="AYE95" s="81"/>
      <c r="AYF95" s="82"/>
      <c r="AYG95" s="82"/>
      <c r="AYH95" s="83"/>
      <c r="AYI95" s="78"/>
      <c r="AYJ95" s="84"/>
      <c r="AYK95" s="85"/>
      <c r="AYL95" s="86"/>
      <c r="AYM95" s="81"/>
      <c r="AYN95" s="82"/>
      <c r="AYO95" s="82"/>
      <c r="AYP95" s="83"/>
      <c r="AYQ95" s="78"/>
      <c r="AYR95" s="84"/>
      <c r="AYS95" s="85"/>
      <c r="AYT95" s="86"/>
      <c r="AYU95" s="81"/>
      <c r="AYV95" s="82"/>
      <c r="AYW95" s="82"/>
      <c r="AYX95" s="83"/>
      <c r="AYY95" s="78"/>
      <c r="AYZ95" s="84"/>
      <c r="AZA95" s="85"/>
      <c r="AZB95" s="86"/>
      <c r="AZC95" s="81"/>
      <c r="AZD95" s="82"/>
      <c r="AZE95" s="82"/>
      <c r="AZF95" s="83"/>
      <c r="AZG95" s="78"/>
      <c r="AZH95" s="84"/>
      <c r="AZI95" s="85"/>
      <c r="AZJ95" s="86"/>
      <c r="AZK95" s="81"/>
      <c r="AZL95" s="82"/>
      <c r="AZM95" s="82"/>
      <c r="AZN95" s="83"/>
      <c r="AZO95" s="78"/>
      <c r="AZP95" s="84"/>
      <c r="AZQ95" s="85"/>
      <c r="AZR95" s="86"/>
      <c r="AZS95" s="81"/>
      <c r="AZT95" s="82"/>
      <c r="AZU95" s="82"/>
      <c r="AZV95" s="83"/>
      <c r="AZW95" s="78"/>
      <c r="AZX95" s="84"/>
      <c r="AZY95" s="85"/>
      <c r="AZZ95" s="86"/>
      <c r="BAA95" s="81"/>
      <c r="BAB95" s="82"/>
      <c r="BAC95" s="82"/>
      <c r="BAD95" s="83"/>
      <c r="BAE95" s="78"/>
      <c r="BAF95" s="84"/>
      <c r="BAG95" s="85"/>
      <c r="BAH95" s="86"/>
      <c r="BAI95" s="81"/>
      <c r="BAJ95" s="82"/>
      <c r="BAK95" s="82"/>
      <c r="BAL95" s="83"/>
      <c r="BAM95" s="78"/>
      <c r="BAN95" s="84"/>
      <c r="BAO95" s="85"/>
      <c r="BAP95" s="86"/>
      <c r="BAQ95" s="81"/>
      <c r="BAR95" s="82"/>
      <c r="BAS95" s="82"/>
      <c r="BAT95" s="83"/>
      <c r="BAU95" s="78"/>
      <c r="BAV95" s="84"/>
      <c r="BAW95" s="85"/>
      <c r="BAX95" s="86"/>
      <c r="BAY95" s="81"/>
      <c r="BAZ95" s="82"/>
      <c r="BBA95" s="82"/>
      <c r="BBB95" s="83"/>
      <c r="BBC95" s="78"/>
      <c r="BBD95" s="84"/>
      <c r="BBE95" s="85"/>
      <c r="BBF95" s="86"/>
      <c r="BBG95" s="81"/>
      <c r="BBH95" s="82"/>
      <c r="BBI95" s="82"/>
      <c r="BBJ95" s="83"/>
      <c r="BBK95" s="78"/>
      <c r="BBL95" s="84"/>
      <c r="BBM95" s="85"/>
      <c r="BBN95" s="86"/>
      <c r="BBO95" s="81"/>
      <c r="BBP95" s="82"/>
      <c r="BBQ95" s="82"/>
      <c r="BBR95" s="83"/>
      <c r="BBS95" s="78"/>
      <c r="BBT95" s="84"/>
      <c r="BBU95" s="85"/>
      <c r="BBV95" s="86"/>
      <c r="BBW95" s="81"/>
      <c r="BBX95" s="82"/>
      <c r="BBY95" s="82"/>
      <c r="BBZ95" s="83"/>
      <c r="BCA95" s="78"/>
      <c r="BCB95" s="84"/>
      <c r="BCC95" s="85"/>
      <c r="BCD95" s="86"/>
      <c r="BCE95" s="81"/>
      <c r="BCF95" s="82"/>
      <c r="BCG95" s="82"/>
      <c r="BCH95" s="83"/>
      <c r="BCI95" s="78"/>
      <c r="BCJ95" s="84"/>
      <c r="BCK95" s="85"/>
      <c r="BCL95" s="86"/>
      <c r="BCM95" s="81"/>
      <c r="BCN95" s="82"/>
      <c r="BCO95" s="82"/>
      <c r="BCP95" s="83"/>
      <c r="BCQ95" s="78"/>
      <c r="BCR95" s="84"/>
      <c r="BCS95" s="85"/>
      <c r="BCT95" s="86"/>
      <c r="BCU95" s="81"/>
      <c r="BCV95" s="82"/>
      <c r="BCW95" s="82"/>
      <c r="BCX95" s="83"/>
      <c r="BCY95" s="78"/>
      <c r="BCZ95" s="84"/>
      <c r="BDA95" s="85"/>
      <c r="BDB95" s="86"/>
      <c r="BDC95" s="81"/>
      <c r="BDD95" s="82"/>
      <c r="BDE95" s="82"/>
      <c r="BDF95" s="83"/>
      <c r="BDG95" s="78"/>
      <c r="BDH95" s="84"/>
      <c r="BDI95" s="85"/>
      <c r="BDJ95" s="86"/>
      <c r="BDK95" s="81"/>
      <c r="BDL95" s="82"/>
      <c r="BDM95" s="82"/>
      <c r="BDN95" s="83"/>
      <c r="BDO95" s="78"/>
      <c r="BDP95" s="84"/>
      <c r="BDQ95" s="85"/>
      <c r="BDR95" s="86"/>
      <c r="BDS95" s="81"/>
      <c r="BDT95" s="82"/>
      <c r="BDU95" s="82"/>
      <c r="BDV95" s="83"/>
      <c r="BDW95" s="78"/>
      <c r="BDX95" s="84"/>
      <c r="BDY95" s="85"/>
      <c r="BDZ95" s="86"/>
      <c r="BEA95" s="81"/>
      <c r="BEB95" s="82"/>
      <c r="BEC95" s="82"/>
      <c r="BED95" s="83"/>
      <c r="BEE95" s="78"/>
      <c r="BEF95" s="84"/>
      <c r="BEG95" s="85"/>
      <c r="BEH95" s="86"/>
      <c r="BEI95" s="81"/>
      <c r="BEJ95" s="82"/>
      <c r="BEK95" s="82"/>
      <c r="BEL95" s="83"/>
      <c r="BEM95" s="78"/>
      <c r="BEN95" s="84"/>
      <c r="BEO95" s="85"/>
      <c r="BEP95" s="86"/>
      <c r="BEQ95" s="81"/>
      <c r="BER95" s="82"/>
      <c r="BES95" s="82"/>
      <c r="BET95" s="83"/>
      <c r="BEU95" s="78"/>
      <c r="BEV95" s="84"/>
      <c r="BEW95" s="85"/>
      <c r="BEX95" s="86"/>
      <c r="BEY95" s="81"/>
      <c r="BEZ95" s="82"/>
      <c r="BFA95" s="82"/>
      <c r="BFB95" s="83"/>
      <c r="BFC95" s="78"/>
      <c r="BFD95" s="84"/>
      <c r="BFE95" s="85"/>
      <c r="BFF95" s="86"/>
      <c r="BFG95" s="81"/>
      <c r="BFH95" s="82"/>
      <c r="BFI95" s="82"/>
      <c r="BFJ95" s="83"/>
      <c r="BFK95" s="78"/>
      <c r="BFL95" s="84"/>
      <c r="BFM95" s="85"/>
      <c r="BFN95" s="86"/>
      <c r="BFO95" s="81"/>
      <c r="BFP95" s="82"/>
      <c r="BFQ95" s="82"/>
      <c r="BFR95" s="83"/>
      <c r="BFS95" s="78"/>
      <c r="BFT95" s="84"/>
      <c r="BFU95" s="85"/>
      <c r="BFV95" s="86"/>
      <c r="BFW95" s="81"/>
      <c r="BFX95" s="82"/>
      <c r="BFY95" s="82"/>
      <c r="BFZ95" s="83"/>
      <c r="BGA95" s="78"/>
      <c r="BGB95" s="84"/>
      <c r="BGC95" s="85"/>
      <c r="BGD95" s="86"/>
      <c r="BGE95" s="81"/>
      <c r="BGF95" s="82"/>
      <c r="BGG95" s="82"/>
      <c r="BGH95" s="83"/>
      <c r="BGI95" s="78"/>
      <c r="BGJ95" s="84"/>
      <c r="BGK95" s="85"/>
      <c r="BGL95" s="86"/>
      <c r="BGM95" s="81"/>
      <c r="BGN95" s="82"/>
      <c r="BGO95" s="82"/>
      <c r="BGP95" s="83"/>
      <c r="BGQ95" s="78"/>
      <c r="BGR95" s="84"/>
      <c r="BGS95" s="85"/>
      <c r="BGT95" s="86"/>
      <c r="BGU95" s="81"/>
      <c r="BGV95" s="82"/>
      <c r="BGW95" s="82"/>
      <c r="BGX95" s="83"/>
      <c r="BGY95" s="78"/>
      <c r="BGZ95" s="84"/>
      <c r="BHA95" s="85"/>
      <c r="BHB95" s="86"/>
      <c r="BHC95" s="81"/>
      <c r="BHD95" s="82"/>
      <c r="BHE95" s="82"/>
      <c r="BHF95" s="83"/>
      <c r="BHG95" s="78"/>
      <c r="BHH95" s="84"/>
      <c r="BHI95" s="85"/>
      <c r="BHJ95" s="86"/>
      <c r="BHK95" s="81"/>
      <c r="BHL95" s="82"/>
      <c r="BHM95" s="82"/>
      <c r="BHN95" s="83"/>
      <c r="BHO95" s="78"/>
      <c r="BHP95" s="84"/>
      <c r="BHQ95" s="85"/>
      <c r="BHR95" s="86"/>
      <c r="BHS95" s="81"/>
      <c r="BHT95" s="82"/>
      <c r="BHU95" s="82"/>
      <c r="BHV95" s="83"/>
      <c r="BHW95" s="78"/>
      <c r="BHX95" s="84"/>
      <c r="BHY95" s="85"/>
      <c r="BHZ95" s="86"/>
      <c r="BIA95" s="81"/>
      <c r="BIB95" s="82"/>
      <c r="BIC95" s="82"/>
      <c r="BID95" s="83"/>
      <c r="BIE95" s="78"/>
      <c r="BIF95" s="84"/>
      <c r="BIG95" s="85"/>
      <c r="BIH95" s="86"/>
      <c r="BII95" s="81"/>
      <c r="BIJ95" s="82"/>
      <c r="BIK95" s="82"/>
      <c r="BIL95" s="83"/>
      <c r="BIM95" s="78"/>
      <c r="BIN95" s="84"/>
      <c r="BIO95" s="85"/>
      <c r="BIP95" s="86"/>
      <c r="BIQ95" s="81"/>
      <c r="BIR95" s="82"/>
      <c r="BIS95" s="82"/>
      <c r="BIT95" s="83"/>
      <c r="BIU95" s="78"/>
      <c r="BIV95" s="84"/>
      <c r="BIW95" s="85"/>
      <c r="BIX95" s="86"/>
      <c r="BIY95" s="81"/>
      <c r="BIZ95" s="82"/>
      <c r="BJA95" s="82"/>
      <c r="BJB95" s="83"/>
      <c r="BJC95" s="78"/>
      <c r="BJD95" s="84"/>
      <c r="BJE95" s="85"/>
      <c r="BJF95" s="86"/>
      <c r="BJG95" s="81"/>
      <c r="BJH95" s="82"/>
      <c r="BJI95" s="82"/>
      <c r="BJJ95" s="83"/>
      <c r="BJK95" s="78"/>
      <c r="BJL95" s="84"/>
      <c r="BJM95" s="85"/>
      <c r="BJN95" s="86"/>
      <c r="BJO95" s="81"/>
      <c r="BJP95" s="82"/>
      <c r="BJQ95" s="82"/>
      <c r="BJR95" s="83"/>
      <c r="BJS95" s="78"/>
      <c r="BJT95" s="84"/>
      <c r="BJU95" s="85"/>
      <c r="BJV95" s="86"/>
      <c r="BJW95" s="81"/>
      <c r="BJX95" s="82"/>
      <c r="BJY95" s="82"/>
      <c r="BJZ95" s="83"/>
      <c r="BKA95" s="78"/>
      <c r="BKB95" s="84"/>
      <c r="BKC95" s="85"/>
      <c r="BKD95" s="86"/>
      <c r="BKE95" s="81"/>
      <c r="BKF95" s="82"/>
      <c r="BKG95" s="82"/>
      <c r="BKH95" s="83"/>
      <c r="BKI95" s="78"/>
      <c r="BKJ95" s="84"/>
      <c r="BKK95" s="85"/>
      <c r="BKL95" s="86"/>
      <c r="BKM95" s="81"/>
      <c r="BKN95" s="82"/>
      <c r="BKO95" s="82"/>
      <c r="BKP95" s="83"/>
      <c r="BKQ95" s="78"/>
      <c r="BKR95" s="84"/>
      <c r="BKS95" s="85"/>
      <c r="BKT95" s="86"/>
      <c r="BKU95" s="81"/>
      <c r="BKV95" s="82"/>
      <c r="BKW95" s="82"/>
      <c r="BKX95" s="83"/>
      <c r="BKY95" s="78"/>
      <c r="BKZ95" s="84"/>
      <c r="BLA95" s="85"/>
      <c r="BLB95" s="86"/>
      <c r="BLC95" s="81"/>
      <c r="BLD95" s="82"/>
      <c r="BLE95" s="82"/>
      <c r="BLF95" s="83"/>
      <c r="BLG95" s="78"/>
      <c r="BLH95" s="84"/>
      <c r="BLI95" s="85"/>
      <c r="BLJ95" s="86"/>
      <c r="BLK95" s="81"/>
      <c r="BLL95" s="82"/>
      <c r="BLM95" s="82"/>
      <c r="BLN95" s="83"/>
      <c r="BLO95" s="78"/>
      <c r="BLP95" s="84"/>
      <c r="BLQ95" s="85"/>
      <c r="BLR95" s="86"/>
      <c r="BLS95" s="81"/>
      <c r="BLT95" s="82"/>
      <c r="BLU95" s="82"/>
      <c r="BLV95" s="83"/>
      <c r="BLW95" s="78"/>
      <c r="BLX95" s="84"/>
      <c r="BLY95" s="85"/>
      <c r="BLZ95" s="86"/>
      <c r="BMA95" s="81"/>
      <c r="BMB95" s="82"/>
      <c r="BMC95" s="82"/>
      <c r="BMD95" s="83"/>
      <c r="BME95" s="78"/>
      <c r="BMF95" s="84"/>
      <c r="BMG95" s="85"/>
      <c r="BMH95" s="86"/>
      <c r="BMI95" s="81"/>
      <c r="BMJ95" s="82"/>
      <c r="BMK95" s="82"/>
      <c r="BML95" s="83"/>
      <c r="BMM95" s="78"/>
      <c r="BMN95" s="84"/>
      <c r="BMO95" s="85"/>
      <c r="BMP95" s="86"/>
      <c r="BMQ95" s="81"/>
      <c r="BMR95" s="82"/>
      <c r="BMS95" s="82"/>
      <c r="BMT95" s="83"/>
      <c r="BMU95" s="78"/>
      <c r="BMV95" s="84"/>
      <c r="BMW95" s="85"/>
      <c r="BMX95" s="86"/>
      <c r="BMY95" s="81"/>
      <c r="BMZ95" s="82"/>
      <c r="BNA95" s="82"/>
      <c r="BNB95" s="83"/>
      <c r="BNC95" s="78"/>
      <c r="BND95" s="84"/>
      <c r="BNE95" s="85"/>
      <c r="BNF95" s="86"/>
      <c r="BNG95" s="81"/>
      <c r="BNH95" s="82"/>
      <c r="BNI95" s="82"/>
      <c r="BNJ95" s="83"/>
      <c r="BNK95" s="78"/>
      <c r="BNL95" s="84"/>
      <c r="BNM95" s="85"/>
      <c r="BNN95" s="86"/>
      <c r="BNO95" s="81"/>
      <c r="BNP95" s="82"/>
      <c r="BNQ95" s="82"/>
      <c r="BNR95" s="83"/>
      <c r="BNS95" s="78"/>
      <c r="BNT95" s="84"/>
      <c r="BNU95" s="85"/>
      <c r="BNV95" s="86"/>
      <c r="BNW95" s="81"/>
      <c r="BNX95" s="82"/>
      <c r="BNY95" s="82"/>
      <c r="BNZ95" s="83"/>
      <c r="BOA95" s="78"/>
      <c r="BOB95" s="84"/>
      <c r="BOC95" s="85"/>
      <c r="BOD95" s="86"/>
      <c r="BOE95" s="81"/>
      <c r="BOF95" s="82"/>
      <c r="BOG95" s="82"/>
      <c r="BOH95" s="83"/>
      <c r="BOI95" s="78"/>
      <c r="BOJ95" s="84"/>
      <c r="BOK95" s="85"/>
      <c r="BOL95" s="86"/>
      <c r="BOM95" s="81"/>
      <c r="BON95" s="82"/>
      <c r="BOO95" s="82"/>
      <c r="BOP95" s="83"/>
      <c r="BOQ95" s="78"/>
      <c r="BOR95" s="84"/>
      <c r="BOS95" s="85"/>
      <c r="BOT95" s="86"/>
      <c r="BOU95" s="81"/>
      <c r="BOV95" s="82"/>
      <c r="BOW95" s="82"/>
      <c r="BOX95" s="83"/>
      <c r="BOY95" s="78"/>
      <c r="BOZ95" s="84"/>
      <c r="BPA95" s="85"/>
      <c r="BPB95" s="86"/>
      <c r="BPC95" s="81"/>
      <c r="BPD95" s="82"/>
      <c r="BPE95" s="82"/>
      <c r="BPF95" s="83"/>
      <c r="BPG95" s="78"/>
      <c r="BPH95" s="84"/>
      <c r="BPI95" s="85"/>
      <c r="BPJ95" s="86"/>
      <c r="BPK95" s="81"/>
      <c r="BPL95" s="82"/>
      <c r="BPM95" s="82"/>
      <c r="BPN95" s="83"/>
      <c r="BPO95" s="78"/>
      <c r="BPP95" s="84"/>
      <c r="BPQ95" s="85"/>
      <c r="BPR95" s="86"/>
      <c r="BPS95" s="81"/>
      <c r="BPT95" s="82"/>
      <c r="BPU95" s="82"/>
      <c r="BPV95" s="83"/>
      <c r="BPW95" s="78"/>
      <c r="BPX95" s="84"/>
      <c r="BPY95" s="85"/>
      <c r="BPZ95" s="86"/>
      <c r="BQA95" s="81"/>
      <c r="BQB95" s="82"/>
      <c r="BQC95" s="82"/>
      <c r="BQD95" s="83"/>
      <c r="BQE95" s="78"/>
      <c r="BQF95" s="84"/>
      <c r="BQG95" s="85"/>
      <c r="BQH95" s="86"/>
      <c r="BQI95" s="81"/>
      <c r="BQJ95" s="82"/>
      <c r="BQK95" s="82"/>
      <c r="BQL95" s="83"/>
      <c r="BQM95" s="78"/>
      <c r="BQN95" s="84"/>
      <c r="BQO95" s="85"/>
      <c r="BQP95" s="86"/>
      <c r="BQQ95" s="81"/>
      <c r="BQR95" s="82"/>
      <c r="BQS95" s="82"/>
      <c r="BQT95" s="83"/>
      <c r="BQU95" s="78"/>
      <c r="BQV95" s="84"/>
      <c r="BQW95" s="85"/>
      <c r="BQX95" s="86"/>
      <c r="BQY95" s="81"/>
      <c r="BQZ95" s="82"/>
      <c r="BRA95" s="82"/>
      <c r="BRB95" s="83"/>
      <c r="BRC95" s="78"/>
      <c r="BRD95" s="84"/>
      <c r="BRE95" s="85"/>
      <c r="BRF95" s="86"/>
      <c r="BRG95" s="81"/>
      <c r="BRH95" s="82"/>
      <c r="BRI95" s="82"/>
      <c r="BRJ95" s="83"/>
      <c r="BRK95" s="78"/>
      <c r="BRL95" s="84"/>
      <c r="BRM95" s="85"/>
      <c r="BRN95" s="86"/>
      <c r="BRO95" s="81"/>
      <c r="BRP95" s="82"/>
      <c r="BRQ95" s="82"/>
      <c r="BRR95" s="83"/>
      <c r="BRS95" s="78"/>
      <c r="BRT95" s="84"/>
      <c r="BRU95" s="85"/>
      <c r="BRV95" s="86"/>
      <c r="BRW95" s="81"/>
      <c r="BRX95" s="82"/>
      <c r="BRY95" s="82"/>
      <c r="BRZ95" s="83"/>
      <c r="BSA95" s="78"/>
      <c r="BSB95" s="84"/>
      <c r="BSC95" s="85"/>
      <c r="BSD95" s="86"/>
      <c r="BSE95" s="81"/>
      <c r="BSF95" s="82"/>
      <c r="BSG95" s="82"/>
      <c r="BSH95" s="83"/>
      <c r="BSI95" s="78"/>
      <c r="BSJ95" s="84"/>
      <c r="BSK95" s="85"/>
      <c r="BSL95" s="86"/>
      <c r="BSM95" s="81"/>
      <c r="BSN95" s="82"/>
      <c r="BSO95" s="82"/>
      <c r="BSP95" s="83"/>
      <c r="BSQ95" s="78"/>
      <c r="BSR95" s="84"/>
      <c r="BSS95" s="85"/>
      <c r="BST95" s="86"/>
      <c r="BSU95" s="81"/>
      <c r="BSV95" s="82"/>
      <c r="BSW95" s="82"/>
      <c r="BSX95" s="83"/>
      <c r="BSY95" s="78"/>
      <c r="BSZ95" s="84"/>
      <c r="BTA95" s="85"/>
      <c r="BTB95" s="86"/>
      <c r="BTC95" s="81"/>
      <c r="BTD95" s="82"/>
      <c r="BTE95" s="82"/>
      <c r="BTF95" s="83"/>
      <c r="BTG95" s="78"/>
      <c r="BTH95" s="84"/>
      <c r="BTI95" s="85"/>
      <c r="BTJ95" s="86"/>
      <c r="BTK95" s="81"/>
      <c r="BTL95" s="82"/>
      <c r="BTM95" s="82"/>
      <c r="BTN95" s="83"/>
      <c r="BTO95" s="78"/>
      <c r="BTP95" s="84"/>
      <c r="BTQ95" s="85"/>
      <c r="BTR95" s="86"/>
      <c r="BTS95" s="81"/>
      <c r="BTT95" s="82"/>
      <c r="BTU95" s="82"/>
      <c r="BTV95" s="83"/>
      <c r="BTW95" s="78"/>
      <c r="BTX95" s="84"/>
      <c r="BTY95" s="85"/>
      <c r="BTZ95" s="86"/>
      <c r="BUA95" s="81"/>
      <c r="BUB95" s="82"/>
      <c r="BUC95" s="82"/>
      <c r="BUD95" s="83"/>
      <c r="BUE95" s="78"/>
      <c r="BUF95" s="84"/>
      <c r="BUG95" s="85"/>
      <c r="BUH95" s="86"/>
      <c r="BUI95" s="81"/>
      <c r="BUJ95" s="82"/>
      <c r="BUK95" s="82"/>
      <c r="BUL95" s="83"/>
      <c r="BUM95" s="78"/>
      <c r="BUN95" s="84"/>
      <c r="BUO95" s="85"/>
      <c r="BUP95" s="86"/>
      <c r="BUQ95" s="81"/>
      <c r="BUR95" s="82"/>
      <c r="BUS95" s="82"/>
      <c r="BUT95" s="83"/>
      <c r="BUU95" s="78"/>
      <c r="BUV95" s="84"/>
      <c r="BUW95" s="85"/>
      <c r="BUX95" s="86"/>
      <c r="BUY95" s="81"/>
      <c r="BUZ95" s="82"/>
      <c r="BVA95" s="82"/>
      <c r="BVB95" s="83"/>
      <c r="BVC95" s="78"/>
      <c r="BVD95" s="84"/>
      <c r="BVE95" s="85"/>
      <c r="BVF95" s="86"/>
      <c r="BVG95" s="81"/>
      <c r="BVH95" s="82"/>
      <c r="BVI95" s="82"/>
      <c r="BVJ95" s="83"/>
      <c r="BVK95" s="78"/>
      <c r="BVL95" s="84"/>
      <c r="BVM95" s="85"/>
      <c r="BVN95" s="86"/>
      <c r="BVO95" s="81"/>
      <c r="BVP95" s="82"/>
      <c r="BVQ95" s="82"/>
      <c r="BVR95" s="83"/>
      <c r="BVS95" s="78"/>
      <c r="BVT95" s="84"/>
      <c r="BVU95" s="85"/>
      <c r="BVV95" s="86"/>
      <c r="BVW95" s="81"/>
      <c r="BVX95" s="82"/>
      <c r="BVY95" s="82"/>
      <c r="BVZ95" s="83"/>
      <c r="BWA95" s="78"/>
      <c r="BWB95" s="84"/>
      <c r="BWC95" s="85"/>
      <c r="BWD95" s="86"/>
      <c r="BWE95" s="81"/>
      <c r="BWF95" s="82"/>
      <c r="BWG95" s="82"/>
      <c r="BWH95" s="83"/>
      <c r="BWI95" s="78"/>
      <c r="BWJ95" s="84"/>
      <c r="BWK95" s="85"/>
      <c r="BWL95" s="86"/>
      <c r="BWM95" s="81"/>
      <c r="BWN95" s="82"/>
      <c r="BWO95" s="82"/>
      <c r="BWP95" s="83"/>
      <c r="BWQ95" s="78"/>
      <c r="BWR95" s="84"/>
      <c r="BWS95" s="85"/>
      <c r="BWT95" s="86"/>
      <c r="BWU95" s="81"/>
      <c r="BWV95" s="82"/>
      <c r="BWW95" s="82"/>
      <c r="BWX95" s="83"/>
      <c r="BWY95" s="78"/>
      <c r="BWZ95" s="84"/>
      <c r="BXA95" s="85"/>
      <c r="BXB95" s="86"/>
      <c r="BXC95" s="81"/>
      <c r="BXD95" s="82"/>
      <c r="BXE95" s="82"/>
      <c r="BXF95" s="83"/>
      <c r="BXG95" s="78"/>
      <c r="BXH95" s="84"/>
      <c r="BXI95" s="85"/>
      <c r="BXJ95" s="86"/>
      <c r="BXK95" s="81"/>
      <c r="BXL95" s="82"/>
      <c r="BXM95" s="82"/>
      <c r="BXN95" s="83"/>
      <c r="BXO95" s="78"/>
      <c r="BXP95" s="84"/>
      <c r="BXQ95" s="85"/>
      <c r="BXR95" s="86"/>
      <c r="BXS95" s="81"/>
      <c r="BXT95" s="82"/>
      <c r="BXU95" s="82"/>
      <c r="BXV95" s="83"/>
      <c r="BXW95" s="78"/>
      <c r="BXX95" s="84"/>
      <c r="BXY95" s="85"/>
      <c r="BXZ95" s="86"/>
      <c r="BYA95" s="81"/>
      <c r="BYB95" s="82"/>
      <c r="BYC95" s="82"/>
      <c r="BYD95" s="83"/>
      <c r="BYE95" s="78"/>
      <c r="BYF95" s="84"/>
      <c r="BYG95" s="85"/>
      <c r="BYH95" s="86"/>
      <c r="BYI95" s="81"/>
      <c r="BYJ95" s="82"/>
      <c r="BYK95" s="82"/>
      <c r="BYL95" s="83"/>
      <c r="BYM95" s="78"/>
      <c r="BYN95" s="84"/>
      <c r="BYO95" s="85"/>
      <c r="BYP95" s="86"/>
      <c r="BYQ95" s="81"/>
      <c r="BYR95" s="82"/>
      <c r="BYS95" s="82"/>
      <c r="BYT95" s="83"/>
      <c r="BYU95" s="78"/>
      <c r="BYV95" s="84"/>
      <c r="BYW95" s="85"/>
      <c r="BYX95" s="86"/>
      <c r="BYY95" s="81"/>
      <c r="BYZ95" s="82"/>
      <c r="BZA95" s="82"/>
      <c r="BZB95" s="83"/>
      <c r="BZC95" s="78"/>
      <c r="BZD95" s="84"/>
      <c r="BZE95" s="85"/>
      <c r="BZF95" s="86"/>
      <c r="BZG95" s="81"/>
      <c r="BZH95" s="82"/>
      <c r="BZI95" s="82"/>
      <c r="BZJ95" s="83"/>
      <c r="BZK95" s="78"/>
      <c r="BZL95" s="84"/>
      <c r="BZM95" s="85"/>
      <c r="BZN95" s="86"/>
      <c r="BZO95" s="81"/>
      <c r="BZP95" s="82"/>
      <c r="BZQ95" s="82"/>
      <c r="BZR95" s="83"/>
      <c r="BZS95" s="78"/>
      <c r="BZT95" s="84"/>
      <c r="BZU95" s="85"/>
      <c r="BZV95" s="86"/>
      <c r="BZW95" s="81"/>
      <c r="BZX95" s="82"/>
      <c r="BZY95" s="82"/>
      <c r="BZZ95" s="83"/>
      <c r="CAA95" s="78"/>
      <c r="CAB95" s="84"/>
      <c r="CAC95" s="85"/>
      <c r="CAD95" s="86"/>
      <c r="CAE95" s="81"/>
      <c r="CAF95" s="82"/>
      <c r="CAG95" s="82"/>
      <c r="CAH95" s="83"/>
      <c r="CAI95" s="78"/>
      <c r="CAJ95" s="84"/>
      <c r="CAK95" s="85"/>
      <c r="CAL95" s="86"/>
      <c r="CAM95" s="81"/>
      <c r="CAN95" s="82"/>
      <c r="CAO95" s="82"/>
      <c r="CAP95" s="83"/>
      <c r="CAQ95" s="78"/>
      <c r="CAR95" s="84"/>
      <c r="CAS95" s="85"/>
      <c r="CAT95" s="86"/>
      <c r="CAU95" s="81"/>
      <c r="CAV95" s="82"/>
      <c r="CAW95" s="82"/>
      <c r="CAX95" s="83"/>
      <c r="CAY95" s="78"/>
      <c r="CAZ95" s="84"/>
      <c r="CBA95" s="85"/>
      <c r="CBB95" s="86"/>
      <c r="CBC95" s="81"/>
      <c r="CBD95" s="82"/>
      <c r="CBE95" s="82"/>
      <c r="CBF95" s="83"/>
      <c r="CBG95" s="78"/>
      <c r="CBH95" s="84"/>
      <c r="CBI95" s="85"/>
      <c r="CBJ95" s="86"/>
      <c r="CBK95" s="81"/>
      <c r="CBL95" s="82"/>
      <c r="CBM95" s="82"/>
      <c r="CBN95" s="83"/>
      <c r="CBO95" s="78"/>
      <c r="CBP95" s="84"/>
      <c r="CBQ95" s="85"/>
      <c r="CBR95" s="86"/>
      <c r="CBS95" s="81"/>
      <c r="CBT95" s="82"/>
      <c r="CBU95" s="82"/>
      <c r="CBV95" s="83"/>
      <c r="CBW95" s="78"/>
      <c r="CBX95" s="84"/>
      <c r="CBY95" s="85"/>
      <c r="CBZ95" s="86"/>
      <c r="CCA95" s="81"/>
      <c r="CCB95" s="82"/>
      <c r="CCC95" s="82"/>
      <c r="CCD95" s="83"/>
      <c r="CCE95" s="78"/>
      <c r="CCF95" s="84"/>
      <c r="CCG95" s="85"/>
      <c r="CCH95" s="86"/>
      <c r="CCI95" s="81"/>
      <c r="CCJ95" s="82"/>
      <c r="CCK95" s="82"/>
      <c r="CCL95" s="83"/>
      <c r="CCM95" s="78"/>
      <c r="CCN95" s="84"/>
      <c r="CCO95" s="85"/>
      <c r="CCP95" s="86"/>
      <c r="CCQ95" s="81"/>
      <c r="CCR95" s="82"/>
      <c r="CCS95" s="82"/>
      <c r="CCT95" s="83"/>
      <c r="CCU95" s="78"/>
      <c r="CCV95" s="84"/>
      <c r="CCW95" s="85"/>
      <c r="CCX95" s="86"/>
      <c r="CCY95" s="81"/>
      <c r="CCZ95" s="82"/>
      <c r="CDA95" s="82"/>
      <c r="CDB95" s="83"/>
      <c r="CDC95" s="78"/>
      <c r="CDD95" s="84"/>
      <c r="CDE95" s="85"/>
      <c r="CDF95" s="86"/>
      <c r="CDG95" s="81"/>
      <c r="CDH95" s="82"/>
      <c r="CDI95" s="82"/>
      <c r="CDJ95" s="83"/>
      <c r="CDK95" s="78"/>
      <c r="CDL95" s="84"/>
      <c r="CDM95" s="85"/>
      <c r="CDN95" s="86"/>
      <c r="CDO95" s="81"/>
      <c r="CDP95" s="82"/>
      <c r="CDQ95" s="82"/>
      <c r="CDR95" s="83"/>
      <c r="CDS95" s="78"/>
      <c r="CDT95" s="84"/>
      <c r="CDU95" s="85"/>
      <c r="CDV95" s="86"/>
      <c r="CDW95" s="81"/>
      <c r="CDX95" s="82"/>
      <c r="CDY95" s="82"/>
      <c r="CDZ95" s="83"/>
      <c r="CEA95" s="78"/>
      <c r="CEB95" s="84"/>
      <c r="CEC95" s="85"/>
      <c r="CED95" s="86"/>
      <c r="CEE95" s="81"/>
      <c r="CEF95" s="82"/>
      <c r="CEG95" s="82"/>
      <c r="CEH95" s="83"/>
      <c r="CEI95" s="78"/>
      <c r="CEJ95" s="84"/>
      <c r="CEK95" s="85"/>
      <c r="CEL95" s="86"/>
      <c r="CEM95" s="81"/>
      <c r="CEN95" s="82"/>
      <c r="CEO95" s="82"/>
      <c r="CEP95" s="83"/>
      <c r="CEQ95" s="78"/>
      <c r="CER95" s="84"/>
      <c r="CES95" s="85"/>
      <c r="CET95" s="86"/>
      <c r="CEU95" s="81"/>
      <c r="CEV95" s="82"/>
      <c r="CEW95" s="82"/>
      <c r="CEX95" s="83"/>
      <c r="CEY95" s="78"/>
      <c r="CEZ95" s="84"/>
      <c r="CFA95" s="85"/>
      <c r="CFB95" s="86"/>
      <c r="CFC95" s="81"/>
      <c r="CFD95" s="82"/>
      <c r="CFE95" s="82"/>
      <c r="CFF95" s="83"/>
      <c r="CFG95" s="78"/>
      <c r="CFH95" s="84"/>
      <c r="CFI95" s="85"/>
      <c r="CFJ95" s="86"/>
      <c r="CFK95" s="81"/>
      <c r="CFL95" s="82"/>
      <c r="CFM95" s="82"/>
      <c r="CFN95" s="83"/>
      <c r="CFO95" s="78"/>
      <c r="CFP95" s="84"/>
      <c r="CFQ95" s="85"/>
      <c r="CFR95" s="86"/>
      <c r="CFS95" s="81"/>
      <c r="CFT95" s="82"/>
      <c r="CFU95" s="82"/>
      <c r="CFV95" s="83"/>
      <c r="CFW95" s="78"/>
      <c r="CFX95" s="84"/>
      <c r="CFY95" s="85"/>
      <c r="CFZ95" s="86"/>
      <c r="CGA95" s="81"/>
      <c r="CGB95" s="82"/>
      <c r="CGC95" s="82"/>
      <c r="CGD95" s="83"/>
      <c r="CGE95" s="78"/>
      <c r="CGF95" s="84"/>
      <c r="CGG95" s="85"/>
      <c r="CGH95" s="86"/>
      <c r="CGI95" s="81"/>
      <c r="CGJ95" s="82"/>
      <c r="CGK95" s="82"/>
      <c r="CGL95" s="83"/>
      <c r="CGM95" s="78"/>
      <c r="CGN95" s="84"/>
      <c r="CGO95" s="85"/>
      <c r="CGP95" s="86"/>
      <c r="CGQ95" s="81"/>
      <c r="CGR95" s="82"/>
      <c r="CGS95" s="82"/>
      <c r="CGT95" s="83"/>
      <c r="CGU95" s="78"/>
      <c r="CGV95" s="84"/>
      <c r="CGW95" s="85"/>
      <c r="CGX95" s="86"/>
      <c r="CGY95" s="81"/>
      <c r="CGZ95" s="82"/>
      <c r="CHA95" s="82"/>
      <c r="CHB95" s="83"/>
      <c r="CHC95" s="78"/>
      <c r="CHD95" s="84"/>
      <c r="CHE95" s="85"/>
      <c r="CHF95" s="86"/>
      <c r="CHG95" s="81"/>
      <c r="CHH95" s="82"/>
      <c r="CHI95" s="82"/>
      <c r="CHJ95" s="83"/>
      <c r="CHK95" s="78"/>
      <c r="CHL95" s="84"/>
      <c r="CHM95" s="85"/>
      <c r="CHN95" s="86"/>
      <c r="CHO95" s="81"/>
      <c r="CHP95" s="82"/>
      <c r="CHQ95" s="82"/>
      <c r="CHR95" s="83"/>
      <c r="CHS95" s="78"/>
      <c r="CHT95" s="84"/>
      <c r="CHU95" s="85"/>
      <c r="CHV95" s="86"/>
      <c r="CHW95" s="81"/>
      <c r="CHX95" s="82"/>
      <c r="CHY95" s="82"/>
      <c r="CHZ95" s="83"/>
      <c r="CIA95" s="78"/>
      <c r="CIB95" s="84"/>
      <c r="CIC95" s="85"/>
      <c r="CID95" s="86"/>
      <c r="CIE95" s="81"/>
      <c r="CIF95" s="82"/>
      <c r="CIG95" s="82"/>
      <c r="CIH95" s="83"/>
      <c r="CII95" s="78"/>
      <c r="CIJ95" s="84"/>
      <c r="CIK95" s="85"/>
      <c r="CIL95" s="86"/>
      <c r="CIM95" s="81"/>
      <c r="CIN95" s="82"/>
      <c r="CIO95" s="82"/>
      <c r="CIP95" s="83"/>
      <c r="CIQ95" s="78"/>
      <c r="CIR95" s="84"/>
      <c r="CIS95" s="85"/>
      <c r="CIT95" s="86"/>
      <c r="CIU95" s="81"/>
      <c r="CIV95" s="82"/>
      <c r="CIW95" s="82"/>
      <c r="CIX95" s="83"/>
      <c r="CIY95" s="78"/>
      <c r="CIZ95" s="84"/>
      <c r="CJA95" s="85"/>
      <c r="CJB95" s="86"/>
      <c r="CJC95" s="81"/>
      <c r="CJD95" s="82"/>
      <c r="CJE95" s="82"/>
      <c r="CJF95" s="83"/>
      <c r="CJG95" s="78"/>
      <c r="CJH95" s="84"/>
      <c r="CJI95" s="85"/>
      <c r="CJJ95" s="86"/>
      <c r="CJK95" s="81"/>
      <c r="CJL95" s="82"/>
      <c r="CJM95" s="82"/>
      <c r="CJN95" s="83"/>
      <c r="CJO95" s="78"/>
      <c r="CJP95" s="84"/>
      <c r="CJQ95" s="85"/>
      <c r="CJR95" s="86"/>
      <c r="CJS95" s="81"/>
      <c r="CJT95" s="82"/>
      <c r="CJU95" s="82"/>
      <c r="CJV95" s="83"/>
      <c r="CJW95" s="78"/>
      <c r="CJX95" s="84"/>
      <c r="CJY95" s="85"/>
      <c r="CJZ95" s="86"/>
      <c r="CKA95" s="81"/>
      <c r="CKB95" s="82"/>
      <c r="CKC95" s="82"/>
      <c r="CKD95" s="83"/>
      <c r="CKE95" s="78"/>
      <c r="CKF95" s="84"/>
      <c r="CKG95" s="85"/>
      <c r="CKH95" s="86"/>
      <c r="CKI95" s="81"/>
      <c r="CKJ95" s="82"/>
      <c r="CKK95" s="82"/>
      <c r="CKL95" s="83"/>
      <c r="CKM95" s="78"/>
      <c r="CKN95" s="84"/>
      <c r="CKO95" s="85"/>
      <c r="CKP95" s="86"/>
      <c r="CKQ95" s="81"/>
      <c r="CKR95" s="82"/>
      <c r="CKS95" s="82"/>
      <c r="CKT95" s="83"/>
      <c r="CKU95" s="78"/>
      <c r="CKV95" s="84"/>
      <c r="CKW95" s="85"/>
      <c r="CKX95" s="86"/>
      <c r="CKY95" s="81"/>
      <c r="CKZ95" s="82"/>
      <c r="CLA95" s="82"/>
      <c r="CLB95" s="83"/>
      <c r="CLC95" s="78"/>
      <c r="CLD95" s="84"/>
      <c r="CLE95" s="85"/>
      <c r="CLF95" s="86"/>
      <c r="CLG95" s="81"/>
      <c r="CLH95" s="82"/>
      <c r="CLI95" s="82"/>
      <c r="CLJ95" s="83"/>
      <c r="CLK95" s="78"/>
      <c r="CLL95" s="84"/>
      <c r="CLM95" s="85"/>
      <c r="CLN95" s="86"/>
      <c r="CLO95" s="81"/>
      <c r="CLP95" s="82"/>
      <c r="CLQ95" s="82"/>
      <c r="CLR95" s="83"/>
      <c r="CLS95" s="78"/>
      <c r="CLT95" s="84"/>
      <c r="CLU95" s="85"/>
      <c r="CLV95" s="86"/>
      <c r="CLW95" s="81"/>
      <c r="CLX95" s="82"/>
      <c r="CLY95" s="82"/>
      <c r="CLZ95" s="83"/>
      <c r="CMA95" s="78"/>
      <c r="CMB95" s="84"/>
      <c r="CMC95" s="85"/>
      <c r="CMD95" s="86"/>
      <c r="CME95" s="81"/>
      <c r="CMF95" s="82"/>
      <c r="CMG95" s="82"/>
      <c r="CMH95" s="83"/>
      <c r="CMI95" s="78"/>
      <c r="CMJ95" s="84"/>
      <c r="CMK95" s="85"/>
      <c r="CML95" s="86"/>
      <c r="CMM95" s="81"/>
      <c r="CMN95" s="82"/>
      <c r="CMO95" s="82"/>
      <c r="CMP95" s="83"/>
      <c r="CMQ95" s="78"/>
      <c r="CMR95" s="84"/>
      <c r="CMS95" s="85"/>
      <c r="CMT95" s="86"/>
      <c r="CMU95" s="81"/>
      <c r="CMV95" s="82"/>
      <c r="CMW95" s="82"/>
      <c r="CMX95" s="83"/>
      <c r="CMY95" s="78"/>
      <c r="CMZ95" s="84"/>
      <c r="CNA95" s="85"/>
      <c r="CNB95" s="86"/>
      <c r="CNC95" s="81"/>
      <c r="CND95" s="82"/>
      <c r="CNE95" s="82"/>
      <c r="CNF95" s="83"/>
      <c r="CNG95" s="78"/>
      <c r="CNH95" s="84"/>
      <c r="CNI95" s="85"/>
      <c r="CNJ95" s="86"/>
      <c r="CNK95" s="81"/>
      <c r="CNL95" s="82"/>
      <c r="CNM95" s="82"/>
      <c r="CNN95" s="83"/>
      <c r="CNO95" s="78"/>
      <c r="CNP95" s="84"/>
      <c r="CNQ95" s="85"/>
      <c r="CNR95" s="86"/>
      <c r="CNS95" s="81"/>
      <c r="CNT95" s="82"/>
      <c r="CNU95" s="82"/>
      <c r="CNV95" s="83"/>
      <c r="CNW95" s="78"/>
      <c r="CNX95" s="84"/>
      <c r="CNY95" s="85"/>
      <c r="CNZ95" s="86"/>
      <c r="COA95" s="81"/>
      <c r="COB95" s="82"/>
      <c r="COC95" s="82"/>
      <c r="COD95" s="83"/>
      <c r="COE95" s="78"/>
      <c r="COF95" s="84"/>
      <c r="COG95" s="85"/>
      <c r="COH95" s="86"/>
      <c r="COI95" s="81"/>
      <c r="COJ95" s="82"/>
      <c r="COK95" s="82"/>
      <c r="COL95" s="83"/>
      <c r="COM95" s="78"/>
      <c r="CON95" s="84"/>
      <c r="COO95" s="85"/>
      <c r="COP95" s="86"/>
      <c r="COQ95" s="81"/>
      <c r="COR95" s="82"/>
      <c r="COS95" s="82"/>
      <c r="COT95" s="83"/>
      <c r="COU95" s="78"/>
      <c r="COV95" s="84"/>
      <c r="COW95" s="85"/>
      <c r="COX95" s="86"/>
      <c r="COY95" s="81"/>
      <c r="COZ95" s="82"/>
      <c r="CPA95" s="82"/>
      <c r="CPB95" s="83"/>
      <c r="CPC95" s="78"/>
      <c r="CPD95" s="84"/>
      <c r="CPE95" s="85"/>
      <c r="CPF95" s="86"/>
      <c r="CPG95" s="81"/>
      <c r="CPH95" s="82"/>
      <c r="CPI95" s="82"/>
      <c r="CPJ95" s="83"/>
      <c r="CPK95" s="78"/>
      <c r="CPL95" s="84"/>
      <c r="CPM95" s="85"/>
      <c r="CPN95" s="86"/>
      <c r="CPO95" s="81"/>
      <c r="CPP95" s="82"/>
      <c r="CPQ95" s="82"/>
      <c r="CPR95" s="83"/>
      <c r="CPS95" s="78"/>
      <c r="CPT95" s="84"/>
      <c r="CPU95" s="85"/>
      <c r="CPV95" s="86"/>
      <c r="CPW95" s="81"/>
      <c r="CPX95" s="82"/>
      <c r="CPY95" s="82"/>
      <c r="CPZ95" s="83"/>
      <c r="CQA95" s="78"/>
      <c r="CQB95" s="84"/>
      <c r="CQC95" s="85"/>
      <c r="CQD95" s="86"/>
      <c r="CQE95" s="81"/>
      <c r="CQF95" s="82"/>
      <c r="CQG95" s="82"/>
      <c r="CQH95" s="83"/>
      <c r="CQI95" s="78"/>
      <c r="CQJ95" s="84"/>
      <c r="CQK95" s="85"/>
      <c r="CQL95" s="86"/>
      <c r="CQM95" s="81"/>
      <c r="CQN95" s="82"/>
      <c r="CQO95" s="82"/>
      <c r="CQP95" s="83"/>
      <c r="CQQ95" s="78"/>
      <c r="CQR95" s="84"/>
      <c r="CQS95" s="85"/>
      <c r="CQT95" s="86"/>
      <c r="CQU95" s="81"/>
      <c r="CQV95" s="82"/>
      <c r="CQW95" s="82"/>
      <c r="CQX95" s="83"/>
      <c r="CQY95" s="78"/>
      <c r="CQZ95" s="84"/>
      <c r="CRA95" s="85"/>
      <c r="CRB95" s="86"/>
      <c r="CRC95" s="81"/>
      <c r="CRD95" s="82"/>
      <c r="CRE95" s="82"/>
      <c r="CRF95" s="83"/>
      <c r="CRG95" s="78"/>
      <c r="CRH95" s="84"/>
      <c r="CRI95" s="85"/>
      <c r="CRJ95" s="86"/>
      <c r="CRK95" s="81"/>
      <c r="CRL95" s="82"/>
      <c r="CRM95" s="82"/>
      <c r="CRN95" s="83"/>
      <c r="CRO95" s="78"/>
      <c r="CRP95" s="84"/>
      <c r="CRQ95" s="85"/>
      <c r="CRR95" s="86"/>
      <c r="CRS95" s="81"/>
      <c r="CRT95" s="82"/>
      <c r="CRU95" s="82"/>
      <c r="CRV95" s="83"/>
      <c r="CRW95" s="78"/>
      <c r="CRX95" s="84"/>
      <c r="CRY95" s="85"/>
      <c r="CRZ95" s="86"/>
      <c r="CSA95" s="81"/>
      <c r="CSB95" s="82"/>
      <c r="CSC95" s="82"/>
      <c r="CSD95" s="83"/>
      <c r="CSE95" s="78"/>
      <c r="CSF95" s="84"/>
      <c r="CSG95" s="85"/>
      <c r="CSH95" s="86"/>
      <c r="CSI95" s="81"/>
      <c r="CSJ95" s="82"/>
      <c r="CSK95" s="82"/>
      <c r="CSL95" s="83"/>
      <c r="CSM95" s="78"/>
      <c r="CSN95" s="84"/>
      <c r="CSO95" s="85"/>
      <c r="CSP95" s="86"/>
      <c r="CSQ95" s="81"/>
      <c r="CSR95" s="82"/>
      <c r="CSS95" s="82"/>
      <c r="CST95" s="83"/>
      <c r="CSU95" s="78"/>
      <c r="CSV95" s="84"/>
      <c r="CSW95" s="85"/>
      <c r="CSX95" s="86"/>
      <c r="CSY95" s="81"/>
      <c r="CSZ95" s="82"/>
      <c r="CTA95" s="82"/>
      <c r="CTB95" s="83"/>
      <c r="CTC95" s="78"/>
      <c r="CTD95" s="84"/>
      <c r="CTE95" s="85"/>
      <c r="CTF95" s="86"/>
      <c r="CTG95" s="81"/>
      <c r="CTH95" s="82"/>
      <c r="CTI95" s="82"/>
      <c r="CTJ95" s="83"/>
      <c r="CTK95" s="78"/>
      <c r="CTL95" s="84"/>
      <c r="CTM95" s="85"/>
      <c r="CTN95" s="86"/>
      <c r="CTO95" s="81"/>
      <c r="CTP95" s="82"/>
      <c r="CTQ95" s="82"/>
      <c r="CTR95" s="83"/>
      <c r="CTS95" s="78"/>
      <c r="CTT95" s="84"/>
      <c r="CTU95" s="85"/>
      <c r="CTV95" s="86"/>
      <c r="CTW95" s="81"/>
      <c r="CTX95" s="82"/>
      <c r="CTY95" s="82"/>
      <c r="CTZ95" s="83"/>
      <c r="CUA95" s="78"/>
      <c r="CUB95" s="84"/>
      <c r="CUC95" s="85"/>
      <c r="CUD95" s="86"/>
      <c r="CUE95" s="81"/>
      <c r="CUF95" s="82"/>
      <c r="CUG95" s="82"/>
      <c r="CUH95" s="83"/>
      <c r="CUI95" s="78"/>
      <c r="CUJ95" s="84"/>
      <c r="CUK95" s="85"/>
      <c r="CUL95" s="86"/>
      <c r="CUM95" s="81"/>
      <c r="CUN95" s="82"/>
      <c r="CUO95" s="82"/>
      <c r="CUP95" s="83"/>
      <c r="CUQ95" s="78"/>
      <c r="CUR95" s="84"/>
      <c r="CUS95" s="85"/>
      <c r="CUT95" s="86"/>
      <c r="CUU95" s="81"/>
      <c r="CUV95" s="82"/>
      <c r="CUW95" s="82"/>
      <c r="CUX95" s="83"/>
      <c r="CUY95" s="78"/>
      <c r="CUZ95" s="84"/>
      <c r="CVA95" s="85"/>
      <c r="CVB95" s="86"/>
      <c r="CVC95" s="81"/>
      <c r="CVD95" s="82"/>
      <c r="CVE95" s="82"/>
      <c r="CVF95" s="83"/>
      <c r="CVG95" s="78"/>
      <c r="CVH95" s="84"/>
      <c r="CVI95" s="85"/>
      <c r="CVJ95" s="86"/>
      <c r="CVK95" s="81"/>
      <c r="CVL95" s="82"/>
      <c r="CVM95" s="82"/>
      <c r="CVN95" s="83"/>
      <c r="CVO95" s="78"/>
      <c r="CVP95" s="84"/>
      <c r="CVQ95" s="85"/>
      <c r="CVR95" s="86"/>
      <c r="CVS95" s="81"/>
      <c r="CVT95" s="82"/>
      <c r="CVU95" s="82"/>
      <c r="CVV95" s="83"/>
      <c r="CVW95" s="78"/>
      <c r="CVX95" s="84"/>
      <c r="CVY95" s="85"/>
      <c r="CVZ95" s="86"/>
      <c r="CWA95" s="81"/>
      <c r="CWB95" s="82"/>
      <c r="CWC95" s="82"/>
      <c r="CWD95" s="83"/>
      <c r="CWE95" s="78"/>
      <c r="CWF95" s="84"/>
      <c r="CWG95" s="85"/>
      <c r="CWH95" s="86"/>
      <c r="CWI95" s="81"/>
      <c r="CWJ95" s="82"/>
      <c r="CWK95" s="82"/>
      <c r="CWL95" s="83"/>
      <c r="CWM95" s="78"/>
      <c r="CWN95" s="84"/>
      <c r="CWO95" s="85"/>
      <c r="CWP95" s="86"/>
      <c r="CWQ95" s="81"/>
      <c r="CWR95" s="82"/>
      <c r="CWS95" s="82"/>
      <c r="CWT95" s="83"/>
      <c r="CWU95" s="78"/>
      <c r="CWV95" s="84"/>
      <c r="CWW95" s="85"/>
      <c r="CWX95" s="86"/>
      <c r="CWY95" s="81"/>
      <c r="CWZ95" s="82"/>
      <c r="CXA95" s="82"/>
      <c r="CXB95" s="83"/>
      <c r="CXC95" s="78"/>
      <c r="CXD95" s="84"/>
      <c r="CXE95" s="85"/>
      <c r="CXF95" s="86"/>
      <c r="CXG95" s="81"/>
      <c r="CXH95" s="82"/>
      <c r="CXI95" s="82"/>
      <c r="CXJ95" s="83"/>
      <c r="CXK95" s="78"/>
      <c r="CXL95" s="84"/>
      <c r="CXM95" s="85"/>
      <c r="CXN95" s="86"/>
      <c r="CXO95" s="81"/>
      <c r="CXP95" s="82"/>
      <c r="CXQ95" s="82"/>
      <c r="CXR95" s="83"/>
      <c r="CXS95" s="78"/>
      <c r="CXT95" s="84"/>
      <c r="CXU95" s="85"/>
      <c r="CXV95" s="86"/>
      <c r="CXW95" s="81"/>
      <c r="CXX95" s="82"/>
      <c r="CXY95" s="82"/>
      <c r="CXZ95" s="83"/>
      <c r="CYA95" s="78"/>
      <c r="CYB95" s="84"/>
      <c r="CYC95" s="85"/>
      <c r="CYD95" s="86"/>
      <c r="CYE95" s="81"/>
      <c r="CYF95" s="82"/>
      <c r="CYG95" s="82"/>
      <c r="CYH95" s="83"/>
      <c r="CYI95" s="78"/>
      <c r="CYJ95" s="84"/>
      <c r="CYK95" s="85"/>
      <c r="CYL95" s="86"/>
      <c r="CYM95" s="81"/>
      <c r="CYN95" s="82"/>
      <c r="CYO95" s="82"/>
      <c r="CYP95" s="83"/>
      <c r="CYQ95" s="78"/>
      <c r="CYR95" s="84"/>
      <c r="CYS95" s="85"/>
      <c r="CYT95" s="86"/>
      <c r="CYU95" s="81"/>
      <c r="CYV95" s="82"/>
      <c r="CYW95" s="82"/>
      <c r="CYX95" s="83"/>
      <c r="CYY95" s="78"/>
      <c r="CYZ95" s="84"/>
      <c r="CZA95" s="85"/>
      <c r="CZB95" s="86"/>
      <c r="CZC95" s="81"/>
      <c r="CZD95" s="82"/>
      <c r="CZE95" s="82"/>
      <c r="CZF95" s="83"/>
      <c r="CZG95" s="78"/>
      <c r="CZH95" s="84"/>
      <c r="CZI95" s="85"/>
      <c r="CZJ95" s="86"/>
      <c r="CZK95" s="81"/>
      <c r="CZL95" s="82"/>
      <c r="CZM95" s="82"/>
      <c r="CZN95" s="83"/>
      <c r="CZO95" s="78"/>
      <c r="CZP95" s="84"/>
      <c r="CZQ95" s="85"/>
      <c r="CZR95" s="86"/>
      <c r="CZS95" s="81"/>
      <c r="CZT95" s="82"/>
      <c r="CZU95" s="82"/>
      <c r="CZV95" s="83"/>
      <c r="CZW95" s="78"/>
      <c r="CZX95" s="84"/>
      <c r="CZY95" s="85"/>
      <c r="CZZ95" s="86"/>
      <c r="DAA95" s="81"/>
      <c r="DAB95" s="82"/>
      <c r="DAC95" s="82"/>
      <c r="DAD95" s="83"/>
      <c r="DAE95" s="78"/>
      <c r="DAF95" s="84"/>
      <c r="DAG95" s="85"/>
      <c r="DAH95" s="86"/>
      <c r="DAI95" s="81"/>
      <c r="DAJ95" s="82"/>
      <c r="DAK95" s="82"/>
      <c r="DAL95" s="83"/>
      <c r="DAM95" s="78"/>
      <c r="DAN95" s="84"/>
      <c r="DAO95" s="85"/>
      <c r="DAP95" s="86"/>
      <c r="DAQ95" s="81"/>
      <c r="DAR95" s="82"/>
      <c r="DAS95" s="82"/>
      <c r="DAT95" s="83"/>
      <c r="DAU95" s="78"/>
      <c r="DAV95" s="84"/>
      <c r="DAW95" s="85"/>
      <c r="DAX95" s="86"/>
      <c r="DAY95" s="81"/>
      <c r="DAZ95" s="82"/>
      <c r="DBA95" s="82"/>
      <c r="DBB95" s="83"/>
      <c r="DBC95" s="78"/>
      <c r="DBD95" s="84"/>
      <c r="DBE95" s="85"/>
      <c r="DBF95" s="86"/>
      <c r="DBG95" s="81"/>
      <c r="DBH95" s="82"/>
      <c r="DBI95" s="82"/>
      <c r="DBJ95" s="83"/>
      <c r="DBK95" s="78"/>
      <c r="DBL95" s="84"/>
      <c r="DBM95" s="85"/>
      <c r="DBN95" s="86"/>
      <c r="DBO95" s="81"/>
      <c r="DBP95" s="82"/>
      <c r="DBQ95" s="82"/>
      <c r="DBR95" s="83"/>
      <c r="DBS95" s="78"/>
      <c r="DBT95" s="84"/>
      <c r="DBU95" s="85"/>
      <c r="DBV95" s="86"/>
      <c r="DBW95" s="81"/>
      <c r="DBX95" s="82"/>
      <c r="DBY95" s="82"/>
      <c r="DBZ95" s="83"/>
      <c r="DCA95" s="78"/>
      <c r="DCB95" s="84"/>
      <c r="DCC95" s="85"/>
      <c r="DCD95" s="86"/>
      <c r="DCE95" s="81"/>
      <c r="DCF95" s="82"/>
      <c r="DCG95" s="82"/>
      <c r="DCH95" s="83"/>
      <c r="DCI95" s="78"/>
      <c r="DCJ95" s="84"/>
      <c r="DCK95" s="85"/>
      <c r="DCL95" s="86"/>
      <c r="DCM95" s="81"/>
      <c r="DCN95" s="82"/>
      <c r="DCO95" s="82"/>
      <c r="DCP95" s="83"/>
      <c r="DCQ95" s="78"/>
      <c r="DCR95" s="84"/>
      <c r="DCS95" s="85"/>
      <c r="DCT95" s="86"/>
      <c r="DCU95" s="81"/>
      <c r="DCV95" s="82"/>
      <c r="DCW95" s="82"/>
      <c r="DCX95" s="83"/>
      <c r="DCY95" s="78"/>
      <c r="DCZ95" s="84"/>
      <c r="DDA95" s="85"/>
      <c r="DDB95" s="86"/>
      <c r="DDC95" s="81"/>
      <c r="DDD95" s="82"/>
      <c r="DDE95" s="82"/>
    </row>
    <row r="96" spans="1:2813" ht="20.100000000000001" customHeight="1">
      <c r="B96" s="37"/>
      <c r="C96" s="129"/>
      <c r="D96" s="7" t="s">
        <v>58</v>
      </c>
      <c r="E96" s="26" t="s">
        <v>31</v>
      </c>
      <c r="F96" s="11" t="s">
        <v>34</v>
      </c>
      <c r="G96" s="8" t="s">
        <v>34</v>
      </c>
      <c r="H96" s="8" t="s">
        <v>34</v>
      </c>
      <c r="I96" s="8" t="s">
        <v>34</v>
      </c>
      <c r="J96" s="124" t="s">
        <v>34</v>
      </c>
      <c r="K96" s="69"/>
      <c r="L96" s="70"/>
      <c r="M96" s="80"/>
      <c r="N96" s="71"/>
      <c r="O96" s="76"/>
      <c r="P96" s="76"/>
      <c r="Q96" s="1"/>
      <c r="R96" s="37"/>
      <c r="S96" s="71"/>
      <c r="T96" s="76"/>
      <c r="U96" s="76"/>
      <c r="V96" s="77"/>
      <c r="W96" s="87"/>
      <c r="X96" s="69"/>
      <c r="Y96" s="70"/>
      <c r="Z96" s="80"/>
      <c r="AA96" s="71"/>
      <c r="AB96" s="76"/>
      <c r="AC96" s="76"/>
      <c r="AD96" s="77"/>
      <c r="AE96" s="87"/>
      <c r="AF96" s="69"/>
      <c r="AG96" s="70"/>
      <c r="AH96" s="80"/>
      <c r="AI96" s="71"/>
      <c r="AJ96" s="76"/>
      <c r="AK96" s="76"/>
      <c r="AL96" s="77"/>
      <c r="AM96" s="87"/>
      <c r="AN96" s="69"/>
      <c r="AO96" s="70"/>
      <c r="AP96" s="80"/>
      <c r="AQ96" s="71"/>
      <c r="AR96" s="76"/>
      <c r="AS96" s="76"/>
      <c r="AT96" s="77"/>
      <c r="AU96" s="87"/>
      <c r="AV96" s="69"/>
      <c r="AW96" s="70"/>
      <c r="AX96" s="80"/>
      <c r="AY96" s="71"/>
      <c r="AZ96" s="76"/>
      <c r="BA96" s="76"/>
      <c r="BB96" s="77"/>
      <c r="BC96" s="87"/>
      <c r="BD96" s="69"/>
      <c r="BE96" s="70"/>
      <c r="BF96" s="80"/>
      <c r="BG96" s="71"/>
      <c r="BH96" s="76"/>
      <c r="BI96" s="76"/>
      <c r="BJ96" s="77"/>
      <c r="BK96" s="87"/>
      <c r="BL96" s="69"/>
      <c r="BM96" s="70"/>
      <c r="BN96" s="80"/>
      <c r="BO96" s="71"/>
      <c r="BP96" s="76"/>
      <c r="BQ96" s="76"/>
      <c r="BR96" s="77"/>
      <c r="BS96" s="87"/>
      <c r="BT96" s="69"/>
      <c r="BU96" s="70"/>
      <c r="BV96" s="80"/>
      <c r="BW96" s="71"/>
      <c r="BX96" s="76"/>
      <c r="BY96" s="76"/>
      <c r="BZ96" s="77"/>
      <c r="CA96" s="87"/>
      <c r="CB96" s="69"/>
      <c r="CC96" s="70"/>
      <c r="CD96" s="80"/>
      <c r="CE96" s="71"/>
      <c r="CF96" s="76"/>
      <c r="CG96" s="76"/>
      <c r="CH96" s="77"/>
      <c r="CI96" s="87"/>
      <c r="CJ96" s="69"/>
      <c r="CK96" s="70"/>
      <c r="CL96" s="80"/>
      <c r="CM96" s="71"/>
      <c r="CN96" s="76"/>
      <c r="CO96" s="76"/>
      <c r="CP96" s="77"/>
      <c r="CQ96" s="87"/>
      <c r="CR96" s="69"/>
      <c r="CS96" s="70"/>
      <c r="CT96" s="80"/>
      <c r="CU96" s="71"/>
      <c r="CV96" s="76"/>
      <c r="CW96" s="76"/>
      <c r="CX96" s="77"/>
      <c r="CY96" s="87"/>
      <c r="CZ96" s="69"/>
      <c r="DA96" s="70"/>
      <c r="DB96" s="80"/>
      <c r="DC96" s="71"/>
      <c r="DD96" s="76"/>
      <c r="DE96" s="76"/>
      <c r="DF96" s="77"/>
      <c r="DG96" s="87"/>
      <c r="DH96" s="69"/>
      <c r="DI96" s="70"/>
      <c r="DJ96" s="80"/>
      <c r="DK96" s="71"/>
      <c r="DL96" s="76"/>
      <c r="DM96" s="76"/>
      <c r="DN96" s="77"/>
      <c r="DO96" s="87"/>
      <c r="DP96" s="69"/>
      <c r="DQ96" s="70"/>
      <c r="DR96" s="80"/>
      <c r="DS96" s="71"/>
      <c r="DT96" s="76"/>
      <c r="DU96" s="76"/>
      <c r="DV96" s="77"/>
      <c r="DW96" s="87"/>
      <c r="DX96" s="69"/>
      <c r="DY96" s="70"/>
      <c r="DZ96" s="80"/>
      <c r="EA96" s="71"/>
      <c r="EB96" s="76"/>
      <c r="EC96" s="76"/>
      <c r="ED96" s="77"/>
      <c r="EE96" s="87"/>
      <c r="EF96" s="69"/>
      <c r="EG96" s="70"/>
      <c r="EH96" s="80"/>
      <c r="EI96" s="71"/>
      <c r="EJ96" s="76"/>
      <c r="EK96" s="76"/>
      <c r="EL96" s="77"/>
      <c r="EM96" s="87"/>
      <c r="EN96" s="69"/>
      <c r="EO96" s="70"/>
      <c r="EP96" s="80"/>
      <c r="EQ96" s="71"/>
      <c r="ER96" s="76"/>
      <c r="ES96" s="76"/>
      <c r="ET96" s="77"/>
      <c r="EU96" s="87"/>
      <c r="EV96" s="69"/>
      <c r="EW96" s="70"/>
      <c r="EX96" s="80"/>
      <c r="EY96" s="71"/>
      <c r="EZ96" s="76"/>
      <c r="FA96" s="76"/>
      <c r="FB96" s="77"/>
      <c r="FC96" s="87"/>
      <c r="FD96" s="69"/>
      <c r="FE96" s="70"/>
      <c r="FF96" s="80"/>
      <c r="FG96" s="71"/>
      <c r="FH96" s="76"/>
      <c r="FI96" s="76"/>
      <c r="FJ96" s="77"/>
      <c r="FK96" s="87"/>
      <c r="FL96" s="69"/>
      <c r="FM96" s="70"/>
      <c r="FN96" s="80"/>
      <c r="FO96" s="71"/>
      <c r="FP96" s="76"/>
      <c r="FQ96" s="76"/>
      <c r="FR96" s="77"/>
      <c r="FS96" s="87"/>
      <c r="FT96" s="69"/>
      <c r="FU96" s="70"/>
      <c r="FV96" s="80"/>
      <c r="FW96" s="71"/>
      <c r="FX96" s="76"/>
      <c r="FY96" s="76"/>
      <c r="FZ96" s="77"/>
      <c r="GA96" s="87"/>
      <c r="GB96" s="69"/>
      <c r="GC96" s="70"/>
      <c r="GD96" s="80"/>
      <c r="GE96" s="71"/>
      <c r="GF96" s="76"/>
      <c r="GG96" s="76"/>
      <c r="GH96" s="77"/>
      <c r="GI96" s="87"/>
      <c r="GJ96" s="69"/>
      <c r="GK96" s="70"/>
      <c r="GL96" s="80"/>
      <c r="GM96" s="71"/>
      <c r="GN96" s="76"/>
      <c r="GO96" s="76"/>
      <c r="GP96" s="77"/>
      <c r="GQ96" s="87"/>
      <c r="GR96" s="69"/>
      <c r="GS96" s="70"/>
      <c r="GT96" s="80"/>
      <c r="GU96" s="71"/>
      <c r="GV96" s="76"/>
      <c r="GW96" s="76"/>
      <c r="GX96" s="77"/>
      <c r="GY96" s="87"/>
      <c r="GZ96" s="69"/>
      <c r="HA96" s="70"/>
      <c r="HB96" s="80"/>
      <c r="HC96" s="71"/>
      <c r="HD96" s="76"/>
      <c r="HE96" s="76"/>
      <c r="HF96" s="77"/>
      <c r="HG96" s="87"/>
      <c r="HH96" s="69"/>
      <c r="HI96" s="70"/>
      <c r="HJ96" s="80"/>
      <c r="HK96" s="71"/>
      <c r="HL96" s="76"/>
      <c r="HM96" s="76"/>
      <c r="HN96" s="77"/>
      <c r="HO96" s="87"/>
      <c r="HP96" s="69"/>
      <c r="HQ96" s="70"/>
      <c r="HR96" s="80"/>
      <c r="HS96" s="71"/>
      <c r="HT96" s="76"/>
      <c r="HU96" s="76"/>
      <c r="HV96" s="77"/>
      <c r="HW96" s="87"/>
      <c r="HX96" s="69"/>
      <c r="HY96" s="70"/>
      <c r="HZ96" s="80"/>
      <c r="IA96" s="71"/>
      <c r="IB96" s="76"/>
      <c r="IC96" s="76"/>
      <c r="ID96" s="77"/>
      <c r="IE96" s="87"/>
      <c r="IF96" s="69"/>
      <c r="IG96" s="70"/>
      <c r="IH96" s="80"/>
      <c r="II96" s="71"/>
      <c r="IJ96" s="76"/>
      <c r="IK96" s="76"/>
      <c r="IL96" s="77"/>
      <c r="IM96" s="87"/>
      <c r="IN96" s="69"/>
      <c r="IO96" s="70"/>
      <c r="IP96" s="80"/>
      <c r="IQ96" s="71"/>
      <c r="IR96" s="76"/>
      <c r="IS96" s="76"/>
      <c r="IT96" s="77"/>
      <c r="IU96" s="87"/>
      <c r="IV96" s="69"/>
      <c r="IW96" s="70"/>
      <c r="IX96" s="80"/>
      <c r="IY96" s="71"/>
      <c r="IZ96" s="76"/>
      <c r="JA96" s="76"/>
      <c r="JB96" s="77"/>
      <c r="JC96" s="87"/>
      <c r="JD96" s="69"/>
      <c r="JE96" s="70"/>
      <c r="JF96" s="80"/>
      <c r="JG96" s="71"/>
      <c r="JH96" s="76"/>
      <c r="JI96" s="76"/>
      <c r="JJ96" s="77"/>
      <c r="JK96" s="87"/>
      <c r="JL96" s="69"/>
      <c r="JM96" s="70"/>
      <c r="JN96" s="80"/>
      <c r="JO96" s="71"/>
      <c r="JP96" s="76"/>
      <c r="JQ96" s="76"/>
      <c r="JR96" s="77"/>
      <c r="JS96" s="87"/>
      <c r="JT96" s="69"/>
      <c r="JU96" s="70"/>
      <c r="JV96" s="80"/>
      <c r="JW96" s="71"/>
      <c r="JX96" s="76"/>
      <c r="JY96" s="76"/>
      <c r="JZ96" s="77"/>
      <c r="KA96" s="87"/>
      <c r="KB96" s="69"/>
      <c r="KC96" s="70"/>
      <c r="KD96" s="80"/>
      <c r="KE96" s="71"/>
      <c r="KF96" s="76"/>
      <c r="KG96" s="76"/>
      <c r="KH96" s="77"/>
      <c r="KI96" s="87"/>
      <c r="KJ96" s="69"/>
      <c r="KK96" s="70"/>
      <c r="KL96" s="80"/>
      <c r="KM96" s="71"/>
      <c r="KN96" s="76"/>
      <c r="KO96" s="76"/>
      <c r="KP96" s="77"/>
      <c r="KQ96" s="87"/>
      <c r="KR96" s="69"/>
      <c r="KS96" s="70"/>
      <c r="KT96" s="80"/>
      <c r="KU96" s="71"/>
      <c r="KV96" s="76"/>
      <c r="KW96" s="76"/>
      <c r="KX96" s="77"/>
      <c r="KY96" s="87"/>
      <c r="KZ96" s="69"/>
      <c r="LA96" s="70"/>
      <c r="LB96" s="80"/>
      <c r="LC96" s="71"/>
      <c r="LD96" s="76"/>
      <c r="LE96" s="76"/>
      <c r="LF96" s="77"/>
      <c r="LG96" s="87"/>
      <c r="LH96" s="69"/>
      <c r="LI96" s="70"/>
      <c r="LJ96" s="80"/>
      <c r="LK96" s="71"/>
      <c r="LL96" s="76"/>
      <c r="LM96" s="76"/>
      <c r="LN96" s="77"/>
      <c r="LO96" s="87"/>
      <c r="LP96" s="69"/>
      <c r="LQ96" s="70"/>
      <c r="LR96" s="80"/>
      <c r="LS96" s="71"/>
      <c r="LT96" s="76"/>
      <c r="LU96" s="76"/>
      <c r="LV96" s="77"/>
      <c r="LW96" s="87"/>
      <c r="LX96" s="69"/>
      <c r="LY96" s="70"/>
      <c r="LZ96" s="80"/>
      <c r="MA96" s="71"/>
      <c r="MB96" s="76"/>
      <c r="MC96" s="76"/>
      <c r="MD96" s="77"/>
      <c r="ME96" s="87"/>
      <c r="MF96" s="69"/>
      <c r="MG96" s="70"/>
      <c r="MH96" s="80"/>
      <c r="MI96" s="71"/>
      <c r="MJ96" s="76"/>
      <c r="MK96" s="76"/>
      <c r="ML96" s="77"/>
      <c r="MM96" s="87"/>
      <c r="MN96" s="69"/>
      <c r="MO96" s="70"/>
      <c r="MP96" s="80"/>
      <c r="MQ96" s="71"/>
      <c r="MR96" s="76"/>
      <c r="MS96" s="76"/>
      <c r="MT96" s="77"/>
      <c r="MU96" s="87"/>
      <c r="MV96" s="69"/>
      <c r="MW96" s="70"/>
      <c r="MX96" s="80"/>
      <c r="MY96" s="71"/>
      <c r="MZ96" s="76"/>
      <c r="NA96" s="76"/>
      <c r="NB96" s="77"/>
      <c r="NC96" s="87"/>
      <c r="ND96" s="69"/>
      <c r="NE96" s="70"/>
      <c r="NF96" s="80"/>
      <c r="NG96" s="71"/>
      <c r="NH96" s="76"/>
      <c r="NI96" s="76"/>
      <c r="NJ96" s="77"/>
      <c r="NK96" s="87"/>
      <c r="NL96" s="69"/>
      <c r="NM96" s="70"/>
      <c r="NN96" s="80"/>
      <c r="NO96" s="71"/>
      <c r="NP96" s="76"/>
      <c r="NQ96" s="76"/>
      <c r="NR96" s="77"/>
      <c r="NS96" s="87"/>
      <c r="NT96" s="69"/>
      <c r="NU96" s="70"/>
      <c r="NV96" s="80"/>
      <c r="NW96" s="71"/>
      <c r="NX96" s="76"/>
      <c r="NY96" s="76"/>
      <c r="NZ96" s="77"/>
      <c r="OA96" s="87"/>
      <c r="OB96" s="69"/>
      <c r="OC96" s="70"/>
      <c r="OD96" s="80"/>
      <c r="OE96" s="71"/>
      <c r="OF96" s="76"/>
      <c r="OG96" s="76"/>
      <c r="OH96" s="77"/>
      <c r="OI96" s="87"/>
      <c r="OJ96" s="69"/>
      <c r="OK96" s="70"/>
      <c r="OL96" s="80"/>
      <c r="OM96" s="71"/>
      <c r="ON96" s="76"/>
      <c r="OO96" s="76"/>
      <c r="OP96" s="77"/>
      <c r="OQ96" s="87"/>
      <c r="OR96" s="69"/>
      <c r="OS96" s="70"/>
      <c r="OT96" s="80"/>
      <c r="OU96" s="71"/>
      <c r="OV96" s="76"/>
      <c r="OW96" s="76"/>
      <c r="OX96" s="77"/>
      <c r="OY96" s="87"/>
      <c r="OZ96" s="69"/>
      <c r="PA96" s="70"/>
      <c r="PB96" s="80"/>
      <c r="PC96" s="71"/>
      <c r="PD96" s="76"/>
      <c r="PE96" s="76"/>
      <c r="PF96" s="77"/>
      <c r="PG96" s="87"/>
      <c r="PH96" s="69"/>
      <c r="PI96" s="70"/>
      <c r="PJ96" s="80"/>
      <c r="PK96" s="71"/>
      <c r="PL96" s="76"/>
      <c r="PM96" s="76"/>
      <c r="PN96" s="77"/>
      <c r="PO96" s="87"/>
      <c r="PP96" s="69"/>
      <c r="PQ96" s="70"/>
      <c r="PR96" s="80"/>
      <c r="PS96" s="71"/>
      <c r="PT96" s="76"/>
      <c r="PU96" s="76"/>
      <c r="PV96" s="77"/>
      <c r="PW96" s="87"/>
      <c r="PX96" s="69"/>
      <c r="PY96" s="70"/>
      <c r="PZ96" s="80"/>
      <c r="QA96" s="71"/>
      <c r="QB96" s="76"/>
      <c r="QC96" s="76"/>
      <c r="QD96" s="77"/>
      <c r="QE96" s="87"/>
      <c r="QF96" s="69"/>
      <c r="QG96" s="70"/>
      <c r="QH96" s="80"/>
      <c r="QI96" s="71"/>
      <c r="QJ96" s="76"/>
      <c r="QK96" s="76"/>
      <c r="QL96" s="77"/>
      <c r="QM96" s="87"/>
      <c r="QN96" s="69"/>
      <c r="QO96" s="70"/>
      <c r="QP96" s="80"/>
      <c r="QQ96" s="71"/>
      <c r="QR96" s="76"/>
      <c r="QS96" s="76"/>
      <c r="QT96" s="77"/>
      <c r="QU96" s="87"/>
      <c r="QV96" s="69"/>
      <c r="QW96" s="70"/>
      <c r="QX96" s="80"/>
      <c r="QY96" s="71"/>
      <c r="QZ96" s="76"/>
      <c r="RA96" s="76"/>
      <c r="RB96" s="77"/>
      <c r="RC96" s="87"/>
      <c r="RD96" s="69"/>
      <c r="RE96" s="70"/>
      <c r="RF96" s="80"/>
      <c r="RG96" s="71"/>
      <c r="RH96" s="76"/>
      <c r="RI96" s="76"/>
      <c r="RJ96" s="77"/>
      <c r="RK96" s="87"/>
      <c r="RL96" s="69"/>
      <c r="RM96" s="70"/>
      <c r="RN96" s="80"/>
      <c r="RO96" s="71"/>
      <c r="RP96" s="76"/>
      <c r="RQ96" s="76"/>
      <c r="RR96" s="77"/>
      <c r="RS96" s="87"/>
      <c r="RT96" s="69"/>
      <c r="RU96" s="70"/>
      <c r="RV96" s="80"/>
      <c r="RW96" s="71"/>
      <c r="RX96" s="76"/>
      <c r="RY96" s="76"/>
      <c r="RZ96" s="77"/>
      <c r="SA96" s="87"/>
      <c r="SB96" s="69"/>
      <c r="SC96" s="70"/>
      <c r="SD96" s="80"/>
      <c r="SE96" s="71"/>
      <c r="SF96" s="76"/>
      <c r="SG96" s="76"/>
      <c r="SH96" s="77"/>
      <c r="SI96" s="87"/>
      <c r="SJ96" s="69"/>
      <c r="SK96" s="70"/>
      <c r="SL96" s="80"/>
      <c r="SM96" s="71"/>
      <c r="SN96" s="76"/>
      <c r="SO96" s="76"/>
      <c r="SP96" s="77"/>
      <c r="SQ96" s="87"/>
      <c r="SR96" s="69"/>
      <c r="SS96" s="70"/>
      <c r="ST96" s="80"/>
      <c r="SU96" s="71"/>
      <c r="SV96" s="76"/>
      <c r="SW96" s="76"/>
      <c r="SX96" s="77"/>
      <c r="SY96" s="87"/>
      <c r="SZ96" s="69"/>
      <c r="TA96" s="70"/>
      <c r="TB96" s="80"/>
      <c r="TC96" s="71"/>
      <c r="TD96" s="76"/>
      <c r="TE96" s="76"/>
      <c r="TF96" s="77"/>
      <c r="TG96" s="87"/>
      <c r="TH96" s="69"/>
      <c r="TI96" s="70"/>
      <c r="TJ96" s="80"/>
      <c r="TK96" s="71"/>
      <c r="TL96" s="76"/>
      <c r="TM96" s="76"/>
      <c r="TN96" s="77"/>
      <c r="TO96" s="87"/>
      <c r="TP96" s="69"/>
      <c r="TQ96" s="70"/>
      <c r="TR96" s="80"/>
      <c r="TS96" s="71"/>
      <c r="TT96" s="76"/>
      <c r="TU96" s="76"/>
      <c r="TV96" s="77"/>
      <c r="TW96" s="87"/>
      <c r="TX96" s="69"/>
      <c r="TY96" s="70"/>
      <c r="TZ96" s="80"/>
      <c r="UA96" s="71"/>
      <c r="UB96" s="76"/>
      <c r="UC96" s="76"/>
      <c r="UD96" s="77"/>
      <c r="UE96" s="87"/>
      <c r="UF96" s="69"/>
      <c r="UG96" s="70"/>
      <c r="UH96" s="80"/>
      <c r="UI96" s="71"/>
      <c r="UJ96" s="76"/>
      <c r="UK96" s="76"/>
      <c r="UL96" s="77"/>
      <c r="UM96" s="87"/>
      <c r="UN96" s="69"/>
      <c r="UO96" s="70"/>
      <c r="UP96" s="80"/>
      <c r="UQ96" s="71"/>
      <c r="UR96" s="76"/>
      <c r="US96" s="76"/>
      <c r="UT96" s="77"/>
      <c r="UU96" s="87"/>
      <c r="UV96" s="69"/>
      <c r="UW96" s="70"/>
      <c r="UX96" s="80"/>
      <c r="UY96" s="71"/>
      <c r="UZ96" s="76"/>
      <c r="VA96" s="76"/>
      <c r="VB96" s="77"/>
      <c r="VC96" s="87"/>
      <c r="VD96" s="69"/>
      <c r="VE96" s="70"/>
      <c r="VF96" s="80"/>
      <c r="VG96" s="71"/>
      <c r="VH96" s="76"/>
      <c r="VI96" s="76"/>
      <c r="VJ96" s="77"/>
      <c r="VK96" s="87"/>
      <c r="VL96" s="69"/>
      <c r="VM96" s="70"/>
      <c r="VN96" s="80"/>
      <c r="VO96" s="71"/>
      <c r="VP96" s="76"/>
      <c r="VQ96" s="76"/>
      <c r="VR96" s="77"/>
      <c r="VS96" s="87"/>
      <c r="VT96" s="69"/>
      <c r="VU96" s="70"/>
      <c r="VV96" s="80"/>
      <c r="VW96" s="71"/>
      <c r="VX96" s="76"/>
      <c r="VY96" s="76"/>
      <c r="VZ96" s="77"/>
      <c r="WA96" s="87"/>
      <c r="WB96" s="69"/>
      <c r="WC96" s="70"/>
      <c r="WD96" s="80"/>
      <c r="WE96" s="71"/>
      <c r="WF96" s="76"/>
      <c r="WG96" s="76"/>
      <c r="WH96" s="77"/>
      <c r="WI96" s="87"/>
      <c r="WJ96" s="69"/>
      <c r="WK96" s="70"/>
      <c r="WL96" s="80"/>
      <c r="WM96" s="71"/>
      <c r="WN96" s="76"/>
      <c r="WO96" s="76"/>
      <c r="WP96" s="77"/>
      <c r="WQ96" s="87"/>
      <c r="WR96" s="69"/>
      <c r="WS96" s="70"/>
      <c r="WT96" s="80"/>
      <c r="WU96" s="71"/>
      <c r="WV96" s="76"/>
      <c r="WW96" s="76"/>
      <c r="WX96" s="77"/>
      <c r="WY96" s="87"/>
      <c r="WZ96" s="69"/>
      <c r="XA96" s="70"/>
      <c r="XB96" s="80"/>
      <c r="XC96" s="71"/>
      <c r="XD96" s="76"/>
      <c r="XE96" s="76"/>
      <c r="XF96" s="77"/>
      <c r="XG96" s="87"/>
      <c r="XH96" s="69"/>
      <c r="XI96" s="70"/>
      <c r="XJ96" s="80"/>
      <c r="XK96" s="71"/>
      <c r="XL96" s="76"/>
      <c r="XM96" s="76"/>
      <c r="XN96" s="77"/>
      <c r="XO96" s="87"/>
      <c r="XP96" s="69"/>
      <c r="XQ96" s="70"/>
      <c r="XR96" s="80"/>
      <c r="XS96" s="71"/>
      <c r="XT96" s="76"/>
      <c r="XU96" s="76"/>
      <c r="XV96" s="77"/>
      <c r="XW96" s="87"/>
      <c r="XX96" s="69"/>
      <c r="XY96" s="70"/>
      <c r="XZ96" s="80"/>
      <c r="YA96" s="71"/>
      <c r="YB96" s="76"/>
      <c r="YC96" s="76"/>
      <c r="YD96" s="77"/>
      <c r="YE96" s="87"/>
      <c r="YF96" s="69"/>
      <c r="YG96" s="70"/>
      <c r="YH96" s="80"/>
      <c r="YI96" s="71"/>
      <c r="YJ96" s="76"/>
      <c r="YK96" s="76"/>
      <c r="YL96" s="77"/>
      <c r="YM96" s="87"/>
      <c r="YN96" s="69"/>
      <c r="YO96" s="70"/>
      <c r="YP96" s="80"/>
      <c r="YQ96" s="71"/>
      <c r="YR96" s="76"/>
      <c r="YS96" s="76"/>
      <c r="YT96" s="77"/>
      <c r="YU96" s="87"/>
      <c r="YV96" s="69"/>
      <c r="YW96" s="70"/>
      <c r="YX96" s="80"/>
      <c r="YY96" s="71"/>
      <c r="YZ96" s="76"/>
      <c r="ZA96" s="76"/>
      <c r="ZB96" s="77"/>
      <c r="ZC96" s="87"/>
      <c r="ZD96" s="69"/>
      <c r="ZE96" s="70"/>
      <c r="ZF96" s="80"/>
      <c r="ZG96" s="71"/>
      <c r="ZH96" s="76"/>
      <c r="ZI96" s="76"/>
      <c r="ZJ96" s="77"/>
      <c r="ZK96" s="87"/>
      <c r="ZL96" s="69"/>
      <c r="ZM96" s="70"/>
      <c r="ZN96" s="80"/>
      <c r="ZO96" s="71"/>
      <c r="ZP96" s="76"/>
      <c r="ZQ96" s="76"/>
      <c r="ZR96" s="77"/>
      <c r="ZS96" s="87"/>
      <c r="ZT96" s="69"/>
      <c r="ZU96" s="70"/>
      <c r="ZV96" s="80"/>
      <c r="ZW96" s="71"/>
      <c r="ZX96" s="76"/>
      <c r="ZY96" s="76"/>
      <c r="ZZ96" s="77"/>
      <c r="AAA96" s="87"/>
      <c r="AAB96" s="69"/>
      <c r="AAC96" s="70"/>
      <c r="AAD96" s="80"/>
      <c r="AAE96" s="71"/>
      <c r="AAF96" s="76"/>
      <c r="AAG96" s="76"/>
      <c r="AAH96" s="77"/>
      <c r="AAI96" s="87"/>
      <c r="AAJ96" s="69"/>
      <c r="AAK96" s="70"/>
      <c r="AAL96" s="80"/>
      <c r="AAM96" s="71"/>
      <c r="AAN96" s="76"/>
      <c r="AAO96" s="76"/>
      <c r="AAP96" s="77"/>
      <c r="AAQ96" s="87"/>
      <c r="AAR96" s="69"/>
      <c r="AAS96" s="70"/>
      <c r="AAT96" s="80"/>
      <c r="AAU96" s="71"/>
      <c r="AAV96" s="76"/>
      <c r="AAW96" s="76"/>
      <c r="AAX96" s="77"/>
      <c r="AAY96" s="87"/>
      <c r="AAZ96" s="69"/>
      <c r="ABA96" s="70"/>
      <c r="ABB96" s="80"/>
      <c r="ABC96" s="71"/>
      <c r="ABD96" s="76"/>
      <c r="ABE96" s="76"/>
      <c r="ABF96" s="77"/>
      <c r="ABG96" s="87"/>
      <c r="ABH96" s="69"/>
      <c r="ABI96" s="70"/>
      <c r="ABJ96" s="80"/>
      <c r="ABK96" s="71"/>
      <c r="ABL96" s="76"/>
      <c r="ABM96" s="76"/>
      <c r="ABN96" s="77"/>
      <c r="ABO96" s="87"/>
      <c r="ABP96" s="69"/>
      <c r="ABQ96" s="70"/>
      <c r="ABR96" s="80"/>
      <c r="ABS96" s="71"/>
      <c r="ABT96" s="76"/>
      <c r="ABU96" s="76"/>
      <c r="ABV96" s="77"/>
      <c r="ABW96" s="87"/>
      <c r="ABX96" s="69"/>
      <c r="ABY96" s="70"/>
      <c r="ABZ96" s="80"/>
      <c r="ACA96" s="71"/>
      <c r="ACB96" s="76"/>
      <c r="ACC96" s="76"/>
      <c r="ACD96" s="77"/>
      <c r="ACE96" s="87"/>
      <c r="ACF96" s="69"/>
      <c r="ACG96" s="70"/>
      <c r="ACH96" s="80"/>
      <c r="ACI96" s="71"/>
      <c r="ACJ96" s="76"/>
      <c r="ACK96" s="76"/>
      <c r="ACL96" s="77"/>
      <c r="ACM96" s="87"/>
      <c r="ACN96" s="69"/>
      <c r="ACO96" s="70"/>
      <c r="ACP96" s="80"/>
      <c r="ACQ96" s="71"/>
      <c r="ACR96" s="76"/>
      <c r="ACS96" s="76"/>
      <c r="ACT96" s="77"/>
      <c r="ACU96" s="87"/>
      <c r="ACV96" s="69"/>
      <c r="ACW96" s="70"/>
      <c r="ACX96" s="80"/>
      <c r="ACY96" s="71"/>
      <c r="ACZ96" s="76"/>
      <c r="ADA96" s="76"/>
      <c r="ADB96" s="77"/>
      <c r="ADC96" s="87"/>
      <c r="ADD96" s="69"/>
      <c r="ADE96" s="70"/>
      <c r="ADF96" s="80"/>
      <c r="ADG96" s="71"/>
      <c r="ADH96" s="76"/>
      <c r="ADI96" s="76"/>
      <c r="ADJ96" s="77"/>
      <c r="ADK96" s="87"/>
      <c r="ADL96" s="69"/>
      <c r="ADM96" s="70"/>
      <c r="ADN96" s="80"/>
      <c r="ADO96" s="71"/>
      <c r="ADP96" s="76"/>
      <c r="ADQ96" s="76"/>
      <c r="ADR96" s="77"/>
      <c r="ADS96" s="87"/>
      <c r="ADT96" s="69"/>
      <c r="ADU96" s="70"/>
      <c r="ADV96" s="80"/>
      <c r="ADW96" s="71"/>
      <c r="ADX96" s="76"/>
      <c r="ADY96" s="76"/>
      <c r="ADZ96" s="77"/>
      <c r="AEA96" s="87"/>
      <c r="AEB96" s="69"/>
      <c r="AEC96" s="70"/>
      <c r="AED96" s="80"/>
      <c r="AEE96" s="71"/>
      <c r="AEF96" s="76"/>
      <c r="AEG96" s="76"/>
      <c r="AEH96" s="77"/>
      <c r="AEI96" s="87"/>
      <c r="AEJ96" s="69"/>
      <c r="AEK96" s="70"/>
      <c r="AEL96" s="80"/>
      <c r="AEM96" s="71"/>
      <c r="AEN96" s="76"/>
      <c r="AEO96" s="76"/>
      <c r="AEP96" s="77"/>
      <c r="AEQ96" s="87"/>
      <c r="AER96" s="69"/>
      <c r="AES96" s="70"/>
      <c r="AET96" s="80"/>
      <c r="AEU96" s="71"/>
      <c r="AEV96" s="76"/>
      <c r="AEW96" s="76"/>
      <c r="AEX96" s="77"/>
      <c r="AEY96" s="87"/>
      <c r="AEZ96" s="69"/>
      <c r="AFA96" s="70"/>
      <c r="AFB96" s="80"/>
      <c r="AFC96" s="71"/>
      <c r="AFD96" s="76"/>
      <c r="AFE96" s="76"/>
      <c r="AFF96" s="77"/>
      <c r="AFG96" s="87"/>
      <c r="AFH96" s="69"/>
      <c r="AFI96" s="70"/>
      <c r="AFJ96" s="80"/>
      <c r="AFK96" s="71"/>
      <c r="AFL96" s="76"/>
      <c r="AFM96" s="76"/>
      <c r="AFN96" s="77"/>
      <c r="AFO96" s="87"/>
      <c r="AFP96" s="69"/>
      <c r="AFQ96" s="70"/>
      <c r="AFR96" s="80"/>
      <c r="AFS96" s="71"/>
      <c r="AFT96" s="76"/>
      <c r="AFU96" s="76"/>
      <c r="AFV96" s="77"/>
      <c r="AFW96" s="87"/>
      <c r="AFX96" s="69"/>
      <c r="AFY96" s="70"/>
      <c r="AFZ96" s="80"/>
      <c r="AGA96" s="71"/>
      <c r="AGB96" s="76"/>
      <c r="AGC96" s="76"/>
      <c r="AGD96" s="77"/>
      <c r="AGE96" s="87"/>
      <c r="AGF96" s="69"/>
      <c r="AGG96" s="70"/>
      <c r="AGH96" s="80"/>
      <c r="AGI96" s="71"/>
      <c r="AGJ96" s="76"/>
      <c r="AGK96" s="76"/>
      <c r="AGL96" s="77"/>
      <c r="AGM96" s="87"/>
      <c r="AGN96" s="69"/>
      <c r="AGO96" s="70"/>
      <c r="AGP96" s="80"/>
      <c r="AGQ96" s="71"/>
      <c r="AGR96" s="76"/>
      <c r="AGS96" s="76"/>
      <c r="AGT96" s="77"/>
      <c r="AGU96" s="87"/>
      <c r="AGV96" s="69"/>
      <c r="AGW96" s="70"/>
      <c r="AGX96" s="80"/>
      <c r="AGY96" s="71"/>
      <c r="AGZ96" s="76"/>
      <c r="AHA96" s="76"/>
      <c r="AHB96" s="77"/>
      <c r="AHC96" s="87"/>
      <c r="AHD96" s="69"/>
      <c r="AHE96" s="70"/>
      <c r="AHF96" s="80"/>
      <c r="AHG96" s="71"/>
      <c r="AHH96" s="76"/>
      <c r="AHI96" s="76"/>
      <c r="AHJ96" s="77"/>
      <c r="AHK96" s="87"/>
      <c r="AHL96" s="69"/>
      <c r="AHM96" s="70"/>
      <c r="AHN96" s="80"/>
      <c r="AHO96" s="71"/>
      <c r="AHP96" s="76"/>
      <c r="AHQ96" s="76"/>
      <c r="AHR96" s="77"/>
      <c r="AHS96" s="87"/>
      <c r="AHT96" s="69"/>
      <c r="AHU96" s="70"/>
      <c r="AHV96" s="80"/>
      <c r="AHW96" s="71"/>
      <c r="AHX96" s="76"/>
      <c r="AHY96" s="76"/>
      <c r="AHZ96" s="77"/>
      <c r="AIA96" s="87"/>
      <c r="AIB96" s="69"/>
      <c r="AIC96" s="70"/>
      <c r="AID96" s="80"/>
      <c r="AIE96" s="71"/>
      <c r="AIF96" s="76"/>
      <c r="AIG96" s="76"/>
      <c r="AIH96" s="77"/>
      <c r="AII96" s="87"/>
      <c r="AIJ96" s="69"/>
      <c r="AIK96" s="70"/>
      <c r="AIL96" s="80"/>
      <c r="AIM96" s="71"/>
      <c r="AIN96" s="76"/>
      <c r="AIO96" s="76"/>
      <c r="AIP96" s="77"/>
      <c r="AIQ96" s="87"/>
      <c r="AIR96" s="69"/>
      <c r="AIS96" s="70"/>
      <c r="AIT96" s="80"/>
      <c r="AIU96" s="71"/>
      <c r="AIV96" s="76"/>
      <c r="AIW96" s="76"/>
      <c r="AIX96" s="77"/>
      <c r="AIY96" s="87"/>
      <c r="AIZ96" s="69"/>
      <c r="AJA96" s="70"/>
      <c r="AJB96" s="80"/>
      <c r="AJC96" s="71"/>
      <c r="AJD96" s="76"/>
      <c r="AJE96" s="76"/>
      <c r="AJF96" s="77"/>
      <c r="AJG96" s="87"/>
      <c r="AJH96" s="69"/>
      <c r="AJI96" s="70"/>
      <c r="AJJ96" s="80"/>
      <c r="AJK96" s="71"/>
      <c r="AJL96" s="76"/>
      <c r="AJM96" s="76"/>
      <c r="AJN96" s="77"/>
      <c r="AJO96" s="87"/>
      <c r="AJP96" s="69"/>
      <c r="AJQ96" s="70"/>
      <c r="AJR96" s="80"/>
      <c r="AJS96" s="71"/>
      <c r="AJT96" s="76"/>
      <c r="AJU96" s="76"/>
      <c r="AJV96" s="77"/>
      <c r="AJW96" s="87"/>
      <c r="AJX96" s="69"/>
      <c r="AJY96" s="70"/>
      <c r="AJZ96" s="80"/>
      <c r="AKA96" s="71"/>
      <c r="AKB96" s="76"/>
      <c r="AKC96" s="76"/>
      <c r="AKD96" s="77"/>
      <c r="AKE96" s="87"/>
      <c r="AKF96" s="69"/>
      <c r="AKG96" s="70"/>
      <c r="AKH96" s="80"/>
      <c r="AKI96" s="71"/>
      <c r="AKJ96" s="76"/>
      <c r="AKK96" s="76"/>
      <c r="AKL96" s="77"/>
      <c r="AKM96" s="87"/>
      <c r="AKN96" s="69"/>
      <c r="AKO96" s="70"/>
      <c r="AKP96" s="80"/>
      <c r="AKQ96" s="71"/>
      <c r="AKR96" s="76"/>
      <c r="AKS96" s="76"/>
      <c r="AKT96" s="77"/>
      <c r="AKU96" s="87"/>
      <c r="AKV96" s="69"/>
      <c r="AKW96" s="70"/>
      <c r="AKX96" s="80"/>
      <c r="AKY96" s="71"/>
      <c r="AKZ96" s="76"/>
      <c r="ALA96" s="76"/>
      <c r="ALB96" s="77"/>
      <c r="ALC96" s="87"/>
      <c r="ALD96" s="69"/>
      <c r="ALE96" s="70"/>
      <c r="ALF96" s="80"/>
      <c r="ALG96" s="71"/>
      <c r="ALH96" s="76"/>
      <c r="ALI96" s="76"/>
      <c r="ALJ96" s="77"/>
      <c r="ALK96" s="87"/>
      <c r="ALL96" s="69"/>
      <c r="ALM96" s="70"/>
      <c r="ALN96" s="80"/>
      <c r="ALO96" s="71"/>
      <c r="ALP96" s="76"/>
      <c r="ALQ96" s="76"/>
      <c r="ALR96" s="77"/>
      <c r="ALS96" s="87"/>
      <c r="ALT96" s="69"/>
      <c r="ALU96" s="70"/>
      <c r="ALV96" s="80"/>
      <c r="ALW96" s="71"/>
      <c r="ALX96" s="76"/>
      <c r="ALY96" s="76"/>
      <c r="ALZ96" s="77"/>
      <c r="AMA96" s="87"/>
      <c r="AMB96" s="69"/>
      <c r="AMC96" s="70"/>
      <c r="AMD96" s="80"/>
      <c r="AME96" s="71"/>
      <c r="AMF96" s="76"/>
      <c r="AMG96" s="76"/>
      <c r="AMH96" s="77"/>
      <c r="AMI96" s="87"/>
      <c r="AMJ96" s="69"/>
      <c r="AMK96" s="70"/>
      <c r="AML96" s="80"/>
      <c r="AMM96" s="71"/>
      <c r="AMN96" s="76"/>
      <c r="AMO96" s="76"/>
      <c r="AMP96" s="77"/>
      <c r="AMQ96" s="87"/>
      <c r="AMR96" s="69"/>
      <c r="AMS96" s="70"/>
      <c r="AMT96" s="80"/>
      <c r="AMU96" s="71"/>
      <c r="AMV96" s="76"/>
      <c r="AMW96" s="76"/>
      <c r="AMX96" s="77"/>
      <c r="AMY96" s="87"/>
      <c r="AMZ96" s="69"/>
      <c r="ANA96" s="70"/>
      <c r="ANB96" s="80"/>
      <c r="ANC96" s="71"/>
      <c r="AND96" s="76"/>
      <c r="ANE96" s="76"/>
      <c r="ANF96" s="77"/>
      <c r="ANG96" s="87"/>
      <c r="ANH96" s="69"/>
      <c r="ANI96" s="70"/>
      <c r="ANJ96" s="80"/>
      <c r="ANK96" s="71"/>
      <c r="ANL96" s="76"/>
      <c r="ANM96" s="76"/>
      <c r="ANN96" s="77"/>
      <c r="ANO96" s="87"/>
      <c r="ANP96" s="69"/>
      <c r="ANQ96" s="70"/>
      <c r="ANR96" s="80"/>
      <c r="ANS96" s="71"/>
      <c r="ANT96" s="76"/>
      <c r="ANU96" s="76"/>
      <c r="ANV96" s="77"/>
      <c r="ANW96" s="87"/>
      <c r="ANX96" s="69"/>
      <c r="ANY96" s="70"/>
      <c r="ANZ96" s="80"/>
      <c r="AOA96" s="71"/>
      <c r="AOB96" s="76"/>
      <c r="AOC96" s="76"/>
      <c r="AOD96" s="77"/>
      <c r="AOE96" s="87"/>
      <c r="AOF96" s="69"/>
      <c r="AOG96" s="70"/>
      <c r="AOH96" s="80"/>
      <c r="AOI96" s="71"/>
      <c r="AOJ96" s="76"/>
      <c r="AOK96" s="76"/>
      <c r="AOL96" s="77"/>
      <c r="AOM96" s="87"/>
      <c r="AON96" s="69"/>
      <c r="AOO96" s="70"/>
      <c r="AOP96" s="80"/>
      <c r="AOQ96" s="71"/>
      <c r="AOR96" s="76"/>
      <c r="AOS96" s="76"/>
      <c r="AOT96" s="77"/>
      <c r="AOU96" s="87"/>
      <c r="AOV96" s="69"/>
      <c r="AOW96" s="70"/>
      <c r="AOX96" s="80"/>
      <c r="AOY96" s="71"/>
      <c r="AOZ96" s="76"/>
      <c r="APA96" s="76"/>
      <c r="APB96" s="77"/>
      <c r="APC96" s="87"/>
      <c r="APD96" s="69"/>
      <c r="APE96" s="70"/>
      <c r="APF96" s="80"/>
      <c r="APG96" s="71"/>
      <c r="APH96" s="76"/>
      <c r="API96" s="76"/>
      <c r="APJ96" s="77"/>
      <c r="APK96" s="87"/>
      <c r="APL96" s="69"/>
      <c r="APM96" s="70"/>
      <c r="APN96" s="80"/>
      <c r="APO96" s="71"/>
      <c r="APP96" s="76"/>
      <c r="APQ96" s="76"/>
      <c r="APR96" s="77"/>
      <c r="APS96" s="87"/>
      <c r="APT96" s="69"/>
      <c r="APU96" s="70"/>
      <c r="APV96" s="80"/>
      <c r="APW96" s="71"/>
      <c r="APX96" s="76"/>
      <c r="APY96" s="76"/>
      <c r="APZ96" s="77"/>
      <c r="AQA96" s="87"/>
      <c r="AQB96" s="69"/>
      <c r="AQC96" s="70"/>
      <c r="AQD96" s="80"/>
      <c r="AQE96" s="71"/>
      <c r="AQF96" s="76"/>
      <c r="AQG96" s="76"/>
      <c r="AQH96" s="77"/>
      <c r="AQI96" s="87"/>
      <c r="AQJ96" s="69"/>
      <c r="AQK96" s="70"/>
      <c r="AQL96" s="80"/>
      <c r="AQM96" s="71"/>
      <c r="AQN96" s="76"/>
      <c r="AQO96" s="76"/>
      <c r="AQP96" s="77"/>
      <c r="AQQ96" s="87"/>
      <c r="AQR96" s="69"/>
      <c r="AQS96" s="70"/>
      <c r="AQT96" s="80"/>
      <c r="AQU96" s="71"/>
      <c r="AQV96" s="76"/>
      <c r="AQW96" s="76"/>
      <c r="AQX96" s="77"/>
      <c r="AQY96" s="87"/>
      <c r="AQZ96" s="69"/>
      <c r="ARA96" s="70"/>
      <c r="ARB96" s="80"/>
      <c r="ARC96" s="71"/>
      <c r="ARD96" s="76"/>
      <c r="ARE96" s="76"/>
      <c r="ARF96" s="77"/>
      <c r="ARG96" s="87"/>
      <c r="ARH96" s="69"/>
      <c r="ARI96" s="70"/>
      <c r="ARJ96" s="80"/>
      <c r="ARK96" s="71"/>
      <c r="ARL96" s="76"/>
      <c r="ARM96" s="76"/>
      <c r="ARN96" s="77"/>
      <c r="ARO96" s="87"/>
      <c r="ARP96" s="69"/>
      <c r="ARQ96" s="70"/>
      <c r="ARR96" s="80"/>
      <c r="ARS96" s="71"/>
      <c r="ART96" s="76"/>
      <c r="ARU96" s="76"/>
      <c r="ARV96" s="77"/>
      <c r="ARW96" s="87"/>
      <c r="ARX96" s="69"/>
      <c r="ARY96" s="70"/>
      <c r="ARZ96" s="80"/>
      <c r="ASA96" s="71"/>
      <c r="ASB96" s="76"/>
      <c r="ASC96" s="76"/>
      <c r="ASD96" s="77"/>
      <c r="ASE96" s="87"/>
      <c r="ASF96" s="69"/>
      <c r="ASG96" s="70"/>
      <c r="ASH96" s="80"/>
      <c r="ASI96" s="71"/>
      <c r="ASJ96" s="76"/>
      <c r="ASK96" s="76"/>
      <c r="ASL96" s="77"/>
      <c r="ASM96" s="87"/>
      <c r="ASN96" s="69"/>
      <c r="ASO96" s="70"/>
      <c r="ASP96" s="80"/>
      <c r="ASQ96" s="71"/>
      <c r="ASR96" s="76"/>
      <c r="ASS96" s="76"/>
      <c r="AST96" s="77"/>
      <c r="ASU96" s="87"/>
      <c r="ASV96" s="69"/>
      <c r="ASW96" s="70"/>
      <c r="ASX96" s="80"/>
      <c r="ASY96" s="71"/>
      <c r="ASZ96" s="76"/>
      <c r="ATA96" s="76"/>
      <c r="ATB96" s="77"/>
      <c r="ATC96" s="87"/>
      <c r="ATD96" s="69"/>
      <c r="ATE96" s="70"/>
      <c r="ATF96" s="80"/>
      <c r="ATG96" s="71"/>
      <c r="ATH96" s="76"/>
      <c r="ATI96" s="76"/>
      <c r="ATJ96" s="77"/>
      <c r="ATK96" s="87"/>
      <c r="ATL96" s="69"/>
      <c r="ATM96" s="70"/>
      <c r="ATN96" s="80"/>
      <c r="ATO96" s="71"/>
      <c r="ATP96" s="76"/>
      <c r="ATQ96" s="76"/>
      <c r="ATR96" s="77"/>
      <c r="ATS96" s="87"/>
      <c r="ATT96" s="69"/>
      <c r="ATU96" s="70"/>
      <c r="ATV96" s="80"/>
      <c r="ATW96" s="71"/>
      <c r="ATX96" s="76"/>
      <c r="ATY96" s="76"/>
      <c r="ATZ96" s="77"/>
      <c r="AUA96" s="87"/>
      <c r="AUB96" s="69"/>
      <c r="AUC96" s="70"/>
      <c r="AUD96" s="80"/>
      <c r="AUE96" s="71"/>
      <c r="AUF96" s="76"/>
      <c r="AUG96" s="76"/>
      <c r="AUH96" s="77"/>
      <c r="AUI96" s="87"/>
      <c r="AUJ96" s="69"/>
      <c r="AUK96" s="70"/>
      <c r="AUL96" s="80"/>
      <c r="AUM96" s="71"/>
      <c r="AUN96" s="76"/>
      <c r="AUO96" s="76"/>
      <c r="AUP96" s="77"/>
      <c r="AUQ96" s="87"/>
      <c r="AUR96" s="69"/>
      <c r="AUS96" s="70"/>
      <c r="AUT96" s="80"/>
      <c r="AUU96" s="71"/>
      <c r="AUV96" s="76"/>
      <c r="AUW96" s="76"/>
      <c r="AUX96" s="77"/>
      <c r="AUY96" s="87"/>
      <c r="AUZ96" s="69"/>
      <c r="AVA96" s="70"/>
      <c r="AVB96" s="80"/>
      <c r="AVC96" s="71"/>
      <c r="AVD96" s="76"/>
      <c r="AVE96" s="76"/>
      <c r="AVF96" s="77"/>
      <c r="AVG96" s="87"/>
      <c r="AVH96" s="69"/>
      <c r="AVI96" s="70"/>
      <c r="AVJ96" s="80"/>
      <c r="AVK96" s="71"/>
      <c r="AVL96" s="76"/>
      <c r="AVM96" s="76"/>
      <c r="AVN96" s="77"/>
      <c r="AVO96" s="87"/>
      <c r="AVP96" s="69"/>
      <c r="AVQ96" s="70"/>
      <c r="AVR96" s="80"/>
      <c r="AVS96" s="71"/>
      <c r="AVT96" s="76"/>
      <c r="AVU96" s="76"/>
      <c r="AVV96" s="77"/>
      <c r="AVW96" s="87"/>
      <c r="AVX96" s="69"/>
      <c r="AVY96" s="70"/>
      <c r="AVZ96" s="80"/>
      <c r="AWA96" s="71"/>
      <c r="AWB96" s="76"/>
      <c r="AWC96" s="76"/>
      <c r="AWD96" s="77"/>
      <c r="AWE96" s="87"/>
      <c r="AWF96" s="69"/>
      <c r="AWG96" s="70"/>
      <c r="AWH96" s="80"/>
      <c r="AWI96" s="71"/>
      <c r="AWJ96" s="76"/>
      <c r="AWK96" s="76"/>
      <c r="AWL96" s="77"/>
      <c r="AWM96" s="87"/>
      <c r="AWN96" s="69"/>
      <c r="AWO96" s="70"/>
      <c r="AWP96" s="80"/>
      <c r="AWQ96" s="71"/>
      <c r="AWR96" s="76"/>
      <c r="AWS96" s="76"/>
      <c r="AWT96" s="77"/>
      <c r="AWU96" s="87"/>
      <c r="AWV96" s="69"/>
      <c r="AWW96" s="70"/>
      <c r="AWX96" s="80"/>
      <c r="AWY96" s="71"/>
      <c r="AWZ96" s="76"/>
      <c r="AXA96" s="76"/>
      <c r="AXB96" s="77"/>
      <c r="AXC96" s="87"/>
      <c r="AXD96" s="69"/>
      <c r="AXE96" s="70"/>
      <c r="AXF96" s="80"/>
      <c r="AXG96" s="71"/>
      <c r="AXH96" s="76"/>
      <c r="AXI96" s="76"/>
      <c r="AXJ96" s="77"/>
      <c r="AXK96" s="87"/>
      <c r="AXL96" s="69"/>
      <c r="AXM96" s="70"/>
      <c r="AXN96" s="80"/>
      <c r="AXO96" s="71"/>
      <c r="AXP96" s="76"/>
      <c r="AXQ96" s="76"/>
      <c r="AXR96" s="77"/>
      <c r="AXS96" s="87"/>
      <c r="AXT96" s="69"/>
      <c r="AXU96" s="70"/>
      <c r="AXV96" s="80"/>
      <c r="AXW96" s="71"/>
      <c r="AXX96" s="76"/>
      <c r="AXY96" s="76"/>
      <c r="AXZ96" s="77"/>
      <c r="AYA96" s="87"/>
      <c r="AYB96" s="69"/>
      <c r="AYC96" s="70"/>
      <c r="AYD96" s="80"/>
      <c r="AYE96" s="71"/>
      <c r="AYF96" s="76"/>
      <c r="AYG96" s="76"/>
      <c r="AYH96" s="77"/>
      <c r="AYI96" s="87"/>
      <c r="AYJ96" s="69"/>
      <c r="AYK96" s="70"/>
      <c r="AYL96" s="80"/>
      <c r="AYM96" s="71"/>
      <c r="AYN96" s="76"/>
      <c r="AYO96" s="76"/>
      <c r="AYP96" s="77"/>
      <c r="AYQ96" s="87"/>
      <c r="AYR96" s="69"/>
      <c r="AYS96" s="70"/>
      <c r="AYT96" s="80"/>
      <c r="AYU96" s="71"/>
      <c r="AYV96" s="76"/>
      <c r="AYW96" s="76"/>
      <c r="AYX96" s="77"/>
      <c r="AYY96" s="87"/>
      <c r="AYZ96" s="69"/>
      <c r="AZA96" s="70"/>
      <c r="AZB96" s="80"/>
      <c r="AZC96" s="71"/>
      <c r="AZD96" s="76"/>
      <c r="AZE96" s="76"/>
      <c r="AZF96" s="77"/>
      <c r="AZG96" s="87"/>
      <c r="AZH96" s="69"/>
      <c r="AZI96" s="70"/>
      <c r="AZJ96" s="80"/>
      <c r="AZK96" s="71"/>
      <c r="AZL96" s="76"/>
      <c r="AZM96" s="76"/>
      <c r="AZN96" s="77"/>
      <c r="AZO96" s="87"/>
      <c r="AZP96" s="69"/>
      <c r="AZQ96" s="70"/>
      <c r="AZR96" s="80"/>
      <c r="AZS96" s="71"/>
      <c r="AZT96" s="76"/>
      <c r="AZU96" s="76"/>
      <c r="AZV96" s="77"/>
      <c r="AZW96" s="87"/>
      <c r="AZX96" s="69"/>
      <c r="AZY96" s="70"/>
      <c r="AZZ96" s="80"/>
      <c r="BAA96" s="71"/>
      <c r="BAB96" s="76"/>
      <c r="BAC96" s="76"/>
      <c r="BAD96" s="77"/>
      <c r="BAE96" s="87"/>
      <c r="BAF96" s="69"/>
      <c r="BAG96" s="70"/>
      <c r="BAH96" s="80"/>
      <c r="BAI96" s="71"/>
      <c r="BAJ96" s="76"/>
      <c r="BAK96" s="76"/>
      <c r="BAL96" s="77"/>
      <c r="BAM96" s="87"/>
      <c r="BAN96" s="69"/>
      <c r="BAO96" s="70"/>
      <c r="BAP96" s="80"/>
      <c r="BAQ96" s="71"/>
      <c r="BAR96" s="76"/>
      <c r="BAS96" s="76"/>
      <c r="BAT96" s="77"/>
      <c r="BAU96" s="87"/>
      <c r="BAV96" s="69"/>
      <c r="BAW96" s="70"/>
      <c r="BAX96" s="80"/>
      <c r="BAY96" s="71"/>
      <c r="BAZ96" s="76"/>
      <c r="BBA96" s="76"/>
      <c r="BBB96" s="77"/>
      <c r="BBC96" s="87"/>
      <c r="BBD96" s="69"/>
      <c r="BBE96" s="70"/>
      <c r="BBF96" s="80"/>
      <c r="BBG96" s="71"/>
      <c r="BBH96" s="76"/>
      <c r="BBI96" s="76"/>
      <c r="BBJ96" s="77"/>
      <c r="BBK96" s="87"/>
      <c r="BBL96" s="69"/>
      <c r="BBM96" s="70"/>
      <c r="BBN96" s="80"/>
      <c r="BBO96" s="71"/>
      <c r="BBP96" s="76"/>
      <c r="BBQ96" s="76"/>
      <c r="BBR96" s="77"/>
      <c r="BBS96" s="87"/>
      <c r="BBT96" s="69"/>
      <c r="BBU96" s="70"/>
      <c r="BBV96" s="80"/>
      <c r="BBW96" s="71"/>
      <c r="BBX96" s="76"/>
      <c r="BBY96" s="76"/>
      <c r="BBZ96" s="77"/>
      <c r="BCA96" s="87"/>
      <c r="BCB96" s="69"/>
      <c r="BCC96" s="70"/>
      <c r="BCD96" s="80"/>
      <c r="BCE96" s="71"/>
      <c r="BCF96" s="76"/>
      <c r="BCG96" s="76"/>
      <c r="BCH96" s="77"/>
      <c r="BCI96" s="87"/>
      <c r="BCJ96" s="69"/>
      <c r="BCK96" s="70"/>
      <c r="BCL96" s="80"/>
      <c r="BCM96" s="71"/>
      <c r="BCN96" s="76"/>
      <c r="BCO96" s="76"/>
      <c r="BCP96" s="77"/>
      <c r="BCQ96" s="87"/>
      <c r="BCR96" s="69"/>
      <c r="BCS96" s="70"/>
      <c r="BCT96" s="80"/>
      <c r="BCU96" s="71"/>
      <c r="BCV96" s="76"/>
      <c r="BCW96" s="76"/>
      <c r="BCX96" s="77"/>
      <c r="BCY96" s="87"/>
      <c r="BCZ96" s="69"/>
      <c r="BDA96" s="70"/>
      <c r="BDB96" s="80"/>
      <c r="BDC96" s="71"/>
      <c r="BDD96" s="76"/>
      <c r="BDE96" s="76"/>
      <c r="BDF96" s="77"/>
      <c r="BDG96" s="87"/>
      <c r="BDH96" s="69"/>
      <c r="BDI96" s="70"/>
      <c r="BDJ96" s="80"/>
      <c r="BDK96" s="71"/>
      <c r="BDL96" s="76"/>
      <c r="BDM96" s="76"/>
      <c r="BDN96" s="77"/>
      <c r="BDO96" s="87"/>
      <c r="BDP96" s="69"/>
      <c r="BDQ96" s="70"/>
      <c r="BDR96" s="80"/>
      <c r="BDS96" s="71"/>
      <c r="BDT96" s="76"/>
      <c r="BDU96" s="76"/>
      <c r="BDV96" s="77"/>
      <c r="BDW96" s="87"/>
      <c r="BDX96" s="69"/>
      <c r="BDY96" s="70"/>
      <c r="BDZ96" s="80"/>
      <c r="BEA96" s="71"/>
      <c r="BEB96" s="76"/>
      <c r="BEC96" s="76"/>
      <c r="BED96" s="77"/>
      <c r="BEE96" s="87"/>
      <c r="BEF96" s="69"/>
      <c r="BEG96" s="70"/>
      <c r="BEH96" s="80"/>
      <c r="BEI96" s="71"/>
      <c r="BEJ96" s="76"/>
      <c r="BEK96" s="76"/>
      <c r="BEL96" s="77"/>
      <c r="BEM96" s="87"/>
      <c r="BEN96" s="69"/>
      <c r="BEO96" s="70"/>
      <c r="BEP96" s="80"/>
      <c r="BEQ96" s="71"/>
      <c r="BER96" s="76"/>
      <c r="BES96" s="76"/>
      <c r="BET96" s="77"/>
      <c r="BEU96" s="87"/>
      <c r="BEV96" s="69"/>
      <c r="BEW96" s="70"/>
      <c r="BEX96" s="80"/>
      <c r="BEY96" s="71"/>
      <c r="BEZ96" s="76"/>
      <c r="BFA96" s="76"/>
      <c r="BFB96" s="77"/>
      <c r="BFC96" s="87"/>
      <c r="BFD96" s="69"/>
      <c r="BFE96" s="70"/>
      <c r="BFF96" s="80"/>
      <c r="BFG96" s="71"/>
      <c r="BFH96" s="76"/>
      <c r="BFI96" s="76"/>
      <c r="BFJ96" s="77"/>
      <c r="BFK96" s="87"/>
      <c r="BFL96" s="69"/>
      <c r="BFM96" s="70"/>
      <c r="BFN96" s="80"/>
      <c r="BFO96" s="71"/>
      <c r="BFP96" s="76"/>
      <c r="BFQ96" s="76"/>
      <c r="BFR96" s="77"/>
      <c r="BFS96" s="87"/>
      <c r="BFT96" s="69"/>
      <c r="BFU96" s="70"/>
      <c r="BFV96" s="80"/>
      <c r="BFW96" s="71"/>
      <c r="BFX96" s="76"/>
      <c r="BFY96" s="76"/>
      <c r="BFZ96" s="77"/>
      <c r="BGA96" s="87"/>
      <c r="BGB96" s="69"/>
      <c r="BGC96" s="70"/>
      <c r="BGD96" s="80"/>
      <c r="BGE96" s="71"/>
      <c r="BGF96" s="76"/>
      <c r="BGG96" s="76"/>
      <c r="BGH96" s="77"/>
      <c r="BGI96" s="87"/>
      <c r="BGJ96" s="69"/>
      <c r="BGK96" s="70"/>
      <c r="BGL96" s="80"/>
      <c r="BGM96" s="71"/>
      <c r="BGN96" s="76"/>
      <c r="BGO96" s="76"/>
      <c r="BGP96" s="77"/>
      <c r="BGQ96" s="87"/>
      <c r="BGR96" s="69"/>
      <c r="BGS96" s="70"/>
      <c r="BGT96" s="80"/>
      <c r="BGU96" s="71"/>
      <c r="BGV96" s="76"/>
      <c r="BGW96" s="76"/>
      <c r="BGX96" s="77"/>
      <c r="BGY96" s="87"/>
      <c r="BGZ96" s="69"/>
      <c r="BHA96" s="70"/>
      <c r="BHB96" s="80"/>
      <c r="BHC96" s="71"/>
      <c r="BHD96" s="76"/>
      <c r="BHE96" s="76"/>
      <c r="BHF96" s="77"/>
      <c r="BHG96" s="87"/>
      <c r="BHH96" s="69"/>
      <c r="BHI96" s="70"/>
      <c r="BHJ96" s="80"/>
      <c r="BHK96" s="71"/>
      <c r="BHL96" s="76"/>
      <c r="BHM96" s="76"/>
      <c r="BHN96" s="77"/>
      <c r="BHO96" s="87"/>
      <c r="BHP96" s="69"/>
      <c r="BHQ96" s="70"/>
      <c r="BHR96" s="80"/>
      <c r="BHS96" s="71"/>
      <c r="BHT96" s="76"/>
      <c r="BHU96" s="76"/>
      <c r="BHV96" s="77"/>
      <c r="BHW96" s="87"/>
      <c r="BHX96" s="69"/>
      <c r="BHY96" s="70"/>
      <c r="BHZ96" s="80"/>
      <c r="BIA96" s="71"/>
      <c r="BIB96" s="76"/>
      <c r="BIC96" s="76"/>
      <c r="BID96" s="77"/>
      <c r="BIE96" s="87"/>
      <c r="BIF96" s="69"/>
      <c r="BIG96" s="70"/>
      <c r="BIH96" s="80"/>
      <c r="BII96" s="71"/>
      <c r="BIJ96" s="76"/>
      <c r="BIK96" s="76"/>
      <c r="BIL96" s="77"/>
      <c r="BIM96" s="87"/>
      <c r="BIN96" s="69"/>
      <c r="BIO96" s="70"/>
      <c r="BIP96" s="80"/>
      <c r="BIQ96" s="71"/>
      <c r="BIR96" s="76"/>
      <c r="BIS96" s="76"/>
      <c r="BIT96" s="77"/>
      <c r="BIU96" s="87"/>
      <c r="BIV96" s="69"/>
      <c r="BIW96" s="70"/>
      <c r="BIX96" s="80"/>
      <c r="BIY96" s="71"/>
      <c r="BIZ96" s="76"/>
      <c r="BJA96" s="76"/>
      <c r="BJB96" s="77"/>
      <c r="BJC96" s="87"/>
      <c r="BJD96" s="69"/>
      <c r="BJE96" s="70"/>
      <c r="BJF96" s="80"/>
      <c r="BJG96" s="71"/>
      <c r="BJH96" s="76"/>
      <c r="BJI96" s="76"/>
      <c r="BJJ96" s="77"/>
      <c r="BJK96" s="87"/>
      <c r="BJL96" s="69"/>
      <c r="BJM96" s="70"/>
      <c r="BJN96" s="80"/>
      <c r="BJO96" s="71"/>
      <c r="BJP96" s="76"/>
      <c r="BJQ96" s="76"/>
      <c r="BJR96" s="77"/>
      <c r="BJS96" s="87"/>
      <c r="BJT96" s="69"/>
      <c r="BJU96" s="70"/>
      <c r="BJV96" s="80"/>
      <c r="BJW96" s="71"/>
      <c r="BJX96" s="76"/>
      <c r="BJY96" s="76"/>
      <c r="BJZ96" s="77"/>
      <c r="BKA96" s="87"/>
      <c r="BKB96" s="69"/>
      <c r="BKC96" s="70"/>
      <c r="BKD96" s="80"/>
      <c r="BKE96" s="71"/>
      <c r="BKF96" s="76"/>
      <c r="BKG96" s="76"/>
      <c r="BKH96" s="77"/>
      <c r="BKI96" s="87"/>
      <c r="BKJ96" s="69"/>
      <c r="BKK96" s="70"/>
      <c r="BKL96" s="80"/>
      <c r="BKM96" s="71"/>
      <c r="BKN96" s="76"/>
      <c r="BKO96" s="76"/>
      <c r="BKP96" s="77"/>
      <c r="BKQ96" s="87"/>
      <c r="BKR96" s="69"/>
      <c r="BKS96" s="70"/>
      <c r="BKT96" s="80"/>
      <c r="BKU96" s="71"/>
      <c r="BKV96" s="76"/>
      <c r="BKW96" s="76"/>
      <c r="BKX96" s="77"/>
      <c r="BKY96" s="87"/>
      <c r="BKZ96" s="69"/>
      <c r="BLA96" s="70"/>
      <c r="BLB96" s="80"/>
      <c r="BLC96" s="71"/>
      <c r="BLD96" s="76"/>
      <c r="BLE96" s="76"/>
      <c r="BLF96" s="77"/>
      <c r="BLG96" s="87"/>
      <c r="BLH96" s="69"/>
      <c r="BLI96" s="70"/>
      <c r="BLJ96" s="80"/>
      <c r="BLK96" s="71"/>
      <c r="BLL96" s="76"/>
      <c r="BLM96" s="76"/>
      <c r="BLN96" s="77"/>
      <c r="BLO96" s="87"/>
      <c r="BLP96" s="69"/>
      <c r="BLQ96" s="70"/>
      <c r="BLR96" s="80"/>
      <c r="BLS96" s="71"/>
      <c r="BLT96" s="76"/>
      <c r="BLU96" s="76"/>
      <c r="BLV96" s="77"/>
      <c r="BLW96" s="87"/>
      <c r="BLX96" s="69"/>
      <c r="BLY96" s="70"/>
      <c r="BLZ96" s="80"/>
      <c r="BMA96" s="71"/>
      <c r="BMB96" s="76"/>
      <c r="BMC96" s="76"/>
      <c r="BMD96" s="77"/>
      <c r="BME96" s="87"/>
      <c r="BMF96" s="69"/>
      <c r="BMG96" s="70"/>
      <c r="BMH96" s="80"/>
      <c r="BMI96" s="71"/>
      <c r="BMJ96" s="76"/>
      <c r="BMK96" s="76"/>
      <c r="BML96" s="77"/>
      <c r="BMM96" s="87"/>
      <c r="BMN96" s="69"/>
      <c r="BMO96" s="70"/>
      <c r="BMP96" s="80"/>
      <c r="BMQ96" s="71"/>
      <c r="BMR96" s="76"/>
      <c r="BMS96" s="76"/>
      <c r="BMT96" s="77"/>
      <c r="BMU96" s="87"/>
      <c r="BMV96" s="69"/>
      <c r="BMW96" s="70"/>
      <c r="BMX96" s="80"/>
      <c r="BMY96" s="71"/>
      <c r="BMZ96" s="76"/>
      <c r="BNA96" s="76"/>
      <c r="BNB96" s="77"/>
      <c r="BNC96" s="87"/>
      <c r="BND96" s="69"/>
      <c r="BNE96" s="70"/>
      <c r="BNF96" s="80"/>
      <c r="BNG96" s="71"/>
      <c r="BNH96" s="76"/>
      <c r="BNI96" s="76"/>
      <c r="BNJ96" s="77"/>
      <c r="BNK96" s="87"/>
      <c r="BNL96" s="69"/>
      <c r="BNM96" s="70"/>
      <c r="BNN96" s="80"/>
      <c r="BNO96" s="71"/>
      <c r="BNP96" s="76"/>
      <c r="BNQ96" s="76"/>
      <c r="BNR96" s="77"/>
      <c r="BNS96" s="87"/>
      <c r="BNT96" s="69"/>
      <c r="BNU96" s="70"/>
      <c r="BNV96" s="80"/>
      <c r="BNW96" s="71"/>
      <c r="BNX96" s="76"/>
      <c r="BNY96" s="76"/>
      <c r="BNZ96" s="77"/>
      <c r="BOA96" s="87"/>
      <c r="BOB96" s="69"/>
      <c r="BOC96" s="70"/>
      <c r="BOD96" s="80"/>
      <c r="BOE96" s="71"/>
      <c r="BOF96" s="76"/>
      <c r="BOG96" s="76"/>
      <c r="BOH96" s="77"/>
      <c r="BOI96" s="87"/>
      <c r="BOJ96" s="69"/>
      <c r="BOK96" s="70"/>
      <c r="BOL96" s="80"/>
      <c r="BOM96" s="71"/>
      <c r="BON96" s="76"/>
      <c r="BOO96" s="76"/>
      <c r="BOP96" s="77"/>
      <c r="BOQ96" s="87"/>
      <c r="BOR96" s="69"/>
      <c r="BOS96" s="70"/>
      <c r="BOT96" s="80"/>
      <c r="BOU96" s="71"/>
      <c r="BOV96" s="76"/>
      <c r="BOW96" s="76"/>
      <c r="BOX96" s="77"/>
      <c r="BOY96" s="87"/>
      <c r="BOZ96" s="69"/>
      <c r="BPA96" s="70"/>
      <c r="BPB96" s="80"/>
      <c r="BPC96" s="71"/>
      <c r="BPD96" s="76"/>
      <c r="BPE96" s="76"/>
      <c r="BPF96" s="77"/>
      <c r="BPG96" s="87"/>
      <c r="BPH96" s="69"/>
      <c r="BPI96" s="70"/>
      <c r="BPJ96" s="80"/>
      <c r="BPK96" s="71"/>
      <c r="BPL96" s="76"/>
      <c r="BPM96" s="76"/>
      <c r="BPN96" s="77"/>
      <c r="BPO96" s="87"/>
      <c r="BPP96" s="69"/>
      <c r="BPQ96" s="70"/>
      <c r="BPR96" s="80"/>
      <c r="BPS96" s="71"/>
      <c r="BPT96" s="76"/>
      <c r="BPU96" s="76"/>
      <c r="BPV96" s="77"/>
      <c r="BPW96" s="87"/>
      <c r="BPX96" s="69"/>
      <c r="BPY96" s="70"/>
      <c r="BPZ96" s="80"/>
      <c r="BQA96" s="71"/>
      <c r="BQB96" s="76"/>
      <c r="BQC96" s="76"/>
      <c r="BQD96" s="77"/>
      <c r="BQE96" s="87"/>
      <c r="BQF96" s="69"/>
      <c r="BQG96" s="70"/>
      <c r="BQH96" s="80"/>
      <c r="BQI96" s="71"/>
      <c r="BQJ96" s="76"/>
      <c r="BQK96" s="76"/>
      <c r="BQL96" s="77"/>
      <c r="BQM96" s="87"/>
      <c r="BQN96" s="69"/>
      <c r="BQO96" s="70"/>
      <c r="BQP96" s="80"/>
      <c r="BQQ96" s="71"/>
      <c r="BQR96" s="76"/>
      <c r="BQS96" s="76"/>
      <c r="BQT96" s="77"/>
      <c r="BQU96" s="87"/>
      <c r="BQV96" s="69"/>
      <c r="BQW96" s="70"/>
      <c r="BQX96" s="80"/>
      <c r="BQY96" s="71"/>
      <c r="BQZ96" s="76"/>
      <c r="BRA96" s="76"/>
      <c r="BRB96" s="77"/>
      <c r="BRC96" s="87"/>
      <c r="BRD96" s="69"/>
      <c r="BRE96" s="70"/>
      <c r="BRF96" s="80"/>
      <c r="BRG96" s="71"/>
      <c r="BRH96" s="76"/>
      <c r="BRI96" s="76"/>
      <c r="BRJ96" s="77"/>
      <c r="BRK96" s="87"/>
      <c r="BRL96" s="69"/>
      <c r="BRM96" s="70"/>
      <c r="BRN96" s="80"/>
      <c r="BRO96" s="71"/>
      <c r="BRP96" s="76"/>
      <c r="BRQ96" s="76"/>
      <c r="BRR96" s="77"/>
      <c r="BRS96" s="87"/>
      <c r="BRT96" s="69"/>
      <c r="BRU96" s="70"/>
      <c r="BRV96" s="80"/>
      <c r="BRW96" s="71"/>
      <c r="BRX96" s="76"/>
      <c r="BRY96" s="76"/>
      <c r="BRZ96" s="77"/>
      <c r="BSA96" s="87"/>
      <c r="BSB96" s="69"/>
      <c r="BSC96" s="70"/>
      <c r="BSD96" s="80"/>
      <c r="BSE96" s="71"/>
      <c r="BSF96" s="76"/>
      <c r="BSG96" s="76"/>
      <c r="BSH96" s="77"/>
      <c r="BSI96" s="87"/>
      <c r="BSJ96" s="69"/>
      <c r="BSK96" s="70"/>
      <c r="BSL96" s="80"/>
      <c r="BSM96" s="71"/>
      <c r="BSN96" s="76"/>
      <c r="BSO96" s="76"/>
      <c r="BSP96" s="77"/>
      <c r="BSQ96" s="87"/>
      <c r="BSR96" s="69"/>
      <c r="BSS96" s="70"/>
      <c r="BST96" s="80"/>
      <c r="BSU96" s="71"/>
      <c r="BSV96" s="76"/>
      <c r="BSW96" s="76"/>
      <c r="BSX96" s="77"/>
      <c r="BSY96" s="87"/>
      <c r="BSZ96" s="69"/>
      <c r="BTA96" s="70"/>
      <c r="BTB96" s="80"/>
      <c r="BTC96" s="71"/>
      <c r="BTD96" s="76"/>
      <c r="BTE96" s="76"/>
      <c r="BTF96" s="77"/>
      <c r="BTG96" s="87"/>
      <c r="BTH96" s="69"/>
      <c r="BTI96" s="70"/>
      <c r="BTJ96" s="80"/>
      <c r="BTK96" s="71"/>
      <c r="BTL96" s="76"/>
      <c r="BTM96" s="76"/>
      <c r="BTN96" s="77"/>
      <c r="BTO96" s="87"/>
      <c r="BTP96" s="69"/>
      <c r="BTQ96" s="70"/>
      <c r="BTR96" s="80"/>
      <c r="BTS96" s="71"/>
      <c r="BTT96" s="76"/>
      <c r="BTU96" s="76"/>
      <c r="BTV96" s="77"/>
      <c r="BTW96" s="87"/>
      <c r="BTX96" s="69"/>
      <c r="BTY96" s="70"/>
      <c r="BTZ96" s="80"/>
      <c r="BUA96" s="71"/>
      <c r="BUB96" s="76"/>
      <c r="BUC96" s="76"/>
      <c r="BUD96" s="77"/>
      <c r="BUE96" s="87"/>
      <c r="BUF96" s="69"/>
      <c r="BUG96" s="70"/>
      <c r="BUH96" s="80"/>
      <c r="BUI96" s="71"/>
      <c r="BUJ96" s="76"/>
      <c r="BUK96" s="76"/>
      <c r="BUL96" s="77"/>
      <c r="BUM96" s="87"/>
      <c r="BUN96" s="69"/>
      <c r="BUO96" s="70"/>
      <c r="BUP96" s="80"/>
      <c r="BUQ96" s="71"/>
      <c r="BUR96" s="76"/>
      <c r="BUS96" s="76"/>
      <c r="BUT96" s="77"/>
      <c r="BUU96" s="87"/>
      <c r="BUV96" s="69"/>
      <c r="BUW96" s="70"/>
      <c r="BUX96" s="80"/>
      <c r="BUY96" s="71"/>
      <c r="BUZ96" s="76"/>
      <c r="BVA96" s="76"/>
      <c r="BVB96" s="77"/>
      <c r="BVC96" s="87"/>
      <c r="BVD96" s="69"/>
      <c r="BVE96" s="70"/>
      <c r="BVF96" s="80"/>
      <c r="BVG96" s="71"/>
      <c r="BVH96" s="76"/>
      <c r="BVI96" s="76"/>
      <c r="BVJ96" s="77"/>
      <c r="BVK96" s="87"/>
      <c r="BVL96" s="69"/>
      <c r="BVM96" s="70"/>
      <c r="BVN96" s="80"/>
      <c r="BVO96" s="71"/>
      <c r="BVP96" s="76"/>
      <c r="BVQ96" s="76"/>
      <c r="BVR96" s="77"/>
      <c r="BVS96" s="87"/>
      <c r="BVT96" s="69"/>
      <c r="BVU96" s="70"/>
      <c r="BVV96" s="80"/>
      <c r="BVW96" s="71"/>
      <c r="BVX96" s="76"/>
      <c r="BVY96" s="76"/>
      <c r="BVZ96" s="77"/>
      <c r="BWA96" s="87"/>
      <c r="BWB96" s="69"/>
      <c r="BWC96" s="70"/>
      <c r="BWD96" s="80"/>
      <c r="BWE96" s="71"/>
      <c r="BWF96" s="76"/>
      <c r="BWG96" s="76"/>
      <c r="BWH96" s="77"/>
      <c r="BWI96" s="87"/>
      <c r="BWJ96" s="69"/>
      <c r="BWK96" s="70"/>
      <c r="BWL96" s="80"/>
      <c r="BWM96" s="71"/>
      <c r="BWN96" s="76"/>
      <c r="BWO96" s="76"/>
      <c r="BWP96" s="77"/>
      <c r="BWQ96" s="87"/>
      <c r="BWR96" s="69"/>
      <c r="BWS96" s="70"/>
      <c r="BWT96" s="80"/>
      <c r="BWU96" s="71"/>
      <c r="BWV96" s="76"/>
      <c r="BWW96" s="76"/>
      <c r="BWX96" s="77"/>
      <c r="BWY96" s="87"/>
      <c r="BWZ96" s="69"/>
      <c r="BXA96" s="70"/>
      <c r="BXB96" s="80"/>
      <c r="BXC96" s="71"/>
      <c r="BXD96" s="76"/>
      <c r="BXE96" s="76"/>
      <c r="BXF96" s="77"/>
      <c r="BXG96" s="87"/>
      <c r="BXH96" s="69"/>
      <c r="BXI96" s="70"/>
      <c r="BXJ96" s="80"/>
      <c r="BXK96" s="71"/>
      <c r="BXL96" s="76"/>
      <c r="BXM96" s="76"/>
      <c r="BXN96" s="77"/>
      <c r="BXO96" s="87"/>
      <c r="BXP96" s="69"/>
      <c r="BXQ96" s="70"/>
      <c r="BXR96" s="80"/>
      <c r="BXS96" s="71"/>
      <c r="BXT96" s="76"/>
      <c r="BXU96" s="76"/>
      <c r="BXV96" s="77"/>
      <c r="BXW96" s="87"/>
      <c r="BXX96" s="69"/>
      <c r="BXY96" s="70"/>
      <c r="BXZ96" s="80"/>
      <c r="BYA96" s="71"/>
      <c r="BYB96" s="76"/>
      <c r="BYC96" s="76"/>
      <c r="BYD96" s="77"/>
      <c r="BYE96" s="87"/>
      <c r="BYF96" s="69"/>
      <c r="BYG96" s="70"/>
      <c r="BYH96" s="80"/>
      <c r="BYI96" s="71"/>
      <c r="BYJ96" s="76"/>
      <c r="BYK96" s="76"/>
      <c r="BYL96" s="77"/>
      <c r="BYM96" s="87"/>
      <c r="BYN96" s="69"/>
      <c r="BYO96" s="70"/>
      <c r="BYP96" s="80"/>
      <c r="BYQ96" s="71"/>
      <c r="BYR96" s="76"/>
      <c r="BYS96" s="76"/>
      <c r="BYT96" s="77"/>
      <c r="BYU96" s="87"/>
      <c r="BYV96" s="69"/>
      <c r="BYW96" s="70"/>
      <c r="BYX96" s="80"/>
      <c r="BYY96" s="71"/>
      <c r="BYZ96" s="76"/>
      <c r="BZA96" s="76"/>
      <c r="BZB96" s="77"/>
      <c r="BZC96" s="87"/>
      <c r="BZD96" s="69"/>
      <c r="BZE96" s="70"/>
      <c r="BZF96" s="80"/>
      <c r="BZG96" s="71"/>
      <c r="BZH96" s="76"/>
      <c r="BZI96" s="76"/>
      <c r="BZJ96" s="77"/>
      <c r="BZK96" s="87"/>
      <c r="BZL96" s="69"/>
      <c r="BZM96" s="70"/>
      <c r="BZN96" s="80"/>
      <c r="BZO96" s="71"/>
      <c r="BZP96" s="76"/>
      <c r="BZQ96" s="76"/>
      <c r="BZR96" s="77"/>
      <c r="BZS96" s="87"/>
      <c r="BZT96" s="69"/>
      <c r="BZU96" s="70"/>
      <c r="BZV96" s="80"/>
      <c r="BZW96" s="71"/>
      <c r="BZX96" s="76"/>
      <c r="BZY96" s="76"/>
      <c r="BZZ96" s="77"/>
      <c r="CAA96" s="87"/>
      <c r="CAB96" s="69"/>
      <c r="CAC96" s="70"/>
      <c r="CAD96" s="80"/>
      <c r="CAE96" s="71"/>
      <c r="CAF96" s="76"/>
      <c r="CAG96" s="76"/>
      <c r="CAH96" s="77"/>
      <c r="CAI96" s="87"/>
      <c r="CAJ96" s="69"/>
      <c r="CAK96" s="70"/>
      <c r="CAL96" s="80"/>
      <c r="CAM96" s="71"/>
      <c r="CAN96" s="76"/>
      <c r="CAO96" s="76"/>
      <c r="CAP96" s="77"/>
      <c r="CAQ96" s="87"/>
      <c r="CAR96" s="69"/>
      <c r="CAS96" s="70"/>
      <c r="CAT96" s="80"/>
      <c r="CAU96" s="71"/>
      <c r="CAV96" s="76"/>
      <c r="CAW96" s="76"/>
      <c r="CAX96" s="77"/>
      <c r="CAY96" s="87"/>
      <c r="CAZ96" s="69"/>
      <c r="CBA96" s="70"/>
      <c r="CBB96" s="80"/>
      <c r="CBC96" s="71"/>
      <c r="CBD96" s="76"/>
      <c r="CBE96" s="76"/>
      <c r="CBF96" s="77"/>
      <c r="CBG96" s="87"/>
      <c r="CBH96" s="69"/>
      <c r="CBI96" s="70"/>
      <c r="CBJ96" s="80"/>
      <c r="CBK96" s="71"/>
      <c r="CBL96" s="76"/>
      <c r="CBM96" s="76"/>
      <c r="CBN96" s="77"/>
      <c r="CBO96" s="87"/>
      <c r="CBP96" s="69"/>
      <c r="CBQ96" s="70"/>
      <c r="CBR96" s="80"/>
      <c r="CBS96" s="71"/>
      <c r="CBT96" s="76"/>
      <c r="CBU96" s="76"/>
      <c r="CBV96" s="77"/>
      <c r="CBW96" s="87"/>
      <c r="CBX96" s="69"/>
      <c r="CBY96" s="70"/>
      <c r="CBZ96" s="80"/>
      <c r="CCA96" s="71"/>
      <c r="CCB96" s="76"/>
      <c r="CCC96" s="76"/>
      <c r="CCD96" s="77"/>
      <c r="CCE96" s="87"/>
      <c r="CCF96" s="69"/>
      <c r="CCG96" s="70"/>
      <c r="CCH96" s="80"/>
      <c r="CCI96" s="71"/>
      <c r="CCJ96" s="76"/>
      <c r="CCK96" s="76"/>
      <c r="CCL96" s="77"/>
      <c r="CCM96" s="87"/>
      <c r="CCN96" s="69"/>
      <c r="CCO96" s="70"/>
      <c r="CCP96" s="80"/>
      <c r="CCQ96" s="71"/>
      <c r="CCR96" s="76"/>
      <c r="CCS96" s="76"/>
      <c r="CCT96" s="77"/>
      <c r="CCU96" s="87"/>
      <c r="CCV96" s="69"/>
      <c r="CCW96" s="70"/>
      <c r="CCX96" s="80"/>
      <c r="CCY96" s="71"/>
      <c r="CCZ96" s="76"/>
      <c r="CDA96" s="76"/>
      <c r="CDB96" s="77"/>
      <c r="CDC96" s="87"/>
      <c r="CDD96" s="69"/>
      <c r="CDE96" s="70"/>
      <c r="CDF96" s="80"/>
      <c r="CDG96" s="71"/>
      <c r="CDH96" s="76"/>
      <c r="CDI96" s="76"/>
      <c r="CDJ96" s="77"/>
      <c r="CDK96" s="87"/>
      <c r="CDL96" s="69"/>
      <c r="CDM96" s="70"/>
      <c r="CDN96" s="80"/>
      <c r="CDO96" s="71"/>
      <c r="CDP96" s="76"/>
      <c r="CDQ96" s="76"/>
      <c r="CDR96" s="77"/>
      <c r="CDS96" s="87"/>
      <c r="CDT96" s="69"/>
      <c r="CDU96" s="70"/>
      <c r="CDV96" s="80"/>
      <c r="CDW96" s="71"/>
      <c r="CDX96" s="76"/>
      <c r="CDY96" s="76"/>
      <c r="CDZ96" s="77"/>
      <c r="CEA96" s="87"/>
      <c r="CEB96" s="69"/>
      <c r="CEC96" s="70"/>
      <c r="CED96" s="80"/>
      <c r="CEE96" s="71"/>
      <c r="CEF96" s="76"/>
      <c r="CEG96" s="76"/>
      <c r="CEH96" s="77"/>
      <c r="CEI96" s="87"/>
      <c r="CEJ96" s="69"/>
      <c r="CEK96" s="70"/>
      <c r="CEL96" s="80"/>
      <c r="CEM96" s="71"/>
      <c r="CEN96" s="76"/>
      <c r="CEO96" s="76"/>
      <c r="CEP96" s="77"/>
      <c r="CEQ96" s="87"/>
      <c r="CER96" s="69"/>
      <c r="CES96" s="70"/>
      <c r="CET96" s="80"/>
      <c r="CEU96" s="71"/>
      <c r="CEV96" s="76"/>
      <c r="CEW96" s="76"/>
      <c r="CEX96" s="77"/>
      <c r="CEY96" s="87"/>
      <c r="CEZ96" s="69"/>
      <c r="CFA96" s="70"/>
      <c r="CFB96" s="80"/>
      <c r="CFC96" s="71"/>
      <c r="CFD96" s="76"/>
      <c r="CFE96" s="76"/>
      <c r="CFF96" s="77"/>
      <c r="CFG96" s="87"/>
      <c r="CFH96" s="69"/>
      <c r="CFI96" s="70"/>
      <c r="CFJ96" s="80"/>
      <c r="CFK96" s="71"/>
      <c r="CFL96" s="76"/>
      <c r="CFM96" s="76"/>
      <c r="CFN96" s="77"/>
      <c r="CFO96" s="87"/>
      <c r="CFP96" s="69"/>
      <c r="CFQ96" s="70"/>
      <c r="CFR96" s="80"/>
      <c r="CFS96" s="71"/>
      <c r="CFT96" s="76"/>
      <c r="CFU96" s="76"/>
      <c r="CFV96" s="77"/>
      <c r="CFW96" s="87"/>
      <c r="CFX96" s="69"/>
      <c r="CFY96" s="70"/>
      <c r="CFZ96" s="80"/>
      <c r="CGA96" s="71"/>
      <c r="CGB96" s="76"/>
      <c r="CGC96" s="76"/>
      <c r="CGD96" s="77"/>
      <c r="CGE96" s="87"/>
      <c r="CGF96" s="69"/>
      <c r="CGG96" s="70"/>
      <c r="CGH96" s="80"/>
      <c r="CGI96" s="71"/>
      <c r="CGJ96" s="76"/>
      <c r="CGK96" s="76"/>
      <c r="CGL96" s="77"/>
      <c r="CGM96" s="87"/>
      <c r="CGN96" s="69"/>
      <c r="CGO96" s="70"/>
      <c r="CGP96" s="80"/>
      <c r="CGQ96" s="71"/>
      <c r="CGR96" s="76"/>
      <c r="CGS96" s="76"/>
      <c r="CGT96" s="77"/>
      <c r="CGU96" s="87"/>
      <c r="CGV96" s="69"/>
      <c r="CGW96" s="70"/>
      <c r="CGX96" s="80"/>
      <c r="CGY96" s="71"/>
      <c r="CGZ96" s="76"/>
      <c r="CHA96" s="76"/>
      <c r="CHB96" s="77"/>
      <c r="CHC96" s="87"/>
      <c r="CHD96" s="69"/>
      <c r="CHE96" s="70"/>
      <c r="CHF96" s="80"/>
      <c r="CHG96" s="71"/>
      <c r="CHH96" s="76"/>
      <c r="CHI96" s="76"/>
      <c r="CHJ96" s="77"/>
      <c r="CHK96" s="87"/>
      <c r="CHL96" s="69"/>
      <c r="CHM96" s="70"/>
      <c r="CHN96" s="80"/>
      <c r="CHO96" s="71"/>
      <c r="CHP96" s="76"/>
      <c r="CHQ96" s="76"/>
      <c r="CHR96" s="77"/>
      <c r="CHS96" s="87"/>
      <c r="CHT96" s="69"/>
      <c r="CHU96" s="70"/>
      <c r="CHV96" s="80"/>
      <c r="CHW96" s="71"/>
      <c r="CHX96" s="76"/>
      <c r="CHY96" s="76"/>
      <c r="CHZ96" s="77"/>
      <c r="CIA96" s="87"/>
      <c r="CIB96" s="69"/>
      <c r="CIC96" s="70"/>
      <c r="CID96" s="80"/>
      <c r="CIE96" s="71"/>
      <c r="CIF96" s="76"/>
      <c r="CIG96" s="76"/>
      <c r="CIH96" s="77"/>
      <c r="CII96" s="87"/>
      <c r="CIJ96" s="69"/>
      <c r="CIK96" s="70"/>
      <c r="CIL96" s="80"/>
      <c r="CIM96" s="71"/>
      <c r="CIN96" s="76"/>
      <c r="CIO96" s="76"/>
      <c r="CIP96" s="77"/>
      <c r="CIQ96" s="87"/>
      <c r="CIR96" s="69"/>
      <c r="CIS96" s="70"/>
      <c r="CIT96" s="80"/>
      <c r="CIU96" s="71"/>
      <c r="CIV96" s="76"/>
      <c r="CIW96" s="76"/>
      <c r="CIX96" s="77"/>
      <c r="CIY96" s="87"/>
      <c r="CIZ96" s="69"/>
      <c r="CJA96" s="70"/>
      <c r="CJB96" s="80"/>
      <c r="CJC96" s="71"/>
      <c r="CJD96" s="76"/>
      <c r="CJE96" s="76"/>
      <c r="CJF96" s="77"/>
      <c r="CJG96" s="87"/>
      <c r="CJH96" s="69"/>
      <c r="CJI96" s="70"/>
      <c r="CJJ96" s="80"/>
      <c r="CJK96" s="71"/>
      <c r="CJL96" s="76"/>
      <c r="CJM96" s="76"/>
      <c r="CJN96" s="77"/>
      <c r="CJO96" s="87"/>
      <c r="CJP96" s="69"/>
      <c r="CJQ96" s="70"/>
      <c r="CJR96" s="80"/>
      <c r="CJS96" s="71"/>
      <c r="CJT96" s="76"/>
      <c r="CJU96" s="76"/>
      <c r="CJV96" s="77"/>
      <c r="CJW96" s="87"/>
      <c r="CJX96" s="69"/>
      <c r="CJY96" s="70"/>
      <c r="CJZ96" s="80"/>
      <c r="CKA96" s="71"/>
      <c r="CKB96" s="76"/>
      <c r="CKC96" s="76"/>
      <c r="CKD96" s="77"/>
      <c r="CKE96" s="87"/>
      <c r="CKF96" s="69"/>
      <c r="CKG96" s="70"/>
      <c r="CKH96" s="80"/>
      <c r="CKI96" s="71"/>
      <c r="CKJ96" s="76"/>
      <c r="CKK96" s="76"/>
      <c r="CKL96" s="77"/>
      <c r="CKM96" s="87"/>
      <c r="CKN96" s="69"/>
      <c r="CKO96" s="70"/>
      <c r="CKP96" s="80"/>
      <c r="CKQ96" s="71"/>
      <c r="CKR96" s="76"/>
      <c r="CKS96" s="76"/>
      <c r="CKT96" s="77"/>
      <c r="CKU96" s="87"/>
      <c r="CKV96" s="69"/>
      <c r="CKW96" s="70"/>
      <c r="CKX96" s="80"/>
      <c r="CKY96" s="71"/>
      <c r="CKZ96" s="76"/>
      <c r="CLA96" s="76"/>
      <c r="CLB96" s="77"/>
      <c r="CLC96" s="87"/>
      <c r="CLD96" s="69"/>
      <c r="CLE96" s="70"/>
      <c r="CLF96" s="80"/>
      <c r="CLG96" s="71"/>
      <c r="CLH96" s="76"/>
      <c r="CLI96" s="76"/>
      <c r="CLJ96" s="77"/>
      <c r="CLK96" s="87"/>
      <c r="CLL96" s="69"/>
      <c r="CLM96" s="70"/>
      <c r="CLN96" s="80"/>
      <c r="CLO96" s="71"/>
      <c r="CLP96" s="76"/>
      <c r="CLQ96" s="76"/>
      <c r="CLR96" s="77"/>
      <c r="CLS96" s="87"/>
      <c r="CLT96" s="69"/>
      <c r="CLU96" s="70"/>
      <c r="CLV96" s="80"/>
      <c r="CLW96" s="71"/>
      <c r="CLX96" s="76"/>
      <c r="CLY96" s="76"/>
      <c r="CLZ96" s="77"/>
      <c r="CMA96" s="87"/>
      <c r="CMB96" s="69"/>
      <c r="CMC96" s="70"/>
      <c r="CMD96" s="80"/>
      <c r="CME96" s="71"/>
      <c r="CMF96" s="76"/>
      <c r="CMG96" s="76"/>
      <c r="CMH96" s="77"/>
      <c r="CMI96" s="87"/>
      <c r="CMJ96" s="69"/>
      <c r="CMK96" s="70"/>
      <c r="CML96" s="80"/>
      <c r="CMM96" s="71"/>
      <c r="CMN96" s="76"/>
      <c r="CMO96" s="76"/>
      <c r="CMP96" s="77"/>
      <c r="CMQ96" s="87"/>
      <c r="CMR96" s="69"/>
      <c r="CMS96" s="70"/>
      <c r="CMT96" s="80"/>
      <c r="CMU96" s="71"/>
      <c r="CMV96" s="76"/>
      <c r="CMW96" s="76"/>
      <c r="CMX96" s="77"/>
      <c r="CMY96" s="87"/>
      <c r="CMZ96" s="69"/>
      <c r="CNA96" s="70"/>
      <c r="CNB96" s="80"/>
      <c r="CNC96" s="71"/>
      <c r="CND96" s="76"/>
      <c r="CNE96" s="76"/>
      <c r="CNF96" s="77"/>
      <c r="CNG96" s="87"/>
      <c r="CNH96" s="69"/>
      <c r="CNI96" s="70"/>
      <c r="CNJ96" s="80"/>
      <c r="CNK96" s="71"/>
      <c r="CNL96" s="76"/>
      <c r="CNM96" s="76"/>
      <c r="CNN96" s="77"/>
      <c r="CNO96" s="87"/>
      <c r="CNP96" s="69"/>
      <c r="CNQ96" s="70"/>
      <c r="CNR96" s="80"/>
      <c r="CNS96" s="71"/>
      <c r="CNT96" s="76"/>
      <c r="CNU96" s="76"/>
      <c r="CNV96" s="77"/>
      <c r="CNW96" s="87"/>
      <c r="CNX96" s="69"/>
      <c r="CNY96" s="70"/>
      <c r="CNZ96" s="80"/>
      <c r="COA96" s="71"/>
      <c r="COB96" s="76"/>
      <c r="COC96" s="76"/>
      <c r="COD96" s="77"/>
      <c r="COE96" s="87"/>
      <c r="COF96" s="69"/>
      <c r="COG96" s="70"/>
      <c r="COH96" s="80"/>
      <c r="COI96" s="71"/>
      <c r="COJ96" s="76"/>
      <c r="COK96" s="76"/>
      <c r="COL96" s="77"/>
      <c r="COM96" s="87"/>
      <c r="CON96" s="69"/>
      <c r="COO96" s="70"/>
      <c r="COP96" s="80"/>
      <c r="COQ96" s="71"/>
      <c r="COR96" s="76"/>
      <c r="COS96" s="76"/>
      <c r="COT96" s="77"/>
      <c r="COU96" s="87"/>
      <c r="COV96" s="69"/>
      <c r="COW96" s="70"/>
      <c r="COX96" s="80"/>
      <c r="COY96" s="71"/>
      <c r="COZ96" s="76"/>
      <c r="CPA96" s="76"/>
      <c r="CPB96" s="77"/>
      <c r="CPC96" s="87"/>
      <c r="CPD96" s="69"/>
      <c r="CPE96" s="70"/>
      <c r="CPF96" s="80"/>
      <c r="CPG96" s="71"/>
      <c r="CPH96" s="76"/>
      <c r="CPI96" s="76"/>
      <c r="CPJ96" s="77"/>
      <c r="CPK96" s="87"/>
      <c r="CPL96" s="69"/>
      <c r="CPM96" s="70"/>
      <c r="CPN96" s="80"/>
      <c r="CPO96" s="71"/>
      <c r="CPP96" s="76"/>
      <c r="CPQ96" s="76"/>
      <c r="CPR96" s="77"/>
      <c r="CPS96" s="87"/>
      <c r="CPT96" s="69"/>
      <c r="CPU96" s="70"/>
      <c r="CPV96" s="80"/>
      <c r="CPW96" s="71"/>
      <c r="CPX96" s="76"/>
      <c r="CPY96" s="76"/>
      <c r="CPZ96" s="77"/>
      <c r="CQA96" s="87"/>
      <c r="CQB96" s="69"/>
      <c r="CQC96" s="70"/>
      <c r="CQD96" s="80"/>
      <c r="CQE96" s="71"/>
      <c r="CQF96" s="76"/>
      <c r="CQG96" s="76"/>
      <c r="CQH96" s="77"/>
      <c r="CQI96" s="87"/>
      <c r="CQJ96" s="69"/>
      <c r="CQK96" s="70"/>
      <c r="CQL96" s="80"/>
      <c r="CQM96" s="71"/>
      <c r="CQN96" s="76"/>
      <c r="CQO96" s="76"/>
      <c r="CQP96" s="77"/>
      <c r="CQQ96" s="87"/>
      <c r="CQR96" s="69"/>
      <c r="CQS96" s="70"/>
      <c r="CQT96" s="80"/>
      <c r="CQU96" s="71"/>
      <c r="CQV96" s="76"/>
      <c r="CQW96" s="76"/>
      <c r="CQX96" s="77"/>
      <c r="CQY96" s="87"/>
      <c r="CQZ96" s="69"/>
      <c r="CRA96" s="70"/>
      <c r="CRB96" s="80"/>
      <c r="CRC96" s="71"/>
      <c r="CRD96" s="76"/>
      <c r="CRE96" s="76"/>
      <c r="CRF96" s="77"/>
      <c r="CRG96" s="87"/>
      <c r="CRH96" s="69"/>
      <c r="CRI96" s="70"/>
      <c r="CRJ96" s="80"/>
      <c r="CRK96" s="71"/>
      <c r="CRL96" s="76"/>
      <c r="CRM96" s="76"/>
      <c r="CRN96" s="77"/>
      <c r="CRO96" s="87"/>
      <c r="CRP96" s="69"/>
      <c r="CRQ96" s="70"/>
      <c r="CRR96" s="80"/>
      <c r="CRS96" s="71"/>
      <c r="CRT96" s="76"/>
      <c r="CRU96" s="76"/>
      <c r="CRV96" s="77"/>
      <c r="CRW96" s="87"/>
      <c r="CRX96" s="69"/>
      <c r="CRY96" s="70"/>
      <c r="CRZ96" s="80"/>
      <c r="CSA96" s="71"/>
      <c r="CSB96" s="76"/>
      <c r="CSC96" s="76"/>
      <c r="CSD96" s="77"/>
      <c r="CSE96" s="87"/>
      <c r="CSF96" s="69"/>
      <c r="CSG96" s="70"/>
      <c r="CSH96" s="80"/>
      <c r="CSI96" s="71"/>
      <c r="CSJ96" s="76"/>
      <c r="CSK96" s="76"/>
      <c r="CSL96" s="77"/>
      <c r="CSM96" s="87"/>
      <c r="CSN96" s="69"/>
      <c r="CSO96" s="70"/>
      <c r="CSP96" s="80"/>
      <c r="CSQ96" s="71"/>
      <c r="CSR96" s="76"/>
      <c r="CSS96" s="76"/>
      <c r="CST96" s="77"/>
      <c r="CSU96" s="87"/>
      <c r="CSV96" s="69"/>
      <c r="CSW96" s="70"/>
      <c r="CSX96" s="80"/>
      <c r="CSY96" s="71"/>
      <c r="CSZ96" s="76"/>
      <c r="CTA96" s="76"/>
      <c r="CTB96" s="77"/>
      <c r="CTC96" s="87"/>
      <c r="CTD96" s="69"/>
      <c r="CTE96" s="70"/>
      <c r="CTF96" s="80"/>
      <c r="CTG96" s="71"/>
      <c r="CTH96" s="76"/>
      <c r="CTI96" s="76"/>
      <c r="CTJ96" s="77"/>
      <c r="CTK96" s="87"/>
      <c r="CTL96" s="69"/>
      <c r="CTM96" s="70"/>
      <c r="CTN96" s="80"/>
      <c r="CTO96" s="71"/>
      <c r="CTP96" s="76"/>
      <c r="CTQ96" s="76"/>
      <c r="CTR96" s="77"/>
      <c r="CTS96" s="87"/>
      <c r="CTT96" s="69"/>
      <c r="CTU96" s="70"/>
      <c r="CTV96" s="80"/>
      <c r="CTW96" s="71"/>
      <c r="CTX96" s="76"/>
      <c r="CTY96" s="76"/>
      <c r="CTZ96" s="77"/>
      <c r="CUA96" s="87"/>
      <c r="CUB96" s="69"/>
      <c r="CUC96" s="70"/>
      <c r="CUD96" s="80"/>
      <c r="CUE96" s="71"/>
      <c r="CUF96" s="76"/>
      <c r="CUG96" s="76"/>
      <c r="CUH96" s="77"/>
      <c r="CUI96" s="87"/>
      <c r="CUJ96" s="69"/>
      <c r="CUK96" s="70"/>
      <c r="CUL96" s="80"/>
      <c r="CUM96" s="71"/>
      <c r="CUN96" s="76"/>
      <c r="CUO96" s="76"/>
      <c r="CUP96" s="77"/>
      <c r="CUQ96" s="87"/>
      <c r="CUR96" s="69"/>
      <c r="CUS96" s="70"/>
      <c r="CUT96" s="80"/>
      <c r="CUU96" s="71"/>
      <c r="CUV96" s="76"/>
      <c r="CUW96" s="76"/>
      <c r="CUX96" s="77"/>
      <c r="CUY96" s="87"/>
      <c r="CUZ96" s="69"/>
      <c r="CVA96" s="70"/>
      <c r="CVB96" s="80"/>
      <c r="CVC96" s="71"/>
      <c r="CVD96" s="76"/>
      <c r="CVE96" s="76"/>
      <c r="CVF96" s="77"/>
      <c r="CVG96" s="87"/>
      <c r="CVH96" s="69"/>
      <c r="CVI96" s="70"/>
      <c r="CVJ96" s="80"/>
      <c r="CVK96" s="71"/>
      <c r="CVL96" s="76"/>
      <c r="CVM96" s="76"/>
      <c r="CVN96" s="77"/>
      <c r="CVO96" s="87"/>
      <c r="CVP96" s="69"/>
      <c r="CVQ96" s="70"/>
      <c r="CVR96" s="80"/>
      <c r="CVS96" s="71"/>
      <c r="CVT96" s="76"/>
      <c r="CVU96" s="76"/>
      <c r="CVV96" s="77"/>
      <c r="CVW96" s="87"/>
      <c r="CVX96" s="69"/>
      <c r="CVY96" s="70"/>
      <c r="CVZ96" s="80"/>
      <c r="CWA96" s="71"/>
      <c r="CWB96" s="76"/>
      <c r="CWC96" s="76"/>
      <c r="CWD96" s="77"/>
      <c r="CWE96" s="87"/>
      <c r="CWF96" s="69"/>
      <c r="CWG96" s="70"/>
      <c r="CWH96" s="80"/>
      <c r="CWI96" s="71"/>
      <c r="CWJ96" s="76"/>
      <c r="CWK96" s="76"/>
      <c r="CWL96" s="77"/>
      <c r="CWM96" s="87"/>
      <c r="CWN96" s="69"/>
      <c r="CWO96" s="70"/>
      <c r="CWP96" s="80"/>
      <c r="CWQ96" s="71"/>
      <c r="CWR96" s="76"/>
      <c r="CWS96" s="76"/>
      <c r="CWT96" s="77"/>
      <c r="CWU96" s="87"/>
      <c r="CWV96" s="69"/>
      <c r="CWW96" s="70"/>
      <c r="CWX96" s="80"/>
      <c r="CWY96" s="71"/>
      <c r="CWZ96" s="76"/>
      <c r="CXA96" s="76"/>
      <c r="CXB96" s="77"/>
      <c r="CXC96" s="87"/>
      <c r="CXD96" s="69"/>
      <c r="CXE96" s="70"/>
      <c r="CXF96" s="80"/>
      <c r="CXG96" s="71"/>
      <c r="CXH96" s="76"/>
      <c r="CXI96" s="76"/>
      <c r="CXJ96" s="77"/>
      <c r="CXK96" s="87"/>
      <c r="CXL96" s="69"/>
      <c r="CXM96" s="70"/>
      <c r="CXN96" s="80"/>
      <c r="CXO96" s="71"/>
      <c r="CXP96" s="76"/>
      <c r="CXQ96" s="76"/>
      <c r="CXR96" s="77"/>
      <c r="CXS96" s="87"/>
      <c r="CXT96" s="69"/>
      <c r="CXU96" s="70"/>
      <c r="CXV96" s="80"/>
      <c r="CXW96" s="71"/>
      <c r="CXX96" s="76"/>
      <c r="CXY96" s="76"/>
      <c r="CXZ96" s="77"/>
      <c r="CYA96" s="87"/>
      <c r="CYB96" s="69"/>
      <c r="CYC96" s="70"/>
      <c r="CYD96" s="80"/>
      <c r="CYE96" s="71"/>
      <c r="CYF96" s="76"/>
      <c r="CYG96" s="76"/>
      <c r="CYH96" s="77"/>
      <c r="CYI96" s="87"/>
      <c r="CYJ96" s="69"/>
      <c r="CYK96" s="70"/>
      <c r="CYL96" s="80"/>
      <c r="CYM96" s="71"/>
      <c r="CYN96" s="76"/>
      <c r="CYO96" s="76"/>
      <c r="CYP96" s="77"/>
      <c r="CYQ96" s="87"/>
      <c r="CYR96" s="69"/>
      <c r="CYS96" s="70"/>
      <c r="CYT96" s="80"/>
      <c r="CYU96" s="71"/>
      <c r="CYV96" s="76"/>
      <c r="CYW96" s="76"/>
      <c r="CYX96" s="77"/>
      <c r="CYY96" s="87"/>
      <c r="CYZ96" s="69"/>
      <c r="CZA96" s="70"/>
      <c r="CZB96" s="80"/>
      <c r="CZC96" s="71"/>
      <c r="CZD96" s="76"/>
      <c r="CZE96" s="76"/>
      <c r="CZF96" s="77"/>
      <c r="CZG96" s="87"/>
      <c r="CZH96" s="69"/>
      <c r="CZI96" s="70"/>
      <c r="CZJ96" s="80"/>
      <c r="CZK96" s="71"/>
      <c r="CZL96" s="76"/>
      <c r="CZM96" s="76"/>
      <c r="CZN96" s="77"/>
      <c r="CZO96" s="87"/>
      <c r="CZP96" s="69"/>
      <c r="CZQ96" s="70"/>
      <c r="CZR96" s="80"/>
      <c r="CZS96" s="71"/>
      <c r="CZT96" s="76"/>
      <c r="CZU96" s="76"/>
      <c r="CZV96" s="77"/>
      <c r="CZW96" s="87"/>
      <c r="CZX96" s="69"/>
      <c r="CZY96" s="70"/>
      <c r="CZZ96" s="80"/>
      <c r="DAA96" s="71"/>
      <c r="DAB96" s="76"/>
      <c r="DAC96" s="76"/>
      <c r="DAD96" s="77"/>
      <c r="DAE96" s="87"/>
      <c r="DAF96" s="69"/>
      <c r="DAG96" s="70"/>
      <c r="DAH96" s="80"/>
      <c r="DAI96" s="71"/>
      <c r="DAJ96" s="76"/>
      <c r="DAK96" s="76"/>
      <c r="DAL96" s="77"/>
      <c r="DAM96" s="87"/>
      <c r="DAN96" s="69"/>
      <c r="DAO96" s="70"/>
      <c r="DAP96" s="80"/>
      <c r="DAQ96" s="71"/>
      <c r="DAR96" s="76"/>
      <c r="DAS96" s="76"/>
      <c r="DAT96" s="77"/>
      <c r="DAU96" s="87"/>
      <c r="DAV96" s="69"/>
      <c r="DAW96" s="70"/>
      <c r="DAX96" s="80"/>
      <c r="DAY96" s="71"/>
      <c r="DAZ96" s="76"/>
      <c r="DBA96" s="76"/>
      <c r="DBB96" s="77"/>
      <c r="DBC96" s="87"/>
      <c r="DBD96" s="69"/>
      <c r="DBE96" s="70"/>
      <c r="DBF96" s="80"/>
      <c r="DBG96" s="71"/>
      <c r="DBH96" s="76"/>
      <c r="DBI96" s="76"/>
      <c r="DBJ96" s="77"/>
      <c r="DBK96" s="87"/>
      <c r="DBL96" s="69"/>
      <c r="DBM96" s="70"/>
      <c r="DBN96" s="80"/>
      <c r="DBO96" s="71"/>
      <c r="DBP96" s="76"/>
      <c r="DBQ96" s="76"/>
      <c r="DBR96" s="77"/>
      <c r="DBS96" s="87"/>
      <c r="DBT96" s="69"/>
      <c r="DBU96" s="70"/>
      <c r="DBV96" s="80"/>
      <c r="DBW96" s="71"/>
      <c r="DBX96" s="76"/>
      <c r="DBY96" s="76"/>
      <c r="DBZ96" s="77"/>
      <c r="DCA96" s="87"/>
      <c r="DCB96" s="69"/>
      <c r="DCC96" s="70"/>
      <c r="DCD96" s="80"/>
      <c r="DCE96" s="71"/>
      <c r="DCF96" s="76"/>
      <c r="DCG96" s="76"/>
      <c r="DCH96" s="77"/>
      <c r="DCI96" s="87"/>
      <c r="DCJ96" s="69"/>
      <c r="DCK96" s="70"/>
      <c r="DCL96" s="80"/>
      <c r="DCM96" s="71"/>
      <c r="DCN96" s="76"/>
      <c r="DCO96" s="76"/>
      <c r="DCP96" s="77"/>
      <c r="DCQ96" s="87"/>
      <c r="DCR96" s="69"/>
      <c r="DCS96" s="70"/>
      <c r="DCT96" s="80"/>
      <c r="DCU96" s="71"/>
      <c r="DCV96" s="76"/>
      <c r="DCW96" s="76"/>
      <c r="DCX96" s="77"/>
      <c r="DCY96" s="87"/>
      <c r="DCZ96" s="69"/>
      <c r="DDA96" s="70"/>
      <c r="DDB96" s="80"/>
      <c r="DDC96" s="71"/>
      <c r="DDD96" s="76"/>
      <c r="DDE96" s="76"/>
    </row>
    <row r="97" spans="1:2813" ht="20.100000000000001" customHeight="1">
      <c r="B97" s="6"/>
      <c r="C97" s="57"/>
      <c r="D97" s="7" t="s">
        <v>59</v>
      </c>
      <c r="E97" s="45" t="s">
        <v>32</v>
      </c>
      <c r="F97" s="11" t="s">
        <v>34</v>
      </c>
      <c r="G97" s="8" t="s">
        <v>34</v>
      </c>
      <c r="H97" s="8" t="s">
        <v>34</v>
      </c>
      <c r="I97" s="8" t="s">
        <v>34</v>
      </c>
      <c r="J97" s="124" t="s">
        <v>34</v>
      </c>
      <c r="K97" s="42"/>
      <c r="L97" s="70"/>
      <c r="M97" s="88"/>
      <c r="N97" s="71"/>
      <c r="O97" s="76"/>
      <c r="P97" s="76"/>
      <c r="Q97" s="1"/>
      <c r="R97" s="6"/>
      <c r="S97" s="71"/>
      <c r="T97" s="76"/>
      <c r="U97" s="76"/>
      <c r="V97" s="77"/>
      <c r="W97" s="42"/>
      <c r="X97" s="42"/>
      <c r="Y97" s="70"/>
      <c r="Z97" s="88"/>
      <c r="AA97" s="71"/>
      <c r="AB97" s="76"/>
      <c r="AC97" s="76"/>
      <c r="AD97" s="77"/>
      <c r="AE97" s="42"/>
      <c r="AF97" s="42"/>
      <c r="AG97" s="70"/>
      <c r="AH97" s="88"/>
      <c r="AI97" s="71"/>
      <c r="AJ97" s="76"/>
      <c r="AK97" s="76"/>
      <c r="AL97" s="77"/>
      <c r="AM97" s="42"/>
      <c r="AN97" s="42"/>
      <c r="AO97" s="70"/>
      <c r="AP97" s="88"/>
      <c r="AQ97" s="71"/>
      <c r="AR97" s="76"/>
      <c r="AS97" s="76"/>
      <c r="AT97" s="77"/>
      <c r="AU97" s="42"/>
      <c r="AV97" s="42"/>
      <c r="AW97" s="70"/>
      <c r="AX97" s="88"/>
      <c r="AY97" s="71"/>
      <c r="AZ97" s="76"/>
      <c r="BA97" s="76"/>
      <c r="BB97" s="77"/>
      <c r="BC97" s="42"/>
      <c r="BD97" s="42"/>
      <c r="BE97" s="70"/>
      <c r="BF97" s="88"/>
      <c r="BG97" s="71"/>
      <c r="BH97" s="76"/>
      <c r="BI97" s="76"/>
      <c r="BJ97" s="77"/>
      <c r="BK97" s="42"/>
      <c r="BL97" s="42"/>
      <c r="BM97" s="70"/>
      <c r="BN97" s="88"/>
      <c r="BO97" s="71"/>
      <c r="BP97" s="76"/>
      <c r="BQ97" s="76"/>
      <c r="BR97" s="77"/>
      <c r="BS97" s="42"/>
      <c r="BT97" s="42"/>
      <c r="BU97" s="70"/>
      <c r="BV97" s="88"/>
      <c r="BW97" s="71"/>
      <c r="BX97" s="76"/>
      <c r="BY97" s="76"/>
      <c r="BZ97" s="77"/>
      <c r="CA97" s="42"/>
      <c r="CB97" s="42"/>
      <c r="CC97" s="70"/>
      <c r="CD97" s="88"/>
      <c r="CE97" s="71"/>
      <c r="CF97" s="76"/>
      <c r="CG97" s="76"/>
      <c r="CH97" s="77"/>
      <c r="CI97" s="42"/>
      <c r="CJ97" s="42"/>
      <c r="CK97" s="70"/>
      <c r="CL97" s="88"/>
      <c r="CM97" s="71"/>
      <c r="CN97" s="76"/>
      <c r="CO97" s="76"/>
      <c r="CP97" s="77"/>
      <c r="CQ97" s="42"/>
      <c r="CR97" s="42"/>
      <c r="CS97" s="70"/>
      <c r="CT97" s="88"/>
      <c r="CU97" s="71"/>
      <c r="CV97" s="76"/>
      <c r="CW97" s="76"/>
      <c r="CX97" s="77"/>
      <c r="CY97" s="42"/>
      <c r="CZ97" s="42"/>
      <c r="DA97" s="70"/>
      <c r="DB97" s="88"/>
      <c r="DC97" s="71"/>
      <c r="DD97" s="76"/>
      <c r="DE97" s="76"/>
      <c r="DF97" s="77"/>
      <c r="DG97" s="42"/>
      <c r="DH97" s="42"/>
      <c r="DI97" s="70"/>
      <c r="DJ97" s="88"/>
      <c r="DK97" s="71"/>
      <c r="DL97" s="76"/>
      <c r="DM97" s="76"/>
      <c r="DN97" s="77"/>
      <c r="DO97" s="42"/>
      <c r="DP97" s="42"/>
      <c r="DQ97" s="70"/>
      <c r="DR97" s="88"/>
      <c r="DS97" s="71"/>
      <c r="DT97" s="76"/>
      <c r="DU97" s="76"/>
      <c r="DV97" s="77"/>
      <c r="DW97" s="42"/>
      <c r="DX97" s="42"/>
      <c r="DY97" s="70"/>
      <c r="DZ97" s="88"/>
      <c r="EA97" s="71"/>
      <c r="EB97" s="76"/>
      <c r="EC97" s="76"/>
      <c r="ED97" s="77"/>
      <c r="EE97" s="42"/>
      <c r="EF97" s="42"/>
      <c r="EG97" s="70"/>
      <c r="EH97" s="88"/>
      <c r="EI97" s="71"/>
      <c r="EJ97" s="76"/>
      <c r="EK97" s="76"/>
      <c r="EL97" s="77"/>
      <c r="EM97" s="42"/>
      <c r="EN97" s="42"/>
      <c r="EO97" s="70"/>
      <c r="EP97" s="88"/>
      <c r="EQ97" s="71"/>
      <c r="ER97" s="76"/>
      <c r="ES97" s="76"/>
      <c r="ET97" s="77"/>
      <c r="EU97" s="42"/>
      <c r="EV97" s="42"/>
      <c r="EW97" s="70"/>
      <c r="EX97" s="88"/>
      <c r="EY97" s="71"/>
      <c r="EZ97" s="76"/>
      <c r="FA97" s="76"/>
      <c r="FB97" s="77"/>
      <c r="FC97" s="42"/>
      <c r="FD97" s="42"/>
      <c r="FE97" s="70"/>
      <c r="FF97" s="88"/>
      <c r="FG97" s="71"/>
      <c r="FH97" s="76"/>
      <c r="FI97" s="76"/>
      <c r="FJ97" s="77"/>
      <c r="FK97" s="42"/>
      <c r="FL97" s="42"/>
      <c r="FM97" s="70"/>
      <c r="FN97" s="88"/>
      <c r="FO97" s="71"/>
      <c r="FP97" s="76"/>
      <c r="FQ97" s="76"/>
      <c r="FR97" s="77"/>
      <c r="FS97" s="42"/>
      <c r="FT97" s="42"/>
      <c r="FU97" s="70"/>
      <c r="FV97" s="88"/>
      <c r="FW97" s="71"/>
      <c r="FX97" s="76"/>
      <c r="FY97" s="76"/>
      <c r="FZ97" s="77"/>
      <c r="GA97" s="42"/>
      <c r="GB97" s="42"/>
      <c r="GC97" s="70"/>
      <c r="GD97" s="88"/>
      <c r="GE97" s="71"/>
      <c r="GF97" s="76"/>
      <c r="GG97" s="76"/>
      <c r="GH97" s="77"/>
      <c r="GI97" s="42"/>
      <c r="GJ97" s="42"/>
      <c r="GK97" s="70"/>
      <c r="GL97" s="88"/>
      <c r="GM97" s="71"/>
      <c r="GN97" s="76"/>
      <c r="GO97" s="76"/>
      <c r="GP97" s="77"/>
      <c r="GQ97" s="42"/>
      <c r="GR97" s="42"/>
      <c r="GS97" s="70"/>
      <c r="GT97" s="88"/>
      <c r="GU97" s="71"/>
      <c r="GV97" s="76"/>
      <c r="GW97" s="76"/>
      <c r="GX97" s="77"/>
      <c r="GY97" s="42"/>
      <c r="GZ97" s="42"/>
      <c r="HA97" s="70"/>
      <c r="HB97" s="88"/>
      <c r="HC97" s="71"/>
      <c r="HD97" s="76"/>
      <c r="HE97" s="76"/>
      <c r="HF97" s="77"/>
      <c r="HG97" s="42"/>
      <c r="HH97" s="42"/>
      <c r="HI97" s="70"/>
      <c r="HJ97" s="88"/>
      <c r="HK97" s="71"/>
      <c r="HL97" s="76"/>
      <c r="HM97" s="76"/>
      <c r="HN97" s="77"/>
      <c r="HO97" s="42"/>
      <c r="HP97" s="42"/>
      <c r="HQ97" s="70"/>
      <c r="HR97" s="88"/>
      <c r="HS97" s="71"/>
      <c r="HT97" s="76"/>
      <c r="HU97" s="76"/>
      <c r="HV97" s="77"/>
      <c r="HW97" s="42"/>
      <c r="HX97" s="42"/>
      <c r="HY97" s="70"/>
      <c r="HZ97" s="88"/>
      <c r="IA97" s="71"/>
      <c r="IB97" s="76"/>
      <c r="IC97" s="76"/>
      <c r="ID97" s="77"/>
      <c r="IE97" s="42"/>
      <c r="IF97" s="42"/>
      <c r="IG97" s="70"/>
      <c r="IH97" s="88"/>
      <c r="II97" s="71"/>
      <c r="IJ97" s="76"/>
      <c r="IK97" s="76"/>
      <c r="IL97" s="77"/>
      <c r="IM97" s="42"/>
      <c r="IN97" s="42"/>
      <c r="IO97" s="70"/>
      <c r="IP97" s="88"/>
      <c r="IQ97" s="71"/>
      <c r="IR97" s="76"/>
      <c r="IS97" s="76"/>
      <c r="IT97" s="77"/>
      <c r="IU97" s="42"/>
      <c r="IV97" s="42"/>
      <c r="IW97" s="70"/>
      <c r="IX97" s="88"/>
      <c r="IY97" s="71"/>
      <c r="IZ97" s="76"/>
      <c r="JA97" s="76"/>
      <c r="JB97" s="77"/>
      <c r="JC97" s="42"/>
      <c r="JD97" s="42"/>
      <c r="JE97" s="70"/>
      <c r="JF97" s="88"/>
      <c r="JG97" s="71"/>
      <c r="JH97" s="76"/>
      <c r="JI97" s="76"/>
      <c r="JJ97" s="77"/>
      <c r="JK97" s="42"/>
      <c r="JL97" s="42"/>
      <c r="JM97" s="70"/>
      <c r="JN97" s="88"/>
      <c r="JO97" s="71"/>
      <c r="JP97" s="76"/>
      <c r="JQ97" s="76"/>
      <c r="JR97" s="77"/>
      <c r="JS97" s="42"/>
      <c r="JT97" s="42"/>
      <c r="JU97" s="70"/>
      <c r="JV97" s="88"/>
      <c r="JW97" s="71"/>
      <c r="JX97" s="76"/>
      <c r="JY97" s="76"/>
      <c r="JZ97" s="77"/>
      <c r="KA97" s="42"/>
      <c r="KB97" s="42"/>
      <c r="KC97" s="70"/>
      <c r="KD97" s="88"/>
      <c r="KE97" s="71"/>
      <c r="KF97" s="76"/>
      <c r="KG97" s="76"/>
      <c r="KH97" s="77"/>
      <c r="KI97" s="42"/>
      <c r="KJ97" s="42"/>
      <c r="KK97" s="70"/>
      <c r="KL97" s="88"/>
      <c r="KM97" s="71"/>
      <c r="KN97" s="76"/>
      <c r="KO97" s="76"/>
      <c r="KP97" s="77"/>
      <c r="KQ97" s="42"/>
      <c r="KR97" s="42"/>
      <c r="KS97" s="70"/>
      <c r="KT97" s="88"/>
      <c r="KU97" s="71"/>
      <c r="KV97" s="76"/>
      <c r="KW97" s="76"/>
      <c r="KX97" s="77"/>
      <c r="KY97" s="42"/>
      <c r="KZ97" s="42"/>
      <c r="LA97" s="70"/>
      <c r="LB97" s="88"/>
      <c r="LC97" s="71"/>
      <c r="LD97" s="76"/>
      <c r="LE97" s="76"/>
      <c r="LF97" s="77"/>
      <c r="LG97" s="42"/>
      <c r="LH97" s="42"/>
      <c r="LI97" s="70"/>
      <c r="LJ97" s="88"/>
      <c r="LK97" s="71"/>
      <c r="LL97" s="76"/>
      <c r="LM97" s="76"/>
      <c r="LN97" s="77"/>
      <c r="LO97" s="42"/>
      <c r="LP97" s="42"/>
      <c r="LQ97" s="70"/>
      <c r="LR97" s="88"/>
      <c r="LS97" s="71"/>
      <c r="LT97" s="76"/>
      <c r="LU97" s="76"/>
      <c r="LV97" s="77"/>
      <c r="LW97" s="42"/>
      <c r="LX97" s="42"/>
      <c r="LY97" s="70"/>
      <c r="LZ97" s="88"/>
      <c r="MA97" s="71"/>
      <c r="MB97" s="76"/>
      <c r="MC97" s="76"/>
      <c r="MD97" s="77"/>
      <c r="ME97" s="42"/>
      <c r="MF97" s="42"/>
      <c r="MG97" s="70"/>
      <c r="MH97" s="88"/>
      <c r="MI97" s="71"/>
      <c r="MJ97" s="76"/>
      <c r="MK97" s="76"/>
      <c r="ML97" s="77"/>
      <c r="MM97" s="42"/>
      <c r="MN97" s="42"/>
      <c r="MO97" s="70"/>
      <c r="MP97" s="88"/>
      <c r="MQ97" s="71"/>
      <c r="MR97" s="76"/>
      <c r="MS97" s="76"/>
      <c r="MT97" s="77"/>
      <c r="MU97" s="42"/>
      <c r="MV97" s="42"/>
      <c r="MW97" s="70"/>
      <c r="MX97" s="88"/>
      <c r="MY97" s="71"/>
      <c r="MZ97" s="76"/>
      <c r="NA97" s="76"/>
      <c r="NB97" s="77"/>
      <c r="NC97" s="42"/>
      <c r="ND97" s="42"/>
      <c r="NE97" s="70"/>
      <c r="NF97" s="88"/>
      <c r="NG97" s="71"/>
      <c r="NH97" s="76"/>
      <c r="NI97" s="76"/>
      <c r="NJ97" s="77"/>
      <c r="NK97" s="42"/>
      <c r="NL97" s="42"/>
      <c r="NM97" s="70"/>
      <c r="NN97" s="88"/>
      <c r="NO97" s="71"/>
      <c r="NP97" s="76"/>
      <c r="NQ97" s="76"/>
      <c r="NR97" s="77"/>
      <c r="NS97" s="42"/>
      <c r="NT97" s="42"/>
      <c r="NU97" s="70"/>
      <c r="NV97" s="88"/>
      <c r="NW97" s="71"/>
      <c r="NX97" s="76"/>
      <c r="NY97" s="76"/>
      <c r="NZ97" s="77"/>
      <c r="OA97" s="42"/>
      <c r="OB97" s="42"/>
      <c r="OC97" s="70"/>
      <c r="OD97" s="88"/>
      <c r="OE97" s="71"/>
      <c r="OF97" s="76"/>
      <c r="OG97" s="76"/>
      <c r="OH97" s="77"/>
      <c r="OI97" s="42"/>
      <c r="OJ97" s="42"/>
      <c r="OK97" s="70"/>
      <c r="OL97" s="88"/>
      <c r="OM97" s="71"/>
      <c r="ON97" s="76"/>
      <c r="OO97" s="76"/>
      <c r="OP97" s="77"/>
      <c r="OQ97" s="42"/>
      <c r="OR97" s="42"/>
      <c r="OS97" s="70"/>
      <c r="OT97" s="88"/>
      <c r="OU97" s="71"/>
      <c r="OV97" s="76"/>
      <c r="OW97" s="76"/>
      <c r="OX97" s="77"/>
      <c r="OY97" s="42"/>
      <c r="OZ97" s="42"/>
      <c r="PA97" s="70"/>
      <c r="PB97" s="88"/>
      <c r="PC97" s="71"/>
      <c r="PD97" s="76"/>
      <c r="PE97" s="76"/>
      <c r="PF97" s="77"/>
      <c r="PG97" s="42"/>
      <c r="PH97" s="42"/>
      <c r="PI97" s="70"/>
      <c r="PJ97" s="88"/>
      <c r="PK97" s="71"/>
      <c r="PL97" s="76"/>
      <c r="PM97" s="76"/>
      <c r="PN97" s="77"/>
      <c r="PO97" s="42"/>
      <c r="PP97" s="42"/>
      <c r="PQ97" s="70"/>
      <c r="PR97" s="88"/>
      <c r="PS97" s="71"/>
      <c r="PT97" s="76"/>
      <c r="PU97" s="76"/>
      <c r="PV97" s="77"/>
      <c r="PW97" s="42"/>
      <c r="PX97" s="42"/>
      <c r="PY97" s="70"/>
      <c r="PZ97" s="88"/>
      <c r="QA97" s="71"/>
      <c r="QB97" s="76"/>
      <c r="QC97" s="76"/>
      <c r="QD97" s="77"/>
      <c r="QE97" s="42"/>
      <c r="QF97" s="42"/>
      <c r="QG97" s="70"/>
      <c r="QH97" s="88"/>
      <c r="QI97" s="71"/>
      <c r="QJ97" s="76"/>
      <c r="QK97" s="76"/>
      <c r="QL97" s="77"/>
      <c r="QM97" s="42"/>
      <c r="QN97" s="42"/>
      <c r="QO97" s="70"/>
      <c r="QP97" s="88"/>
      <c r="QQ97" s="71"/>
      <c r="QR97" s="76"/>
      <c r="QS97" s="76"/>
      <c r="QT97" s="77"/>
      <c r="QU97" s="42"/>
      <c r="QV97" s="42"/>
      <c r="QW97" s="70"/>
      <c r="QX97" s="88"/>
      <c r="QY97" s="71"/>
      <c r="QZ97" s="76"/>
      <c r="RA97" s="76"/>
      <c r="RB97" s="77"/>
      <c r="RC97" s="42"/>
      <c r="RD97" s="42"/>
      <c r="RE97" s="70"/>
      <c r="RF97" s="88"/>
      <c r="RG97" s="71"/>
      <c r="RH97" s="76"/>
      <c r="RI97" s="76"/>
      <c r="RJ97" s="77"/>
      <c r="RK97" s="42"/>
      <c r="RL97" s="42"/>
      <c r="RM97" s="70"/>
      <c r="RN97" s="88"/>
      <c r="RO97" s="71"/>
      <c r="RP97" s="76"/>
      <c r="RQ97" s="76"/>
      <c r="RR97" s="77"/>
      <c r="RS97" s="42"/>
      <c r="RT97" s="42"/>
      <c r="RU97" s="70"/>
      <c r="RV97" s="88"/>
      <c r="RW97" s="71"/>
      <c r="RX97" s="76"/>
      <c r="RY97" s="76"/>
      <c r="RZ97" s="77"/>
      <c r="SA97" s="42"/>
      <c r="SB97" s="42"/>
      <c r="SC97" s="70"/>
      <c r="SD97" s="88"/>
      <c r="SE97" s="71"/>
      <c r="SF97" s="76"/>
      <c r="SG97" s="76"/>
      <c r="SH97" s="77"/>
      <c r="SI97" s="42"/>
      <c r="SJ97" s="42"/>
      <c r="SK97" s="70"/>
      <c r="SL97" s="88"/>
      <c r="SM97" s="71"/>
      <c r="SN97" s="76"/>
      <c r="SO97" s="76"/>
      <c r="SP97" s="77"/>
      <c r="SQ97" s="42"/>
      <c r="SR97" s="42"/>
      <c r="SS97" s="70"/>
      <c r="ST97" s="88"/>
      <c r="SU97" s="71"/>
      <c r="SV97" s="76"/>
      <c r="SW97" s="76"/>
      <c r="SX97" s="77"/>
      <c r="SY97" s="42"/>
      <c r="SZ97" s="42"/>
      <c r="TA97" s="70"/>
      <c r="TB97" s="88"/>
      <c r="TC97" s="71"/>
      <c r="TD97" s="76"/>
      <c r="TE97" s="76"/>
      <c r="TF97" s="77"/>
      <c r="TG97" s="42"/>
      <c r="TH97" s="42"/>
      <c r="TI97" s="70"/>
      <c r="TJ97" s="88"/>
      <c r="TK97" s="71"/>
      <c r="TL97" s="76"/>
      <c r="TM97" s="76"/>
      <c r="TN97" s="77"/>
      <c r="TO97" s="42"/>
      <c r="TP97" s="42"/>
      <c r="TQ97" s="70"/>
      <c r="TR97" s="88"/>
      <c r="TS97" s="71"/>
      <c r="TT97" s="76"/>
      <c r="TU97" s="76"/>
      <c r="TV97" s="77"/>
      <c r="TW97" s="42"/>
      <c r="TX97" s="42"/>
      <c r="TY97" s="70"/>
      <c r="TZ97" s="88"/>
      <c r="UA97" s="71"/>
      <c r="UB97" s="76"/>
      <c r="UC97" s="76"/>
      <c r="UD97" s="77"/>
      <c r="UE97" s="42"/>
      <c r="UF97" s="42"/>
      <c r="UG97" s="70"/>
      <c r="UH97" s="88"/>
      <c r="UI97" s="71"/>
      <c r="UJ97" s="76"/>
      <c r="UK97" s="76"/>
      <c r="UL97" s="77"/>
      <c r="UM97" s="42"/>
      <c r="UN97" s="42"/>
      <c r="UO97" s="70"/>
      <c r="UP97" s="88"/>
      <c r="UQ97" s="71"/>
      <c r="UR97" s="76"/>
      <c r="US97" s="76"/>
      <c r="UT97" s="77"/>
      <c r="UU97" s="42"/>
      <c r="UV97" s="42"/>
      <c r="UW97" s="70"/>
      <c r="UX97" s="88"/>
      <c r="UY97" s="71"/>
      <c r="UZ97" s="76"/>
      <c r="VA97" s="76"/>
      <c r="VB97" s="77"/>
      <c r="VC97" s="42"/>
      <c r="VD97" s="42"/>
      <c r="VE97" s="70"/>
      <c r="VF97" s="88"/>
      <c r="VG97" s="71"/>
      <c r="VH97" s="76"/>
      <c r="VI97" s="76"/>
      <c r="VJ97" s="77"/>
      <c r="VK97" s="42"/>
      <c r="VL97" s="42"/>
      <c r="VM97" s="70"/>
      <c r="VN97" s="88"/>
      <c r="VO97" s="71"/>
      <c r="VP97" s="76"/>
      <c r="VQ97" s="76"/>
      <c r="VR97" s="77"/>
      <c r="VS97" s="42"/>
      <c r="VT97" s="42"/>
      <c r="VU97" s="70"/>
      <c r="VV97" s="88"/>
      <c r="VW97" s="71"/>
      <c r="VX97" s="76"/>
      <c r="VY97" s="76"/>
      <c r="VZ97" s="77"/>
      <c r="WA97" s="42"/>
      <c r="WB97" s="42"/>
      <c r="WC97" s="70"/>
      <c r="WD97" s="88"/>
      <c r="WE97" s="71"/>
      <c r="WF97" s="76"/>
      <c r="WG97" s="76"/>
      <c r="WH97" s="77"/>
      <c r="WI97" s="42"/>
      <c r="WJ97" s="42"/>
      <c r="WK97" s="70"/>
      <c r="WL97" s="88"/>
      <c r="WM97" s="71"/>
      <c r="WN97" s="76"/>
      <c r="WO97" s="76"/>
      <c r="WP97" s="77"/>
      <c r="WQ97" s="42"/>
      <c r="WR97" s="42"/>
      <c r="WS97" s="70"/>
      <c r="WT97" s="88"/>
      <c r="WU97" s="71"/>
      <c r="WV97" s="76"/>
      <c r="WW97" s="76"/>
      <c r="WX97" s="77"/>
      <c r="WY97" s="42"/>
      <c r="WZ97" s="42"/>
      <c r="XA97" s="70"/>
      <c r="XB97" s="88"/>
      <c r="XC97" s="71"/>
      <c r="XD97" s="76"/>
      <c r="XE97" s="76"/>
      <c r="XF97" s="77"/>
      <c r="XG97" s="42"/>
      <c r="XH97" s="42"/>
      <c r="XI97" s="70"/>
      <c r="XJ97" s="88"/>
      <c r="XK97" s="71"/>
      <c r="XL97" s="76"/>
      <c r="XM97" s="76"/>
      <c r="XN97" s="77"/>
      <c r="XO97" s="42"/>
      <c r="XP97" s="42"/>
      <c r="XQ97" s="70"/>
      <c r="XR97" s="88"/>
      <c r="XS97" s="71"/>
      <c r="XT97" s="76"/>
      <c r="XU97" s="76"/>
      <c r="XV97" s="77"/>
      <c r="XW97" s="42"/>
      <c r="XX97" s="42"/>
      <c r="XY97" s="70"/>
      <c r="XZ97" s="88"/>
      <c r="YA97" s="71"/>
      <c r="YB97" s="76"/>
      <c r="YC97" s="76"/>
      <c r="YD97" s="77"/>
      <c r="YE97" s="42"/>
      <c r="YF97" s="42"/>
      <c r="YG97" s="70"/>
      <c r="YH97" s="88"/>
      <c r="YI97" s="71"/>
      <c r="YJ97" s="76"/>
      <c r="YK97" s="76"/>
      <c r="YL97" s="77"/>
      <c r="YM97" s="42"/>
      <c r="YN97" s="42"/>
      <c r="YO97" s="70"/>
      <c r="YP97" s="88"/>
      <c r="YQ97" s="71"/>
      <c r="YR97" s="76"/>
      <c r="YS97" s="76"/>
      <c r="YT97" s="77"/>
      <c r="YU97" s="42"/>
      <c r="YV97" s="42"/>
      <c r="YW97" s="70"/>
      <c r="YX97" s="88"/>
      <c r="YY97" s="71"/>
      <c r="YZ97" s="76"/>
      <c r="ZA97" s="76"/>
      <c r="ZB97" s="77"/>
      <c r="ZC97" s="42"/>
      <c r="ZD97" s="42"/>
      <c r="ZE97" s="70"/>
      <c r="ZF97" s="88"/>
      <c r="ZG97" s="71"/>
      <c r="ZH97" s="76"/>
      <c r="ZI97" s="76"/>
      <c r="ZJ97" s="77"/>
      <c r="ZK97" s="42"/>
      <c r="ZL97" s="42"/>
      <c r="ZM97" s="70"/>
      <c r="ZN97" s="88"/>
      <c r="ZO97" s="71"/>
      <c r="ZP97" s="76"/>
      <c r="ZQ97" s="76"/>
      <c r="ZR97" s="77"/>
      <c r="ZS97" s="42"/>
      <c r="ZT97" s="42"/>
      <c r="ZU97" s="70"/>
      <c r="ZV97" s="88"/>
      <c r="ZW97" s="71"/>
      <c r="ZX97" s="76"/>
      <c r="ZY97" s="76"/>
      <c r="ZZ97" s="77"/>
      <c r="AAA97" s="42"/>
      <c r="AAB97" s="42"/>
      <c r="AAC97" s="70"/>
      <c r="AAD97" s="88"/>
      <c r="AAE97" s="71"/>
      <c r="AAF97" s="76"/>
      <c r="AAG97" s="76"/>
      <c r="AAH97" s="77"/>
      <c r="AAI97" s="42"/>
      <c r="AAJ97" s="42"/>
      <c r="AAK97" s="70"/>
      <c r="AAL97" s="88"/>
      <c r="AAM97" s="71"/>
      <c r="AAN97" s="76"/>
      <c r="AAO97" s="76"/>
      <c r="AAP97" s="77"/>
      <c r="AAQ97" s="42"/>
      <c r="AAR97" s="42"/>
      <c r="AAS97" s="70"/>
      <c r="AAT97" s="88"/>
      <c r="AAU97" s="71"/>
      <c r="AAV97" s="76"/>
      <c r="AAW97" s="76"/>
      <c r="AAX97" s="77"/>
      <c r="AAY97" s="42"/>
      <c r="AAZ97" s="42"/>
      <c r="ABA97" s="70"/>
      <c r="ABB97" s="88"/>
      <c r="ABC97" s="71"/>
      <c r="ABD97" s="76"/>
      <c r="ABE97" s="76"/>
      <c r="ABF97" s="77"/>
      <c r="ABG97" s="42"/>
      <c r="ABH97" s="42"/>
      <c r="ABI97" s="70"/>
      <c r="ABJ97" s="88"/>
      <c r="ABK97" s="71"/>
      <c r="ABL97" s="76"/>
      <c r="ABM97" s="76"/>
      <c r="ABN97" s="77"/>
      <c r="ABO97" s="42"/>
      <c r="ABP97" s="42"/>
      <c r="ABQ97" s="70"/>
      <c r="ABR97" s="88"/>
      <c r="ABS97" s="71"/>
      <c r="ABT97" s="76"/>
      <c r="ABU97" s="76"/>
      <c r="ABV97" s="77"/>
      <c r="ABW97" s="42"/>
      <c r="ABX97" s="42"/>
      <c r="ABY97" s="70"/>
      <c r="ABZ97" s="88"/>
      <c r="ACA97" s="71"/>
      <c r="ACB97" s="76"/>
      <c r="ACC97" s="76"/>
      <c r="ACD97" s="77"/>
      <c r="ACE97" s="42"/>
      <c r="ACF97" s="42"/>
      <c r="ACG97" s="70"/>
      <c r="ACH97" s="88"/>
      <c r="ACI97" s="71"/>
      <c r="ACJ97" s="76"/>
      <c r="ACK97" s="76"/>
      <c r="ACL97" s="77"/>
      <c r="ACM97" s="42"/>
      <c r="ACN97" s="42"/>
      <c r="ACO97" s="70"/>
      <c r="ACP97" s="88"/>
      <c r="ACQ97" s="71"/>
      <c r="ACR97" s="76"/>
      <c r="ACS97" s="76"/>
      <c r="ACT97" s="77"/>
      <c r="ACU97" s="42"/>
      <c r="ACV97" s="42"/>
      <c r="ACW97" s="70"/>
      <c r="ACX97" s="88"/>
      <c r="ACY97" s="71"/>
      <c r="ACZ97" s="76"/>
      <c r="ADA97" s="76"/>
      <c r="ADB97" s="77"/>
      <c r="ADC97" s="42"/>
      <c r="ADD97" s="42"/>
      <c r="ADE97" s="70"/>
      <c r="ADF97" s="88"/>
      <c r="ADG97" s="71"/>
      <c r="ADH97" s="76"/>
      <c r="ADI97" s="76"/>
      <c r="ADJ97" s="77"/>
      <c r="ADK97" s="42"/>
      <c r="ADL97" s="42"/>
      <c r="ADM97" s="70"/>
      <c r="ADN97" s="88"/>
      <c r="ADO97" s="71"/>
      <c r="ADP97" s="76"/>
      <c r="ADQ97" s="76"/>
      <c r="ADR97" s="77"/>
      <c r="ADS97" s="42"/>
      <c r="ADT97" s="42"/>
      <c r="ADU97" s="70"/>
      <c r="ADV97" s="88"/>
      <c r="ADW97" s="71"/>
      <c r="ADX97" s="76"/>
      <c r="ADY97" s="76"/>
      <c r="ADZ97" s="77"/>
      <c r="AEA97" s="42"/>
      <c r="AEB97" s="42"/>
      <c r="AEC97" s="70"/>
      <c r="AED97" s="88"/>
      <c r="AEE97" s="71"/>
      <c r="AEF97" s="76"/>
      <c r="AEG97" s="76"/>
      <c r="AEH97" s="77"/>
      <c r="AEI97" s="42"/>
      <c r="AEJ97" s="42"/>
      <c r="AEK97" s="70"/>
      <c r="AEL97" s="88"/>
      <c r="AEM97" s="71"/>
      <c r="AEN97" s="76"/>
      <c r="AEO97" s="76"/>
      <c r="AEP97" s="77"/>
      <c r="AEQ97" s="42"/>
      <c r="AER97" s="42"/>
      <c r="AES97" s="70"/>
      <c r="AET97" s="88"/>
      <c r="AEU97" s="71"/>
      <c r="AEV97" s="76"/>
      <c r="AEW97" s="76"/>
      <c r="AEX97" s="77"/>
      <c r="AEY97" s="42"/>
      <c r="AEZ97" s="42"/>
      <c r="AFA97" s="70"/>
      <c r="AFB97" s="88"/>
      <c r="AFC97" s="71"/>
      <c r="AFD97" s="76"/>
      <c r="AFE97" s="76"/>
      <c r="AFF97" s="77"/>
      <c r="AFG97" s="42"/>
      <c r="AFH97" s="42"/>
      <c r="AFI97" s="70"/>
      <c r="AFJ97" s="88"/>
      <c r="AFK97" s="71"/>
      <c r="AFL97" s="76"/>
      <c r="AFM97" s="76"/>
      <c r="AFN97" s="77"/>
      <c r="AFO97" s="42"/>
      <c r="AFP97" s="42"/>
      <c r="AFQ97" s="70"/>
      <c r="AFR97" s="88"/>
      <c r="AFS97" s="71"/>
      <c r="AFT97" s="76"/>
      <c r="AFU97" s="76"/>
      <c r="AFV97" s="77"/>
      <c r="AFW97" s="42"/>
      <c r="AFX97" s="42"/>
      <c r="AFY97" s="70"/>
      <c r="AFZ97" s="88"/>
      <c r="AGA97" s="71"/>
      <c r="AGB97" s="76"/>
      <c r="AGC97" s="76"/>
      <c r="AGD97" s="77"/>
      <c r="AGE97" s="42"/>
      <c r="AGF97" s="42"/>
      <c r="AGG97" s="70"/>
      <c r="AGH97" s="88"/>
      <c r="AGI97" s="71"/>
      <c r="AGJ97" s="76"/>
      <c r="AGK97" s="76"/>
      <c r="AGL97" s="77"/>
      <c r="AGM97" s="42"/>
      <c r="AGN97" s="42"/>
      <c r="AGO97" s="70"/>
      <c r="AGP97" s="88"/>
      <c r="AGQ97" s="71"/>
      <c r="AGR97" s="76"/>
      <c r="AGS97" s="76"/>
      <c r="AGT97" s="77"/>
      <c r="AGU97" s="42"/>
      <c r="AGV97" s="42"/>
      <c r="AGW97" s="70"/>
      <c r="AGX97" s="88"/>
      <c r="AGY97" s="71"/>
      <c r="AGZ97" s="76"/>
      <c r="AHA97" s="76"/>
      <c r="AHB97" s="77"/>
      <c r="AHC97" s="42"/>
      <c r="AHD97" s="42"/>
      <c r="AHE97" s="70"/>
      <c r="AHF97" s="88"/>
      <c r="AHG97" s="71"/>
      <c r="AHH97" s="76"/>
      <c r="AHI97" s="76"/>
      <c r="AHJ97" s="77"/>
      <c r="AHK97" s="42"/>
      <c r="AHL97" s="42"/>
      <c r="AHM97" s="70"/>
      <c r="AHN97" s="88"/>
      <c r="AHO97" s="71"/>
      <c r="AHP97" s="76"/>
      <c r="AHQ97" s="76"/>
      <c r="AHR97" s="77"/>
      <c r="AHS97" s="42"/>
      <c r="AHT97" s="42"/>
      <c r="AHU97" s="70"/>
      <c r="AHV97" s="88"/>
      <c r="AHW97" s="71"/>
      <c r="AHX97" s="76"/>
      <c r="AHY97" s="76"/>
      <c r="AHZ97" s="77"/>
      <c r="AIA97" s="42"/>
      <c r="AIB97" s="42"/>
      <c r="AIC97" s="70"/>
      <c r="AID97" s="88"/>
      <c r="AIE97" s="71"/>
      <c r="AIF97" s="76"/>
      <c r="AIG97" s="76"/>
      <c r="AIH97" s="77"/>
      <c r="AII97" s="42"/>
      <c r="AIJ97" s="42"/>
      <c r="AIK97" s="70"/>
      <c r="AIL97" s="88"/>
      <c r="AIM97" s="71"/>
      <c r="AIN97" s="76"/>
      <c r="AIO97" s="76"/>
      <c r="AIP97" s="77"/>
      <c r="AIQ97" s="42"/>
      <c r="AIR97" s="42"/>
      <c r="AIS97" s="70"/>
      <c r="AIT97" s="88"/>
      <c r="AIU97" s="71"/>
      <c r="AIV97" s="76"/>
      <c r="AIW97" s="76"/>
      <c r="AIX97" s="77"/>
      <c r="AIY97" s="42"/>
      <c r="AIZ97" s="42"/>
      <c r="AJA97" s="70"/>
      <c r="AJB97" s="88"/>
      <c r="AJC97" s="71"/>
      <c r="AJD97" s="76"/>
      <c r="AJE97" s="76"/>
      <c r="AJF97" s="77"/>
      <c r="AJG97" s="42"/>
      <c r="AJH97" s="42"/>
      <c r="AJI97" s="70"/>
      <c r="AJJ97" s="88"/>
      <c r="AJK97" s="71"/>
      <c r="AJL97" s="76"/>
      <c r="AJM97" s="76"/>
      <c r="AJN97" s="77"/>
      <c r="AJO97" s="42"/>
      <c r="AJP97" s="42"/>
      <c r="AJQ97" s="70"/>
      <c r="AJR97" s="88"/>
      <c r="AJS97" s="71"/>
      <c r="AJT97" s="76"/>
      <c r="AJU97" s="76"/>
      <c r="AJV97" s="77"/>
      <c r="AJW97" s="42"/>
      <c r="AJX97" s="42"/>
      <c r="AJY97" s="70"/>
      <c r="AJZ97" s="88"/>
      <c r="AKA97" s="71"/>
      <c r="AKB97" s="76"/>
      <c r="AKC97" s="76"/>
      <c r="AKD97" s="77"/>
      <c r="AKE97" s="42"/>
      <c r="AKF97" s="42"/>
      <c r="AKG97" s="70"/>
      <c r="AKH97" s="88"/>
      <c r="AKI97" s="71"/>
      <c r="AKJ97" s="76"/>
      <c r="AKK97" s="76"/>
      <c r="AKL97" s="77"/>
      <c r="AKM97" s="42"/>
      <c r="AKN97" s="42"/>
      <c r="AKO97" s="70"/>
      <c r="AKP97" s="88"/>
      <c r="AKQ97" s="71"/>
      <c r="AKR97" s="76"/>
      <c r="AKS97" s="76"/>
      <c r="AKT97" s="77"/>
      <c r="AKU97" s="42"/>
      <c r="AKV97" s="42"/>
      <c r="AKW97" s="70"/>
      <c r="AKX97" s="88"/>
      <c r="AKY97" s="71"/>
      <c r="AKZ97" s="76"/>
      <c r="ALA97" s="76"/>
      <c r="ALB97" s="77"/>
      <c r="ALC97" s="42"/>
      <c r="ALD97" s="42"/>
      <c r="ALE97" s="70"/>
      <c r="ALF97" s="88"/>
      <c r="ALG97" s="71"/>
      <c r="ALH97" s="76"/>
      <c r="ALI97" s="76"/>
      <c r="ALJ97" s="77"/>
      <c r="ALK97" s="42"/>
      <c r="ALL97" s="42"/>
      <c r="ALM97" s="70"/>
      <c r="ALN97" s="88"/>
      <c r="ALO97" s="71"/>
      <c r="ALP97" s="76"/>
      <c r="ALQ97" s="76"/>
      <c r="ALR97" s="77"/>
      <c r="ALS97" s="42"/>
      <c r="ALT97" s="42"/>
      <c r="ALU97" s="70"/>
      <c r="ALV97" s="88"/>
      <c r="ALW97" s="71"/>
      <c r="ALX97" s="76"/>
      <c r="ALY97" s="76"/>
      <c r="ALZ97" s="77"/>
      <c r="AMA97" s="42"/>
      <c r="AMB97" s="42"/>
      <c r="AMC97" s="70"/>
      <c r="AMD97" s="88"/>
      <c r="AME97" s="71"/>
      <c r="AMF97" s="76"/>
      <c r="AMG97" s="76"/>
      <c r="AMH97" s="77"/>
      <c r="AMI97" s="42"/>
      <c r="AMJ97" s="42"/>
      <c r="AMK97" s="70"/>
      <c r="AML97" s="88"/>
      <c r="AMM97" s="71"/>
      <c r="AMN97" s="76"/>
      <c r="AMO97" s="76"/>
      <c r="AMP97" s="77"/>
      <c r="AMQ97" s="42"/>
      <c r="AMR97" s="42"/>
      <c r="AMS97" s="70"/>
      <c r="AMT97" s="88"/>
      <c r="AMU97" s="71"/>
      <c r="AMV97" s="76"/>
      <c r="AMW97" s="76"/>
      <c r="AMX97" s="77"/>
      <c r="AMY97" s="42"/>
      <c r="AMZ97" s="42"/>
      <c r="ANA97" s="70"/>
      <c r="ANB97" s="88"/>
      <c r="ANC97" s="71"/>
      <c r="AND97" s="76"/>
      <c r="ANE97" s="76"/>
      <c r="ANF97" s="77"/>
      <c r="ANG97" s="42"/>
      <c r="ANH97" s="42"/>
      <c r="ANI97" s="70"/>
      <c r="ANJ97" s="88"/>
      <c r="ANK97" s="71"/>
      <c r="ANL97" s="76"/>
      <c r="ANM97" s="76"/>
      <c r="ANN97" s="77"/>
      <c r="ANO97" s="42"/>
      <c r="ANP97" s="42"/>
      <c r="ANQ97" s="70"/>
      <c r="ANR97" s="88"/>
      <c r="ANS97" s="71"/>
      <c r="ANT97" s="76"/>
      <c r="ANU97" s="76"/>
      <c r="ANV97" s="77"/>
      <c r="ANW97" s="42"/>
      <c r="ANX97" s="42"/>
      <c r="ANY97" s="70"/>
      <c r="ANZ97" s="88"/>
      <c r="AOA97" s="71"/>
      <c r="AOB97" s="76"/>
      <c r="AOC97" s="76"/>
      <c r="AOD97" s="77"/>
      <c r="AOE97" s="42"/>
      <c r="AOF97" s="42"/>
      <c r="AOG97" s="70"/>
      <c r="AOH97" s="88"/>
      <c r="AOI97" s="71"/>
      <c r="AOJ97" s="76"/>
      <c r="AOK97" s="76"/>
      <c r="AOL97" s="77"/>
      <c r="AOM97" s="42"/>
      <c r="AON97" s="42"/>
      <c r="AOO97" s="70"/>
      <c r="AOP97" s="88"/>
      <c r="AOQ97" s="71"/>
      <c r="AOR97" s="76"/>
      <c r="AOS97" s="76"/>
      <c r="AOT97" s="77"/>
      <c r="AOU97" s="42"/>
      <c r="AOV97" s="42"/>
      <c r="AOW97" s="70"/>
      <c r="AOX97" s="88"/>
      <c r="AOY97" s="71"/>
      <c r="AOZ97" s="76"/>
      <c r="APA97" s="76"/>
      <c r="APB97" s="77"/>
      <c r="APC97" s="42"/>
      <c r="APD97" s="42"/>
      <c r="APE97" s="70"/>
      <c r="APF97" s="88"/>
      <c r="APG97" s="71"/>
      <c r="APH97" s="76"/>
      <c r="API97" s="76"/>
      <c r="APJ97" s="77"/>
      <c r="APK97" s="42"/>
      <c r="APL97" s="42"/>
      <c r="APM97" s="70"/>
      <c r="APN97" s="88"/>
      <c r="APO97" s="71"/>
      <c r="APP97" s="76"/>
      <c r="APQ97" s="76"/>
      <c r="APR97" s="77"/>
      <c r="APS97" s="42"/>
      <c r="APT97" s="42"/>
      <c r="APU97" s="70"/>
      <c r="APV97" s="88"/>
      <c r="APW97" s="71"/>
      <c r="APX97" s="76"/>
      <c r="APY97" s="76"/>
      <c r="APZ97" s="77"/>
      <c r="AQA97" s="42"/>
      <c r="AQB97" s="42"/>
      <c r="AQC97" s="70"/>
      <c r="AQD97" s="88"/>
      <c r="AQE97" s="71"/>
      <c r="AQF97" s="76"/>
      <c r="AQG97" s="76"/>
      <c r="AQH97" s="77"/>
      <c r="AQI97" s="42"/>
      <c r="AQJ97" s="42"/>
      <c r="AQK97" s="70"/>
      <c r="AQL97" s="88"/>
      <c r="AQM97" s="71"/>
      <c r="AQN97" s="76"/>
      <c r="AQO97" s="76"/>
      <c r="AQP97" s="77"/>
      <c r="AQQ97" s="42"/>
      <c r="AQR97" s="42"/>
      <c r="AQS97" s="70"/>
      <c r="AQT97" s="88"/>
      <c r="AQU97" s="71"/>
      <c r="AQV97" s="76"/>
      <c r="AQW97" s="76"/>
      <c r="AQX97" s="77"/>
      <c r="AQY97" s="42"/>
      <c r="AQZ97" s="42"/>
      <c r="ARA97" s="70"/>
      <c r="ARB97" s="88"/>
      <c r="ARC97" s="71"/>
      <c r="ARD97" s="76"/>
      <c r="ARE97" s="76"/>
      <c r="ARF97" s="77"/>
      <c r="ARG97" s="42"/>
      <c r="ARH97" s="42"/>
      <c r="ARI97" s="70"/>
      <c r="ARJ97" s="88"/>
      <c r="ARK97" s="71"/>
      <c r="ARL97" s="76"/>
      <c r="ARM97" s="76"/>
      <c r="ARN97" s="77"/>
      <c r="ARO97" s="42"/>
      <c r="ARP97" s="42"/>
      <c r="ARQ97" s="70"/>
      <c r="ARR97" s="88"/>
      <c r="ARS97" s="71"/>
      <c r="ART97" s="76"/>
      <c r="ARU97" s="76"/>
      <c r="ARV97" s="77"/>
      <c r="ARW97" s="42"/>
      <c r="ARX97" s="42"/>
      <c r="ARY97" s="70"/>
      <c r="ARZ97" s="88"/>
      <c r="ASA97" s="71"/>
      <c r="ASB97" s="76"/>
      <c r="ASC97" s="76"/>
      <c r="ASD97" s="77"/>
      <c r="ASE97" s="42"/>
      <c r="ASF97" s="42"/>
      <c r="ASG97" s="70"/>
      <c r="ASH97" s="88"/>
      <c r="ASI97" s="71"/>
      <c r="ASJ97" s="76"/>
      <c r="ASK97" s="76"/>
      <c r="ASL97" s="77"/>
      <c r="ASM97" s="42"/>
      <c r="ASN97" s="42"/>
      <c r="ASO97" s="70"/>
      <c r="ASP97" s="88"/>
      <c r="ASQ97" s="71"/>
      <c r="ASR97" s="76"/>
      <c r="ASS97" s="76"/>
      <c r="AST97" s="77"/>
      <c r="ASU97" s="42"/>
      <c r="ASV97" s="42"/>
      <c r="ASW97" s="70"/>
      <c r="ASX97" s="88"/>
      <c r="ASY97" s="71"/>
      <c r="ASZ97" s="76"/>
      <c r="ATA97" s="76"/>
      <c r="ATB97" s="77"/>
      <c r="ATC97" s="42"/>
      <c r="ATD97" s="42"/>
      <c r="ATE97" s="70"/>
      <c r="ATF97" s="88"/>
      <c r="ATG97" s="71"/>
      <c r="ATH97" s="76"/>
      <c r="ATI97" s="76"/>
      <c r="ATJ97" s="77"/>
      <c r="ATK97" s="42"/>
      <c r="ATL97" s="42"/>
      <c r="ATM97" s="70"/>
      <c r="ATN97" s="88"/>
      <c r="ATO97" s="71"/>
      <c r="ATP97" s="76"/>
      <c r="ATQ97" s="76"/>
      <c r="ATR97" s="77"/>
      <c r="ATS97" s="42"/>
      <c r="ATT97" s="42"/>
      <c r="ATU97" s="70"/>
      <c r="ATV97" s="88"/>
      <c r="ATW97" s="71"/>
      <c r="ATX97" s="76"/>
      <c r="ATY97" s="76"/>
      <c r="ATZ97" s="77"/>
      <c r="AUA97" s="42"/>
      <c r="AUB97" s="42"/>
      <c r="AUC97" s="70"/>
      <c r="AUD97" s="88"/>
      <c r="AUE97" s="71"/>
      <c r="AUF97" s="76"/>
      <c r="AUG97" s="76"/>
      <c r="AUH97" s="77"/>
      <c r="AUI97" s="42"/>
      <c r="AUJ97" s="42"/>
      <c r="AUK97" s="70"/>
      <c r="AUL97" s="88"/>
      <c r="AUM97" s="71"/>
      <c r="AUN97" s="76"/>
      <c r="AUO97" s="76"/>
      <c r="AUP97" s="77"/>
      <c r="AUQ97" s="42"/>
      <c r="AUR97" s="42"/>
      <c r="AUS97" s="70"/>
      <c r="AUT97" s="88"/>
      <c r="AUU97" s="71"/>
      <c r="AUV97" s="76"/>
      <c r="AUW97" s="76"/>
      <c r="AUX97" s="77"/>
      <c r="AUY97" s="42"/>
      <c r="AUZ97" s="42"/>
      <c r="AVA97" s="70"/>
      <c r="AVB97" s="88"/>
      <c r="AVC97" s="71"/>
      <c r="AVD97" s="76"/>
      <c r="AVE97" s="76"/>
      <c r="AVF97" s="77"/>
      <c r="AVG97" s="42"/>
      <c r="AVH97" s="42"/>
      <c r="AVI97" s="70"/>
      <c r="AVJ97" s="88"/>
      <c r="AVK97" s="71"/>
      <c r="AVL97" s="76"/>
      <c r="AVM97" s="76"/>
      <c r="AVN97" s="77"/>
      <c r="AVO97" s="42"/>
      <c r="AVP97" s="42"/>
      <c r="AVQ97" s="70"/>
      <c r="AVR97" s="88"/>
      <c r="AVS97" s="71"/>
      <c r="AVT97" s="76"/>
      <c r="AVU97" s="76"/>
      <c r="AVV97" s="77"/>
      <c r="AVW97" s="42"/>
      <c r="AVX97" s="42"/>
      <c r="AVY97" s="70"/>
      <c r="AVZ97" s="88"/>
      <c r="AWA97" s="71"/>
      <c r="AWB97" s="76"/>
      <c r="AWC97" s="76"/>
      <c r="AWD97" s="77"/>
      <c r="AWE97" s="42"/>
      <c r="AWF97" s="42"/>
      <c r="AWG97" s="70"/>
      <c r="AWH97" s="88"/>
      <c r="AWI97" s="71"/>
      <c r="AWJ97" s="76"/>
      <c r="AWK97" s="76"/>
      <c r="AWL97" s="77"/>
      <c r="AWM97" s="42"/>
      <c r="AWN97" s="42"/>
      <c r="AWO97" s="70"/>
      <c r="AWP97" s="88"/>
      <c r="AWQ97" s="71"/>
      <c r="AWR97" s="76"/>
      <c r="AWS97" s="76"/>
      <c r="AWT97" s="77"/>
      <c r="AWU97" s="42"/>
      <c r="AWV97" s="42"/>
      <c r="AWW97" s="70"/>
      <c r="AWX97" s="88"/>
      <c r="AWY97" s="71"/>
      <c r="AWZ97" s="76"/>
      <c r="AXA97" s="76"/>
      <c r="AXB97" s="77"/>
      <c r="AXC97" s="42"/>
      <c r="AXD97" s="42"/>
      <c r="AXE97" s="70"/>
      <c r="AXF97" s="88"/>
      <c r="AXG97" s="71"/>
      <c r="AXH97" s="76"/>
      <c r="AXI97" s="76"/>
      <c r="AXJ97" s="77"/>
      <c r="AXK97" s="42"/>
      <c r="AXL97" s="42"/>
      <c r="AXM97" s="70"/>
      <c r="AXN97" s="88"/>
      <c r="AXO97" s="71"/>
      <c r="AXP97" s="76"/>
      <c r="AXQ97" s="76"/>
      <c r="AXR97" s="77"/>
      <c r="AXS97" s="42"/>
      <c r="AXT97" s="42"/>
      <c r="AXU97" s="70"/>
      <c r="AXV97" s="88"/>
      <c r="AXW97" s="71"/>
      <c r="AXX97" s="76"/>
      <c r="AXY97" s="76"/>
      <c r="AXZ97" s="77"/>
      <c r="AYA97" s="42"/>
      <c r="AYB97" s="42"/>
      <c r="AYC97" s="70"/>
      <c r="AYD97" s="88"/>
      <c r="AYE97" s="71"/>
      <c r="AYF97" s="76"/>
      <c r="AYG97" s="76"/>
      <c r="AYH97" s="77"/>
      <c r="AYI97" s="42"/>
      <c r="AYJ97" s="42"/>
      <c r="AYK97" s="70"/>
      <c r="AYL97" s="88"/>
      <c r="AYM97" s="71"/>
      <c r="AYN97" s="76"/>
      <c r="AYO97" s="76"/>
      <c r="AYP97" s="77"/>
      <c r="AYQ97" s="42"/>
      <c r="AYR97" s="42"/>
      <c r="AYS97" s="70"/>
      <c r="AYT97" s="88"/>
      <c r="AYU97" s="71"/>
      <c r="AYV97" s="76"/>
      <c r="AYW97" s="76"/>
      <c r="AYX97" s="77"/>
      <c r="AYY97" s="42"/>
      <c r="AYZ97" s="42"/>
      <c r="AZA97" s="70"/>
      <c r="AZB97" s="88"/>
      <c r="AZC97" s="71"/>
      <c r="AZD97" s="76"/>
      <c r="AZE97" s="76"/>
      <c r="AZF97" s="77"/>
      <c r="AZG97" s="42"/>
      <c r="AZH97" s="42"/>
      <c r="AZI97" s="70"/>
      <c r="AZJ97" s="88"/>
      <c r="AZK97" s="71"/>
      <c r="AZL97" s="76"/>
      <c r="AZM97" s="76"/>
      <c r="AZN97" s="77"/>
      <c r="AZO97" s="42"/>
      <c r="AZP97" s="42"/>
      <c r="AZQ97" s="70"/>
      <c r="AZR97" s="88"/>
      <c r="AZS97" s="71"/>
      <c r="AZT97" s="76"/>
      <c r="AZU97" s="76"/>
      <c r="AZV97" s="77"/>
      <c r="AZW97" s="42"/>
      <c r="AZX97" s="42"/>
      <c r="AZY97" s="70"/>
      <c r="AZZ97" s="88"/>
      <c r="BAA97" s="71"/>
      <c r="BAB97" s="76"/>
      <c r="BAC97" s="76"/>
      <c r="BAD97" s="77"/>
      <c r="BAE97" s="42"/>
      <c r="BAF97" s="42"/>
      <c r="BAG97" s="70"/>
      <c r="BAH97" s="88"/>
      <c r="BAI97" s="71"/>
      <c r="BAJ97" s="76"/>
      <c r="BAK97" s="76"/>
      <c r="BAL97" s="77"/>
      <c r="BAM97" s="42"/>
      <c r="BAN97" s="42"/>
      <c r="BAO97" s="70"/>
      <c r="BAP97" s="88"/>
      <c r="BAQ97" s="71"/>
      <c r="BAR97" s="76"/>
      <c r="BAS97" s="76"/>
      <c r="BAT97" s="77"/>
      <c r="BAU97" s="42"/>
      <c r="BAV97" s="42"/>
      <c r="BAW97" s="70"/>
      <c r="BAX97" s="88"/>
      <c r="BAY97" s="71"/>
      <c r="BAZ97" s="76"/>
      <c r="BBA97" s="76"/>
      <c r="BBB97" s="77"/>
      <c r="BBC97" s="42"/>
      <c r="BBD97" s="42"/>
      <c r="BBE97" s="70"/>
      <c r="BBF97" s="88"/>
      <c r="BBG97" s="71"/>
      <c r="BBH97" s="76"/>
      <c r="BBI97" s="76"/>
      <c r="BBJ97" s="77"/>
      <c r="BBK97" s="42"/>
      <c r="BBL97" s="42"/>
      <c r="BBM97" s="70"/>
      <c r="BBN97" s="88"/>
      <c r="BBO97" s="71"/>
      <c r="BBP97" s="76"/>
      <c r="BBQ97" s="76"/>
      <c r="BBR97" s="77"/>
      <c r="BBS97" s="42"/>
      <c r="BBT97" s="42"/>
      <c r="BBU97" s="70"/>
      <c r="BBV97" s="88"/>
      <c r="BBW97" s="71"/>
      <c r="BBX97" s="76"/>
      <c r="BBY97" s="76"/>
      <c r="BBZ97" s="77"/>
      <c r="BCA97" s="42"/>
      <c r="BCB97" s="42"/>
      <c r="BCC97" s="70"/>
      <c r="BCD97" s="88"/>
      <c r="BCE97" s="71"/>
      <c r="BCF97" s="76"/>
      <c r="BCG97" s="76"/>
      <c r="BCH97" s="77"/>
      <c r="BCI97" s="42"/>
      <c r="BCJ97" s="42"/>
      <c r="BCK97" s="70"/>
      <c r="BCL97" s="88"/>
      <c r="BCM97" s="71"/>
      <c r="BCN97" s="76"/>
      <c r="BCO97" s="76"/>
      <c r="BCP97" s="77"/>
      <c r="BCQ97" s="42"/>
      <c r="BCR97" s="42"/>
      <c r="BCS97" s="70"/>
      <c r="BCT97" s="88"/>
      <c r="BCU97" s="71"/>
      <c r="BCV97" s="76"/>
      <c r="BCW97" s="76"/>
      <c r="BCX97" s="77"/>
      <c r="BCY97" s="42"/>
      <c r="BCZ97" s="42"/>
      <c r="BDA97" s="70"/>
      <c r="BDB97" s="88"/>
      <c r="BDC97" s="71"/>
      <c r="BDD97" s="76"/>
      <c r="BDE97" s="76"/>
      <c r="BDF97" s="77"/>
      <c r="BDG97" s="42"/>
      <c r="BDH97" s="42"/>
      <c r="BDI97" s="70"/>
      <c r="BDJ97" s="88"/>
      <c r="BDK97" s="71"/>
      <c r="BDL97" s="76"/>
      <c r="BDM97" s="76"/>
      <c r="BDN97" s="77"/>
      <c r="BDO97" s="42"/>
      <c r="BDP97" s="42"/>
      <c r="BDQ97" s="70"/>
      <c r="BDR97" s="88"/>
      <c r="BDS97" s="71"/>
      <c r="BDT97" s="76"/>
      <c r="BDU97" s="76"/>
      <c r="BDV97" s="77"/>
      <c r="BDW97" s="42"/>
      <c r="BDX97" s="42"/>
      <c r="BDY97" s="70"/>
      <c r="BDZ97" s="88"/>
      <c r="BEA97" s="71"/>
      <c r="BEB97" s="76"/>
      <c r="BEC97" s="76"/>
      <c r="BED97" s="77"/>
      <c r="BEE97" s="42"/>
      <c r="BEF97" s="42"/>
      <c r="BEG97" s="70"/>
      <c r="BEH97" s="88"/>
      <c r="BEI97" s="71"/>
      <c r="BEJ97" s="76"/>
      <c r="BEK97" s="76"/>
      <c r="BEL97" s="77"/>
      <c r="BEM97" s="42"/>
      <c r="BEN97" s="42"/>
      <c r="BEO97" s="70"/>
      <c r="BEP97" s="88"/>
      <c r="BEQ97" s="71"/>
      <c r="BER97" s="76"/>
      <c r="BES97" s="76"/>
      <c r="BET97" s="77"/>
      <c r="BEU97" s="42"/>
      <c r="BEV97" s="42"/>
      <c r="BEW97" s="70"/>
      <c r="BEX97" s="88"/>
      <c r="BEY97" s="71"/>
      <c r="BEZ97" s="76"/>
      <c r="BFA97" s="76"/>
      <c r="BFB97" s="77"/>
      <c r="BFC97" s="42"/>
      <c r="BFD97" s="42"/>
      <c r="BFE97" s="70"/>
      <c r="BFF97" s="88"/>
      <c r="BFG97" s="71"/>
      <c r="BFH97" s="76"/>
      <c r="BFI97" s="76"/>
      <c r="BFJ97" s="77"/>
      <c r="BFK97" s="42"/>
      <c r="BFL97" s="42"/>
      <c r="BFM97" s="70"/>
      <c r="BFN97" s="88"/>
      <c r="BFO97" s="71"/>
      <c r="BFP97" s="76"/>
      <c r="BFQ97" s="76"/>
      <c r="BFR97" s="77"/>
      <c r="BFS97" s="42"/>
      <c r="BFT97" s="42"/>
      <c r="BFU97" s="70"/>
      <c r="BFV97" s="88"/>
      <c r="BFW97" s="71"/>
      <c r="BFX97" s="76"/>
      <c r="BFY97" s="76"/>
      <c r="BFZ97" s="77"/>
      <c r="BGA97" s="42"/>
      <c r="BGB97" s="42"/>
      <c r="BGC97" s="70"/>
      <c r="BGD97" s="88"/>
      <c r="BGE97" s="71"/>
      <c r="BGF97" s="76"/>
      <c r="BGG97" s="76"/>
      <c r="BGH97" s="77"/>
      <c r="BGI97" s="42"/>
      <c r="BGJ97" s="42"/>
      <c r="BGK97" s="70"/>
      <c r="BGL97" s="88"/>
      <c r="BGM97" s="71"/>
      <c r="BGN97" s="76"/>
      <c r="BGO97" s="76"/>
      <c r="BGP97" s="77"/>
      <c r="BGQ97" s="42"/>
      <c r="BGR97" s="42"/>
      <c r="BGS97" s="70"/>
      <c r="BGT97" s="88"/>
      <c r="BGU97" s="71"/>
      <c r="BGV97" s="76"/>
      <c r="BGW97" s="76"/>
      <c r="BGX97" s="77"/>
      <c r="BGY97" s="42"/>
      <c r="BGZ97" s="42"/>
      <c r="BHA97" s="70"/>
      <c r="BHB97" s="88"/>
      <c r="BHC97" s="71"/>
      <c r="BHD97" s="76"/>
      <c r="BHE97" s="76"/>
      <c r="BHF97" s="77"/>
      <c r="BHG97" s="42"/>
      <c r="BHH97" s="42"/>
      <c r="BHI97" s="70"/>
      <c r="BHJ97" s="88"/>
      <c r="BHK97" s="71"/>
      <c r="BHL97" s="76"/>
      <c r="BHM97" s="76"/>
      <c r="BHN97" s="77"/>
      <c r="BHO97" s="42"/>
      <c r="BHP97" s="42"/>
      <c r="BHQ97" s="70"/>
      <c r="BHR97" s="88"/>
      <c r="BHS97" s="71"/>
      <c r="BHT97" s="76"/>
      <c r="BHU97" s="76"/>
      <c r="BHV97" s="77"/>
      <c r="BHW97" s="42"/>
      <c r="BHX97" s="42"/>
      <c r="BHY97" s="70"/>
      <c r="BHZ97" s="88"/>
      <c r="BIA97" s="71"/>
      <c r="BIB97" s="76"/>
      <c r="BIC97" s="76"/>
      <c r="BID97" s="77"/>
      <c r="BIE97" s="42"/>
      <c r="BIF97" s="42"/>
      <c r="BIG97" s="70"/>
      <c r="BIH97" s="88"/>
      <c r="BII97" s="71"/>
      <c r="BIJ97" s="76"/>
      <c r="BIK97" s="76"/>
      <c r="BIL97" s="77"/>
      <c r="BIM97" s="42"/>
      <c r="BIN97" s="42"/>
      <c r="BIO97" s="70"/>
      <c r="BIP97" s="88"/>
      <c r="BIQ97" s="71"/>
      <c r="BIR97" s="76"/>
      <c r="BIS97" s="76"/>
      <c r="BIT97" s="77"/>
      <c r="BIU97" s="42"/>
      <c r="BIV97" s="42"/>
      <c r="BIW97" s="70"/>
      <c r="BIX97" s="88"/>
      <c r="BIY97" s="71"/>
      <c r="BIZ97" s="76"/>
      <c r="BJA97" s="76"/>
      <c r="BJB97" s="77"/>
      <c r="BJC97" s="42"/>
      <c r="BJD97" s="42"/>
      <c r="BJE97" s="70"/>
      <c r="BJF97" s="88"/>
      <c r="BJG97" s="71"/>
      <c r="BJH97" s="76"/>
      <c r="BJI97" s="76"/>
      <c r="BJJ97" s="77"/>
      <c r="BJK97" s="42"/>
      <c r="BJL97" s="42"/>
      <c r="BJM97" s="70"/>
      <c r="BJN97" s="88"/>
      <c r="BJO97" s="71"/>
      <c r="BJP97" s="76"/>
      <c r="BJQ97" s="76"/>
      <c r="BJR97" s="77"/>
      <c r="BJS97" s="42"/>
      <c r="BJT97" s="42"/>
      <c r="BJU97" s="70"/>
      <c r="BJV97" s="88"/>
      <c r="BJW97" s="71"/>
      <c r="BJX97" s="76"/>
      <c r="BJY97" s="76"/>
      <c r="BJZ97" s="77"/>
      <c r="BKA97" s="42"/>
      <c r="BKB97" s="42"/>
      <c r="BKC97" s="70"/>
      <c r="BKD97" s="88"/>
      <c r="BKE97" s="71"/>
      <c r="BKF97" s="76"/>
      <c r="BKG97" s="76"/>
      <c r="BKH97" s="77"/>
      <c r="BKI97" s="42"/>
      <c r="BKJ97" s="42"/>
      <c r="BKK97" s="70"/>
      <c r="BKL97" s="88"/>
      <c r="BKM97" s="71"/>
      <c r="BKN97" s="76"/>
      <c r="BKO97" s="76"/>
      <c r="BKP97" s="77"/>
      <c r="BKQ97" s="42"/>
      <c r="BKR97" s="42"/>
      <c r="BKS97" s="70"/>
      <c r="BKT97" s="88"/>
      <c r="BKU97" s="71"/>
      <c r="BKV97" s="76"/>
      <c r="BKW97" s="76"/>
      <c r="BKX97" s="77"/>
      <c r="BKY97" s="42"/>
      <c r="BKZ97" s="42"/>
      <c r="BLA97" s="70"/>
      <c r="BLB97" s="88"/>
      <c r="BLC97" s="71"/>
      <c r="BLD97" s="76"/>
      <c r="BLE97" s="76"/>
      <c r="BLF97" s="77"/>
      <c r="BLG97" s="42"/>
      <c r="BLH97" s="42"/>
      <c r="BLI97" s="70"/>
      <c r="BLJ97" s="88"/>
      <c r="BLK97" s="71"/>
      <c r="BLL97" s="76"/>
      <c r="BLM97" s="76"/>
      <c r="BLN97" s="77"/>
      <c r="BLO97" s="42"/>
      <c r="BLP97" s="42"/>
      <c r="BLQ97" s="70"/>
      <c r="BLR97" s="88"/>
      <c r="BLS97" s="71"/>
      <c r="BLT97" s="76"/>
      <c r="BLU97" s="76"/>
      <c r="BLV97" s="77"/>
      <c r="BLW97" s="42"/>
      <c r="BLX97" s="42"/>
      <c r="BLY97" s="70"/>
      <c r="BLZ97" s="88"/>
      <c r="BMA97" s="71"/>
      <c r="BMB97" s="76"/>
      <c r="BMC97" s="76"/>
      <c r="BMD97" s="77"/>
      <c r="BME97" s="42"/>
      <c r="BMF97" s="42"/>
      <c r="BMG97" s="70"/>
      <c r="BMH97" s="88"/>
      <c r="BMI97" s="71"/>
      <c r="BMJ97" s="76"/>
      <c r="BMK97" s="76"/>
      <c r="BML97" s="77"/>
      <c r="BMM97" s="42"/>
      <c r="BMN97" s="42"/>
      <c r="BMO97" s="70"/>
      <c r="BMP97" s="88"/>
      <c r="BMQ97" s="71"/>
      <c r="BMR97" s="76"/>
      <c r="BMS97" s="76"/>
      <c r="BMT97" s="77"/>
      <c r="BMU97" s="42"/>
      <c r="BMV97" s="42"/>
      <c r="BMW97" s="70"/>
      <c r="BMX97" s="88"/>
      <c r="BMY97" s="71"/>
      <c r="BMZ97" s="76"/>
      <c r="BNA97" s="76"/>
      <c r="BNB97" s="77"/>
      <c r="BNC97" s="42"/>
      <c r="BND97" s="42"/>
      <c r="BNE97" s="70"/>
      <c r="BNF97" s="88"/>
      <c r="BNG97" s="71"/>
      <c r="BNH97" s="76"/>
      <c r="BNI97" s="76"/>
      <c r="BNJ97" s="77"/>
      <c r="BNK97" s="42"/>
      <c r="BNL97" s="42"/>
      <c r="BNM97" s="70"/>
      <c r="BNN97" s="88"/>
      <c r="BNO97" s="71"/>
      <c r="BNP97" s="76"/>
      <c r="BNQ97" s="76"/>
      <c r="BNR97" s="77"/>
      <c r="BNS97" s="42"/>
      <c r="BNT97" s="42"/>
      <c r="BNU97" s="70"/>
      <c r="BNV97" s="88"/>
      <c r="BNW97" s="71"/>
      <c r="BNX97" s="76"/>
      <c r="BNY97" s="76"/>
      <c r="BNZ97" s="77"/>
      <c r="BOA97" s="42"/>
      <c r="BOB97" s="42"/>
      <c r="BOC97" s="70"/>
      <c r="BOD97" s="88"/>
      <c r="BOE97" s="71"/>
      <c r="BOF97" s="76"/>
      <c r="BOG97" s="76"/>
      <c r="BOH97" s="77"/>
      <c r="BOI97" s="42"/>
      <c r="BOJ97" s="42"/>
      <c r="BOK97" s="70"/>
      <c r="BOL97" s="88"/>
      <c r="BOM97" s="71"/>
      <c r="BON97" s="76"/>
      <c r="BOO97" s="76"/>
      <c r="BOP97" s="77"/>
      <c r="BOQ97" s="42"/>
      <c r="BOR97" s="42"/>
      <c r="BOS97" s="70"/>
      <c r="BOT97" s="88"/>
      <c r="BOU97" s="71"/>
      <c r="BOV97" s="76"/>
      <c r="BOW97" s="76"/>
      <c r="BOX97" s="77"/>
      <c r="BOY97" s="42"/>
      <c r="BOZ97" s="42"/>
      <c r="BPA97" s="70"/>
      <c r="BPB97" s="88"/>
      <c r="BPC97" s="71"/>
      <c r="BPD97" s="76"/>
      <c r="BPE97" s="76"/>
      <c r="BPF97" s="77"/>
      <c r="BPG97" s="42"/>
      <c r="BPH97" s="42"/>
      <c r="BPI97" s="70"/>
      <c r="BPJ97" s="88"/>
      <c r="BPK97" s="71"/>
      <c r="BPL97" s="76"/>
      <c r="BPM97" s="76"/>
      <c r="BPN97" s="77"/>
      <c r="BPO97" s="42"/>
      <c r="BPP97" s="42"/>
      <c r="BPQ97" s="70"/>
      <c r="BPR97" s="88"/>
      <c r="BPS97" s="71"/>
      <c r="BPT97" s="76"/>
      <c r="BPU97" s="76"/>
      <c r="BPV97" s="77"/>
      <c r="BPW97" s="42"/>
      <c r="BPX97" s="42"/>
      <c r="BPY97" s="70"/>
      <c r="BPZ97" s="88"/>
      <c r="BQA97" s="71"/>
      <c r="BQB97" s="76"/>
      <c r="BQC97" s="76"/>
      <c r="BQD97" s="77"/>
      <c r="BQE97" s="42"/>
      <c r="BQF97" s="42"/>
      <c r="BQG97" s="70"/>
      <c r="BQH97" s="88"/>
      <c r="BQI97" s="71"/>
      <c r="BQJ97" s="76"/>
      <c r="BQK97" s="76"/>
      <c r="BQL97" s="77"/>
      <c r="BQM97" s="42"/>
      <c r="BQN97" s="42"/>
      <c r="BQO97" s="70"/>
      <c r="BQP97" s="88"/>
      <c r="BQQ97" s="71"/>
      <c r="BQR97" s="76"/>
      <c r="BQS97" s="76"/>
      <c r="BQT97" s="77"/>
      <c r="BQU97" s="42"/>
      <c r="BQV97" s="42"/>
      <c r="BQW97" s="70"/>
      <c r="BQX97" s="88"/>
      <c r="BQY97" s="71"/>
      <c r="BQZ97" s="76"/>
      <c r="BRA97" s="76"/>
      <c r="BRB97" s="77"/>
      <c r="BRC97" s="42"/>
      <c r="BRD97" s="42"/>
      <c r="BRE97" s="70"/>
      <c r="BRF97" s="88"/>
      <c r="BRG97" s="71"/>
      <c r="BRH97" s="76"/>
      <c r="BRI97" s="76"/>
      <c r="BRJ97" s="77"/>
      <c r="BRK97" s="42"/>
      <c r="BRL97" s="42"/>
      <c r="BRM97" s="70"/>
      <c r="BRN97" s="88"/>
      <c r="BRO97" s="71"/>
      <c r="BRP97" s="76"/>
      <c r="BRQ97" s="76"/>
      <c r="BRR97" s="77"/>
      <c r="BRS97" s="42"/>
      <c r="BRT97" s="42"/>
      <c r="BRU97" s="70"/>
      <c r="BRV97" s="88"/>
      <c r="BRW97" s="71"/>
      <c r="BRX97" s="76"/>
      <c r="BRY97" s="76"/>
      <c r="BRZ97" s="77"/>
      <c r="BSA97" s="42"/>
      <c r="BSB97" s="42"/>
      <c r="BSC97" s="70"/>
      <c r="BSD97" s="88"/>
      <c r="BSE97" s="71"/>
      <c r="BSF97" s="76"/>
      <c r="BSG97" s="76"/>
      <c r="BSH97" s="77"/>
      <c r="BSI97" s="42"/>
      <c r="BSJ97" s="42"/>
      <c r="BSK97" s="70"/>
      <c r="BSL97" s="88"/>
      <c r="BSM97" s="71"/>
      <c r="BSN97" s="76"/>
      <c r="BSO97" s="76"/>
      <c r="BSP97" s="77"/>
      <c r="BSQ97" s="42"/>
      <c r="BSR97" s="42"/>
      <c r="BSS97" s="70"/>
      <c r="BST97" s="88"/>
      <c r="BSU97" s="71"/>
      <c r="BSV97" s="76"/>
      <c r="BSW97" s="76"/>
      <c r="BSX97" s="77"/>
      <c r="BSY97" s="42"/>
      <c r="BSZ97" s="42"/>
      <c r="BTA97" s="70"/>
      <c r="BTB97" s="88"/>
      <c r="BTC97" s="71"/>
      <c r="BTD97" s="76"/>
      <c r="BTE97" s="76"/>
      <c r="BTF97" s="77"/>
      <c r="BTG97" s="42"/>
      <c r="BTH97" s="42"/>
      <c r="BTI97" s="70"/>
      <c r="BTJ97" s="88"/>
      <c r="BTK97" s="71"/>
      <c r="BTL97" s="76"/>
      <c r="BTM97" s="76"/>
      <c r="BTN97" s="77"/>
      <c r="BTO97" s="42"/>
      <c r="BTP97" s="42"/>
      <c r="BTQ97" s="70"/>
      <c r="BTR97" s="88"/>
      <c r="BTS97" s="71"/>
      <c r="BTT97" s="76"/>
      <c r="BTU97" s="76"/>
      <c r="BTV97" s="77"/>
      <c r="BTW97" s="42"/>
      <c r="BTX97" s="42"/>
      <c r="BTY97" s="70"/>
      <c r="BTZ97" s="88"/>
      <c r="BUA97" s="71"/>
      <c r="BUB97" s="76"/>
      <c r="BUC97" s="76"/>
      <c r="BUD97" s="77"/>
      <c r="BUE97" s="42"/>
      <c r="BUF97" s="42"/>
      <c r="BUG97" s="70"/>
      <c r="BUH97" s="88"/>
      <c r="BUI97" s="71"/>
      <c r="BUJ97" s="76"/>
      <c r="BUK97" s="76"/>
      <c r="BUL97" s="77"/>
      <c r="BUM97" s="42"/>
      <c r="BUN97" s="42"/>
      <c r="BUO97" s="70"/>
      <c r="BUP97" s="88"/>
      <c r="BUQ97" s="71"/>
      <c r="BUR97" s="76"/>
      <c r="BUS97" s="76"/>
      <c r="BUT97" s="77"/>
      <c r="BUU97" s="42"/>
      <c r="BUV97" s="42"/>
      <c r="BUW97" s="70"/>
      <c r="BUX97" s="88"/>
      <c r="BUY97" s="71"/>
      <c r="BUZ97" s="76"/>
      <c r="BVA97" s="76"/>
      <c r="BVB97" s="77"/>
      <c r="BVC97" s="42"/>
      <c r="BVD97" s="42"/>
      <c r="BVE97" s="70"/>
      <c r="BVF97" s="88"/>
      <c r="BVG97" s="71"/>
      <c r="BVH97" s="76"/>
      <c r="BVI97" s="76"/>
      <c r="BVJ97" s="77"/>
      <c r="BVK97" s="42"/>
      <c r="BVL97" s="42"/>
      <c r="BVM97" s="70"/>
      <c r="BVN97" s="88"/>
      <c r="BVO97" s="71"/>
      <c r="BVP97" s="76"/>
      <c r="BVQ97" s="76"/>
      <c r="BVR97" s="77"/>
      <c r="BVS97" s="42"/>
      <c r="BVT97" s="42"/>
      <c r="BVU97" s="70"/>
      <c r="BVV97" s="88"/>
      <c r="BVW97" s="71"/>
      <c r="BVX97" s="76"/>
      <c r="BVY97" s="76"/>
      <c r="BVZ97" s="77"/>
      <c r="BWA97" s="42"/>
      <c r="BWB97" s="42"/>
      <c r="BWC97" s="70"/>
      <c r="BWD97" s="88"/>
      <c r="BWE97" s="71"/>
      <c r="BWF97" s="76"/>
      <c r="BWG97" s="76"/>
      <c r="BWH97" s="77"/>
      <c r="BWI97" s="42"/>
      <c r="BWJ97" s="42"/>
      <c r="BWK97" s="70"/>
      <c r="BWL97" s="88"/>
      <c r="BWM97" s="71"/>
      <c r="BWN97" s="76"/>
      <c r="BWO97" s="76"/>
      <c r="BWP97" s="77"/>
      <c r="BWQ97" s="42"/>
      <c r="BWR97" s="42"/>
      <c r="BWS97" s="70"/>
      <c r="BWT97" s="88"/>
      <c r="BWU97" s="71"/>
      <c r="BWV97" s="76"/>
      <c r="BWW97" s="76"/>
      <c r="BWX97" s="77"/>
      <c r="BWY97" s="42"/>
      <c r="BWZ97" s="42"/>
      <c r="BXA97" s="70"/>
      <c r="BXB97" s="88"/>
      <c r="BXC97" s="71"/>
      <c r="BXD97" s="76"/>
      <c r="BXE97" s="76"/>
      <c r="BXF97" s="77"/>
      <c r="BXG97" s="42"/>
      <c r="BXH97" s="42"/>
      <c r="BXI97" s="70"/>
      <c r="BXJ97" s="88"/>
      <c r="BXK97" s="71"/>
      <c r="BXL97" s="76"/>
      <c r="BXM97" s="76"/>
      <c r="BXN97" s="77"/>
      <c r="BXO97" s="42"/>
      <c r="BXP97" s="42"/>
      <c r="BXQ97" s="70"/>
      <c r="BXR97" s="88"/>
      <c r="BXS97" s="71"/>
      <c r="BXT97" s="76"/>
      <c r="BXU97" s="76"/>
      <c r="BXV97" s="77"/>
      <c r="BXW97" s="42"/>
      <c r="BXX97" s="42"/>
      <c r="BXY97" s="70"/>
      <c r="BXZ97" s="88"/>
      <c r="BYA97" s="71"/>
      <c r="BYB97" s="76"/>
      <c r="BYC97" s="76"/>
      <c r="BYD97" s="77"/>
      <c r="BYE97" s="42"/>
      <c r="BYF97" s="42"/>
      <c r="BYG97" s="70"/>
      <c r="BYH97" s="88"/>
      <c r="BYI97" s="71"/>
      <c r="BYJ97" s="76"/>
      <c r="BYK97" s="76"/>
      <c r="BYL97" s="77"/>
      <c r="BYM97" s="42"/>
      <c r="BYN97" s="42"/>
      <c r="BYO97" s="70"/>
      <c r="BYP97" s="88"/>
      <c r="BYQ97" s="71"/>
      <c r="BYR97" s="76"/>
      <c r="BYS97" s="76"/>
      <c r="BYT97" s="77"/>
      <c r="BYU97" s="42"/>
      <c r="BYV97" s="42"/>
      <c r="BYW97" s="70"/>
      <c r="BYX97" s="88"/>
      <c r="BYY97" s="71"/>
      <c r="BYZ97" s="76"/>
      <c r="BZA97" s="76"/>
      <c r="BZB97" s="77"/>
      <c r="BZC97" s="42"/>
      <c r="BZD97" s="42"/>
      <c r="BZE97" s="70"/>
      <c r="BZF97" s="88"/>
      <c r="BZG97" s="71"/>
      <c r="BZH97" s="76"/>
      <c r="BZI97" s="76"/>
      <c r="BZJ97" s="77"/>
      <c r="BZK97" s="42"/>
      <c r="BZL97" s="42"/>
      <c r="BZM97" s="70"/>
      <c r="BZN97" s="88"/>
      <c r="BZO97" s="71"/>
      <c r="BZP97" s="76"/>
      <c r="BZQ97" s="76"/>
      <c r="BZR97" s="77"/>
      <c r="BZS97" s="42"/>
      <c r="BZT97" s="42"/>
      <c r="BZU97" s="70"/>
      <c r="BZV97" s="88"/>
      <c r="BZW97" s="71"/>
      <c r="BZX97" s="76"/>
      <c r="BZY97" s="76"/>
      <c r="BZZ97" s="77"/>
      <c r="CAA97" s="42"/>
      <c r="CAB97" s="42"/>
      <c r="CAC97" s="70"/>
      <c r="CAD97" s="88"/>
      <c r="CAE97" s="71"/>
      <c r="CAF97" s="76"/>
      <c r="CAG97" s="76"/>
      <c r="CAH97" s="77"/>
      <c r="CAI97" s="42"/>
      <c r="CAJ97" s="42"/>
      <c r="CAK97" s="70"/>
      <c r="CAL97" s="88"/>
      <c r="CAM97" s="71"/>
      <c r="CAN97" s="76"/>
      <c r="CAO97" s="76"/>
      <c r="CAP97" s="77"/>
      <c r="CAQ97" s="42"/>
      <c r="CAR97" s="42"/>
      <c r="CAS97" s="70"/>
      <c r="CAT97" s="88"/>
      <c r="CAU97" s="71"/>
      <c r="CAV97" s="76"/>
      <c r="CAW97" s="76"/>
      <c r="CAX97" s="77"/>
      <c r="CAY97" s="42"/>
      <c r="CAZ97" s="42"/>
      <c r="CBA97" s="70"/>
      <c r="CBB97" s="88"/>
      <c r="CBC97" s="71"/>
      <c r="CBD97" s="76"/>
      <c r="CBE97" s="76"/>
      <c r="CBF97" s="77"/>
      <c r="CBG97" s="42"/>
      <c r="CBH97" s="42"/>
      <c r="CBI97" s="70"/>
      <c r="CBJ97" s="88"/>
      <c r="CBK97" s="71"/>
      <c r="CBL97" s="76"/>
      <c r="CBM97" s="76"/>
      <c r="CBN97" s="77"/>
      <c r="CBO97" s="42"/>
      <c r="CBP97" s="42"/>
      <c r="CBQ97" s="70"/>
      <c r="CBR97" s="88"/>
      <c r="CBS97" s="71"/>
      <c r="CBT97" s="76"/>
      <c r="CBU97" s="76"/>
      <c r="CBV97" s="77"/>
      <c r="CBW97" s="42"/>
      <c r="CBX97" s="42"/>
      <c r="CBY97" s="70"/>
      <c r="CBZ97" s="88"/>
      <c r="CCA97" s="71"/>
      <c r="CCB97" s="76"/>
      <c r="CCC97" s="76"/>
      <c r="CCD97" s="77"/>
      <c r="CCE97" s="42"/>
      <c r="CCF97" s="42"/>
      <c r="CCG97" s="70"/>
      <c r="CCH97" s="88"/>
      <c r="CCI97" s="71"/>
      <c r="CCJ97" s="76"/>
      <c r="CCK97" s="76"/>
      <c r="CCL97" s="77"/>
      <c r="CCM97" s="42"/>
      <c r="CCN97" s="42"/>
      <c r="CCO97" s="70"/>
      <c r="CCP97" s="88"/>
      <c r="CCQ97" s="71"/>
      <c r="CCR97" s="76"/>
      <c r="CCS97" s="76"/>
      <c r="CCT97" s="77"/>
      <c r="CCU97" s="42"/>
      <c r="CCV97" s="42"/>
      <c r="CCW97" s="70"/>
      <c r="CCX97" s="88"/>
      <c r="CCY97" s="71"/>
      <c r="CCZ97" s="76"/>
      <c r="CDA97" s="76"/>
      <c r="CDB97" s="77"/>
      <c r="CDC97" s="42"/>
      <c r="CDD97" s="42"/>
      <c r="CDE97" s="70"/>
      <c r="CDF97" s="88"/>
      <c r="CDG97" s="71"/>
      <c r="CDH97" s="76"/>
      <c r="CDI97" s="76"/>
      <c r="CDJ97" s="77"/>
      <c r="CDK97" s="42"/>
      <c r="CDL97" s="42"/>
      <c r="CDM97" s="70"/>
      <c r="CDN97" s="88"/>
      <c r="CDO97" s="71"/>
      <c r="CDP97" s="76"/>
      <c r="CDQ97" s="76"/>
      <c r="CDR97" s="77"/>
      <c r="CDS97" s="42"/>
      <c r="CDT97" s="42"/>
      <c r="CDU97" s="70"/>
      <c r="CDV97" s="88"/>
      <c r="CDW97" s="71"/>
      <c r="CDX97" s="76"/>
      <c r="CDY97" s="76"/>
      <c r="CDZ97" s="77"/>
      <c r="CEA97" s="42"/>
      <c r="CEB97" s="42"/>
      <c r="CEC97" s="70"/>
      <c r="CED97" s="88"/>
      <c r="CEE97" s="71"/>
      <c r="CEF97" s="76"/>
      <c r="CEG97" s="76"/>
      <c r="CEH97" s="77"/>
      <c r="CEI97" s="42"/>
      <c r="CEJ97" s="42"/>
      <c r="CEK97" s="70"/>
      <c r="CEL97" s="88"/>
      <c r="CEM97" s="71"/>
      <c r="CEN97" s="76"/>
      <c r="CEO97" s="76"/>
      <c r="CEP97" s="77"/>
      <c r="CEQ97" s="42"/>
      <c r="CER97" s="42"/>
      <c r="CES97" s="70"/>
      <c r="CET97" s="88"/>
      <c r="CEU97" s="71"/>
      <c r="CEV97" s="76"/>
      <c r="CEW97" s="76"/>
      <c r="CEX97" s="77"/>
      <c r="CEY97" s="42"/>
      <c r="CEZ97" s="42"/>
      <c r="CFA97" s="70"/>
      <c r="CFB97" s="88"/>
      <c r="CFC97" s="71"/>
      <c r="CFD97" s="76"/>
      <c r="CFE97" s="76"/>
      <c r="CFF97" s="77"/>
      <c r="CFG97" s="42"/>
      <c r="CFH97" s="42"/>
      <c r="CFI97" s="70"/>
      <c r="CFJ97" s="88"/>
      <c r="CFK97" s="71"/>
      <c r="CFL97" s="76"/>
      <c r="CFM97" s="76"/>
      <c r="CFN97" s="77"/>
      <c r="CFO97" s="42"/>
      <c r="CFP97" s="42"/>
      <c r="CFQ97" s="70"/>
      <c r="CFR97" s="88"/>
      <c r="CFS97" s="71"/>
      <c r="CFT97" s="76"/>
      <c r="CFU97" s="76"/>
      <c r="CFV97" s="77"/>
      <c r="CFW97" s="42"/>
      <c r="CFX97" s="42"/>
      <c r="CFY97" s="70"/>
      <c r="CFZ97" s="88"/>
      <c r="CGA97" s="71"/>
      <c r="CGB97" s="76"/>
      <c r="CGC97" s="76"/>
      <c r="CGD97" s="77"/>
      <c r="CGE97" s="42"/>
      <c r="CGF97" s="42"/>
      <c r="CGG97" s="70"/>
      <c r="CGH97" s="88"/>
      <c r="CGI97" s="71"/>
      <c r="CGJ97" s="76"/>
      <c r="CGK97" s="76"/>
      <c r="CGL97" s="77"/>
      <c r="CGM97" s="42"/>
      <c r="CGN97" s="42"/>
      <c r="CGO97" s="70"/>
      <c r="CGP97" s="88"/>
      <c r="CGQ97" s="71"/>
      <c r="CGR97" s="76"/>
      <c r="CGS97" s="76"/>
      <c r="CGT97" s="77"/>
      <c r="CGU97" s="42"/>
      <c r="CGV97" s="42"/>
      <c r="CGW97" s="70"/>
      <c r="CGX97" s="88"/>
      <c r="CGY97" s="71"/>
      <c r="CGZ97" s="76"/>
      <c r="CHA97" s="76"/>
      <c r="CHB97" s="77"/>
      <c r="CHC97" s="42"/>
      <c r="CHD97" s="42"/>
      <c r="CHE97" s="70"/>
      <c r="CHF97" s="88"/>
      <c r="CHG97" s="71"/>
      <c r="CHH97" s="76"/>
      <c r="CHI97" s="76"/>
      <c r="CHJ97" s="77"/>
      <c r="CHK97" s="42"/>
      <c r="CHL97" s="42"/>
      <c r="CHM97" s="70"/>
      <c r="CHN97" s="88"/>
      <c r="CHO97" s="71"/>
      <c r="CHP97" s="76"/>
      <c r="CHQ97" s="76"/>
      <c r="CHR97" s="77"/>
      <c r="CHS97" s="42"/>
      <c r="CHT97" s="42"/>
      <c r="CHU97" s="70"/>
      <c r="CHV97" s="88"/>
      <c r="CHW97" s="71"/>
      <c r="CHX97" s="76"/>
      <c r="CHY97" s="76"/>
      <c r="CHZ97" s="77"/>
      <c r="CIA97" s="42"/>
      <c r="CIB97" s="42"/>
      <c r="CIC97" s="70"/>
      <c r="CID97" s="88"/>
      <c r="CIE97" s="71"/>
      <c r="CIF97" s="76"/>
      <c r="CIG97" s="76"/>
      <c r="CIH97" s="77"/>
      <c r="CII97" s="42"/>
      <c r="CIJ97" s="42"/>
      <c r="CIK97" s="70"/>
      <c r="CIL97" s="88"/>
      <c r="CIM97" s="71"/>
      <c r="CIN97" s="76"/>
      <c r="CIO97" s="76"/>
      <c r="CIP97" s="77"/>
      <c r="CIQ97" s="42"/>
      <c r="CIR97" s="42"/>
      <c r="CIS97" s="70"/>
      <c r="CIT97" s="88"/>
      <c r="CIU97" s="71"/>
      <c r="CIV97" s="76"/>
      <c r="CIW97" s="76"/>
      <c r="CIX97" s="77"/>
      <c r="CIY97" s="42"/>
      <c r="CIZ97" s="42"/>
      <c r="CJA97" s="70"/>
      <c r="CJB97" s="88"/>
      <c r="CJC97" s="71"/>
      <c r="CJD97" s="76"/>
      <c r="CJE97" s="76"/>
      <c r="CJF97" s="77"/>
      <c r="CJG97" s="42"/>
      <c r="CJH97" s="42"/>
      <c r="CJI97" s="70"/>
      <c r="CJJ97" s="88"/>
      <c r="CJK97" s="71"/>
      <c r="CJL97" s="76"/>
      <c r="CJM97" s="76"/>
      <c r="CJN97" s="77"/>
      <c r="CJO97" s="42"/>
      <c r="CJP97" s="42"/>
      <c r="CJQ97" s="70"/>
      <c r="CJR97" s="88"/>
      <c r="CJS97" s="71"/>
      <c r="CJT97" s="76"/>
      <c r="CJU97" s="76"/>
      <c r="CJV97" s="77"/>
      <c r="CJW97" s="42"/>
      <c r="CJX97" s="42"/>
      <c r="CJY97" s="70"/>
      <c r="CJZ97" s="88"/>
      <c r="CKA97" s="71"/>
      <c r="CKB97" s="76"/>
      <c r="CKC97" s="76"/>
      <c r="CKD97" s="77"/>
      <c r="CKE97" s="42"/>
      <c r="CKF97" s="42"/>
      <c r="CKG97" s="70"/>
      <c r="CKH97" s="88"/>
      <c r="CKI97" s="71"/>
      <c r="CKJ97" s="76"/>
      <c r="CKK97" s="76"/>
      <c r="CKL97" s="77"/>
      <c r="CKM97" s="42"/>
      <c r="CKN97" s="42"/>
      <c r="CKO97" s="70"/>
      <c r="CKP97" s="88"/>
      <c r="CKQ97" s="71"/>
      <c r="CKR97" s="76"/>
      <c r="CKS97" s="76"/>
      <c r="CKT97" s="77"/>
      <c r="CKU97" s="42"/>
      <c r="CKV97" s="42"/>
      <c r="CKW97" s="70"/>
      <c r="CKX97" s="88"/>
      <c r="CKY97" s="71"/>
      <c r="CKZ97" s="76"/>
      <c r="CLA97" s="76"/>
      <c r="CLB97" s="77"/>
      <c r="CLC97" s="42"/>
      <c r="CLD97" s="42"/>
      <c r="CLE97" s="70"/>
      <c r="CLF97" s="88"/>
      <c r="CLG97" s="71"/>
      <c r="CLH97" s="76"/>
      <c r="CLI97" s="76"/>
      <c r="CLJ97" s="77"/>
      <c r="CLK97" s="42"/>
      <c r="CLL97" s="42"/>
      <c r="CLM97" s="70"/>
      <c r="CLN97" s="88"/>
      <c r="CLO97" s="71"/>
      <c r="CLP97" s="76"/>
      <c r="CLQ97" s="76"/>
      <c r="CLR97" s="77"/>
      <c r="CLS97" s="42"/>
      <c r="CLT97" s="42"/>
      <c r="CLU97" s="70"/>
      <c r="CLV97" s="88"/>
      <c r="CLW97" s="71"/>
      <c r="CLX97" s="76"/>
      <c r="CLY97" s="76"/>
      <c r="CLZ97" s="77"/>
      <c r="CMA97" s="42"/>
      <c r="CMB97" s="42"/>
      <c r="CMC97" s="70"/>
      <c r="CMD97" s="88"/>
      <c r="CME97" s="71"/>
      <c r="CMF97" s="76"/>
      <c r="CMG97" s="76"/>
      <c r="CMH97" s="77"/>
      <c r="CMI97" s="42"/>
      <c r="CMJ97" s="42"/>
      <c r="CMK97" s="70"/>
      <c r="CML97" s="88"/>
      <c r="CMM97" s="71"/>
      <c r="CMN97" s="76"/>
      <c r="CMO97" s="76"/>
      <c r="CMP97" s="77"/>
      <c r="CMQ97" s="42"/>
      <c r="CMR97" s="42"/>
      <c r="CMS97" s="70"/>
      <c r="CMT97" s="88"/>
      <c r="CMU97" s="71"/>
      <c r="CMV97" s="76"/>
      <c r="CMW97" s="76"/>
      <c r="CMX97" s="77"/>
      <c r="CMY97" s="42"/>
      <c r="CMZ97" s="42"/>
      <c r="CNA97" s="70"/>
      <c r="CNB97" s="88"/>
      <c r="CNC97" s="71"/>
      <c r="CND97" s="76"/>
      <c r="CNE97" s="76"/>
      <c r="CNF97" s="77"/>
      <c r="CNG97" s="42"/>
      <c r="CNH97" s="42"/>
      <c r="CNI97" s="70"/>
      <c r="CNJ97" s="88"/>
      <c r="CNK97" s="71"/>
      <c r="CNL97" s="76"/>
      <c r="CNM97" s="76"/>
      <c r="CNN97" s="77"/>
      <c r="CNO97" s="42"/>
      <c r="CNP97" s="42"/>
      <c r="CNQ97" s="70"/>
      <c r="CNR97" s="88"/>
      <c r="CNS97" s="71"/>
      <c r="CNT97" s="76"/>
      <c r="CNU97" s="76"/>
      <c r="CNV97" s="77"/>
      <c r="CNW97" s="42"/>
      <c r="CNX97" s="42"/>
      <c r="CNY97" s="70"/>
      <c r="CNZ97" s="88"/>
      <c r="COA97" s="71"/>
      <c r="COB97" s="76"/>
      <c r="COC97" s="76"/>
      <c r="COD97" s="77"/>
      <c r="COE97" s="42"/>
      <c r="COF97" s="42"/>
      <c r="COG97" s="70"/>
      <c r="COH97" s="88"/>
      <c r="COI97" s="71"/>
      <c r="COJ97" s="76"/>
      <c r="COK97" s="76"/>
      <c r="COL97" s="77"/>
      <c r="COM97" s="42"/>
      <c r="CON97" s="42"/>
      <c r="COO97" s="70"/>
      <c r="COP97" s="88"/>
      <c r="COQ97" s="71"/>
      <c r="COR97" s="76"/>
      <c r="COS97" s="76"/>
      <c r="COT97" s="77"/>
      <c r="COU97" s="42"/>
      <c r="COV97" s="42"/>
      <c r="COW97" s="70"/>
      <c r="COX97" s="88"/>
      <c r="COY97" s="71"/>
      <c r="COZ97" s="76"/>
      <c r="CPA97" s="76"/>
      <c r="CPB97" s="77"/>
      <c r="CPC97" s="42"/>
      <c r="CPD97" s="42"/>
      <c r="CPE97" s="70"/>
      <c r="CPF97" s="88"/>
      <c r="CPG97" s="71"/>
      <c r="CPH97" s="76"/>
      <c r="CPI97" s="76"/>
      <c r="CPJ97" s="77"/>
      <c r="CPK97" s="42"/>
      <c r="CPL97" s="42"/>
      <c r="CPM97" s="70"/>
      <c r="CPN97" s="88"/>
      <c r="CPO97" s="71"/>
      <c r="CPP97" s="76"/>
      <c r="CPQ97" s="76"/>
      <c r="CPR97" s="77"/>
      <c r="CPS97" s="42"/>
      <c r="CPT97" s="42"/>
      <c r="CPU97" s="70"/>
      <c r="CPV97" s="88"/>
      <c r="CPW97" s="71"/>
      <c r="CPX97" s="76"/>
      <c r="CPY97" s="76"/>
      <c r="CPZ97" s="77"/>
      <c r="CQA97" s="42"/>
      <c r="CQB97" s="42"/>
      <c r="CQC97" s="70"/>
      <c r="CQD97" s="88"/>
      <c r="CQE97" s="71"/>
      <c r="CQF97" s="76"/>
      <c r="CQG97" s="76"/>
      <c r="CQH97" s="77"/>
      <c r="CQI97" s="42"/>
      <c r="CQJ97" s="42"/>
      <c r="CQK97" s="70"/>
      <c r="CQL97" s="88"/>
      <c r="CQM97" s="71"/>
      <c r="CQN97" s="76"/>
      <c r="CQO97" s="76"/>
      <c r="CQP97" s="77"/>
      <c r="CQQ97" s="42"/>
      <c r="CQR97" s="42"/>
      <c r="CQS97" s="70"/>
      <c r="CQT97" s="88"/>
      <c r="CQU97" s="71"/>
      <c r="CQV97" s="76"/>
      <c r="CQW97" s="76"/>
      <c r="CQX97" s="77"/>
      <c r="CQY97" s="42"/>
      <c r="CQZ97" s="42"/>
      <c r="CRA97" s="70"/>
      <c r="CRB97" s="88"/>
      <c r="CRC97" s="71"/>
      <c r="CRD97" s="76"/>
      <c r="CRE97" s="76"/>
      <c r="CRF97" s="77"/>
      <c r="CRG97" s="42"/>
      <c r="CRH97" s="42"/>
      <c r="CRI97" s="70"/>
      <c r="CRJ97" s="88"/>
      <c r="CRK97" s="71"/>
      <c r="CRL97" s="76"/>
      <c r="CRM97" s="76"/>
      <c r="CRN97" s="77"/>
      <c r="CRO97" s="42"/>
      <c r="CRP97" s="42"/>
      <c r="CRQ97" s="70"/>
      <c r="CRR97" s="88"/>
      <c r="CRS97" s="71"/>
      <c r="CRT97" s="76"/>
      <c r="CRU97" s="76"/>
      <c r="CRV97" s="77"/>
      <c r="CRW97" s="42"/>
      <c r="CRX97" s="42"/>
      <c r="CRY97" s="70"/>
      <c r="CRZ97" s="88"/>
      <c r="CSA97" s="71"/>
      <c r="CSB97" s="76"/>
      <c r="CSC97" s="76"/>
      <c r="CSD97" s="77"/>
      <c r="CSE97" s="42"/>
      <c r="CSF97" s="42"/>
      <c r="CSG97" s="70"/>
      <c r="CSH97" s="88"/>
      <c r="CSI97" s="71"/>
      <c r="CSJ97" s="76"/>
      <c r="CSK97" s="76"/>
      <c r="CSL97" s="77"/>
      <c r="CSM97" s="42"/>
      <c r="CSN97" s="42"/>
      <c r="CSO97" s="70"/>
      <c r="CSP97" s="88"/>
      <c r="CSQ97" s="71"/>
      <c r="CSR97" s="76"/>
      <c r="CSS97" s="76"/>
      <c r="CST97" s="77"/>
      <c r="CSU97" s="42"/>
      <c r="CSV97" s="42"/>
      <c r="CSW97" s="70"/>
      <c r="CSX97" s="88"/>
      <c r="CSY97" s="71"/>
      <c r="CSZ97" s="76"/>
      <c r="CTA97" s="76"/>
      <c r="CTB97" s="77"/>
      <c r="CTC97" s="42"/>
      <c r="CTD97" s="42"/>
      <c r="CTE97" s="70"/>
      <c r="CTF97" s="88"/>
      <c r="CTG97" s="71"/>
      <c r="CTH97" s="76"/>
      <c r="CTI97" s="76"/>
      <c r="CTJ97" s="77"/>
      <c r="CTK97" s="42"/>
      <c r="CTL97" s="42"/>
      <c r="CTM97" s="70"/>
      <c r="CTN97" s="88"/>
      <c r="CTO97" s="71"/>
      <c r="CTP97" s="76"/>
      <c r="CTQ97" s="76"/>
      <c r="CTR97" s="77"/>
      <c r="CTS97" s="42"/>
      <c r="CTT97" s="42"/>
      <c r="CTU97" s="70"/>
      <c r="CTV97" s="88"/>
      <c r="CTW97" s="71"/>
      <c r="CTX97" s="76"/>
      <c r="CTY97" s="76"/>
      <c r="CTZ97" s="77"/>
      <c r="CUA97" s="42"/>
      <c r="CUB97" s="42"/>
      <c r="CUC97" s="70"/>
      <c r="CUD97" s="88"/>
      <c r="CUE97" s="71"/>
      <c r="CUF97" s="76"/>
      <c r="CUG97" s="76"/>
      <c r="CUH97" s="77"/>
      <c r="CUI97" s="42"/>
      <c r="CUJ97" s="42"/>
      <c r="CUK97" s="70"/>
      <c r="CUL97" s="88"/>
      <c r="CUM97" s="71"/>
      <c r="CUN97" s="76"/>
      <c r="CUO97" s="76"/>
      <c r="CUP97" s="77"/>
      <c r="CUQ97" s="42"/>
      <c r="CUR97" s="42"/>
      <c r="CUS97" s="70"/>
      <c r="CUT97" s="88"/>
      <c r="CUU97" s="71"/>
      <c r="CUV97" s="76"/>
      <c r="CUW97" s="76"/>
      <c r="CUX97" s="77"/>
      <c r="CUY97" s="42"/>
      <c r="CUZ97" s="42"/>
      <c r="CVA97" s="70"/>
      <c r="CVB97" s="88"/>
      <c r="CVC97" s="71"/>
      <c r="CVD97" s="76"/>
      <c r="CVE97" s="76"/>
      <c r="CVF97" s="77"/>
      <c r="CVG97" s="42"/>
      <c r="CVH97" s="42"/>
      <c r="CVI97" s="70"/>
      <c r="CVJ97" s="88"/>
      <c r="CVK97" s="71"/>
      <c r="CVL97" s="76"/>
      <c r="CVM97" s="76"/>
      <c r="CVN97" s="77"/>
      <c r="CVO97" s="42"/>
      <c r="CVP97" s="42"/>
      <c r="CVQ97" s="70"/>
      <c r="CVR97" s="88"/>
      <c r="CVS97" s="71"/>
      <c r="CVT97" s="76"/>
      <c r="CVU97" s="76"/>
      <c r="CVV97" s="77"/>
      <c r="CVW97" s="42"/>
      <c r="CVX97" s="42"/>
      <c r="CVY97" s="70"/>
      <c r="CVZ97" s="88"/>
      <c r="CWA97" s="71"/>
      <c r="CWB97" s="76"/>
      <c r="CWC97" s="76"/>
      <c r="CWD97" s="77"/>
      <c r="CWE97" s="42"/>
      <c r="CWF97" s="42"/>
      <c r="CWG97" s="70"/>
      <c r="CWH97" s="88"/>
      <c r="CWI97" s="71"/>
      <c r="CWJ97" s="76"/>
      <c r="CWK97" s="76"/>
      <c r="CWL97" s="77"/>
      <c r="CWM97" s="42"/>
      <c r="CWN97" s="42"/>
      <c r="CWO97" s="70"/>
      <c r="CWP97" s="88"/>
      <c r="CWQ97" s="71"/>
      <c r="CWR97" s="76"/>
      <c r="CWS97" s="76"/>
      <c r="CWT97" s="77"/>
      <c r="CWU97" s="42"/>
      <c r="CWV97" s="42"/>
      <c r="CWW97" s="70"/>
      <c r="CWX97" s="88"/>
      <c r="CWY97" s="71"/>
      <c r="CWZ97" s="76"/>
      <c r="CXA97" s="76"/>
      <c r="CXB97" s="77"/>
      <c r="CXC97" s="42"/>
      <c r="CXD97" s="42"/>
      <c r="CXE97" s="70"/>
      <c r="CXF97" s="88"/>
      <c r="CXG97" s="71"/>
      <c r="CXH97" s="76"/>
      <c r="CXI97" s="76"/>
      <c r="CXJ97" s="77"/>
      <c r="CXK97" s="42"/>
      <c r="CXL97" s="42"/>
      <c r="CXM97" s="70"/>
      <c r="CXN97" s="88"/>
      <c r="CXO97" s="71"/>
      <c r="CXP97" s="76"/>
      <c r="CXQ97" s="76"/>
      <c r="CXR97" s="77"/>
      <c r="CXS97" s="42"/>
      <c r="CXT97" s="42"/>
      <c r="CXU97" s="70"/>
      <c r="CXV97" s="88"/>
      <c r="CXW97" s="71"/>
      <c r="CXX97" s="76"/>
      <c r="CXY97" s="76"/>
      <c r="CXZ97" s="77"/>
      <c r="CYA97" s="42"/>
      <c r="CYB97" s="42"/>
      <c r="CYC97" s="70"/>
      <c r="CYD97" s="88"/>
      <c r="CYE97" s="71"/>
      <c r="CYF97" s="76"/>
      <c r="CYG97" s="76"/>
      <c r="CYH97" s="77"/>
      <c r="CYI97" s="42"/>
      <c r="CYJ97" s="42"/>
      <c r="CYK97" s="70"/>
      <c r="CYL97" s="88"/>
      <c r="CYM97" s="71"/>
      <c r="CYN97" s="76"/>
      <c r="CYO97" s="76"/>
      <c r="CYP97" s="77"/>
      <c r="CYQ97" s="42"/>
      <c r="CYR97" s="42"/>
      <c r="CYS97" s="70"/>
      <c r="CYT97" s="88"/>
      <c r="CYU97" s="71"/>
      <c r="CYV97" s="76"/>
      <c r="CYW97" s="76"/>
      <c r="CYX97" s="77"/>
      <c r="CYY97" s="42"/>
      <c r="CYZ97" s="42"/>
      <c r="CZA97" s="70"/>
      <c r="CZB97" s="88"/>
      <c r="CZC97" s="71"/>
      <c r="CZD97" s="76"/>
      <c r="CZE97" s="76"/>
      <c r="CZF97" s="77"/>
      <c r="CZG97" s="42"/>
      <c r="CZH97" s="42"/>
      <c r="CZI97" s="70"/>
      <c r="CZJ97" s="88"/>
      <c r="CZK97" s="71"/>
      <c r="CZL97" s="76"/>
      <c r="CZM97" s="76"/>
      <c r="CZN97" s="77"/>
      <c r="CZO97" s="42"/>
      <c r="CZP97" s="42"/>
      <c r="CZQ97" s="70"/>
      <c r="CZR97" s="88"/>
      <c r="CZS97" s="71"/>
      <c r="CZT97" s="76"/>
      <c r="CZU97" s="76"/>
      <c r="CZV97" s="77"/>
      <c r="CZW97" s="42"/>
      <c r="CZX97" s="42"/>
      <c r="CZY97" s="70"/>
      <c r="CZZ97" s="88"/>
      <c r="DAA97" s="71"/>
      <c r="DAB97" s="76"/>
      <c r="DAC97" s="76"/>
      <c r="DAD97" s="77"/>
      <c r="DAE97" s="42"/>
      <c r="DAF97" s="42"/>
      <c r="DAG97" s="70"/>
      <c r="DAH97" s="88"/>
      <c r="DAI97" s="71"/>
      <c r="DAJ97" s="76"/>
      <c r="DAK97" s="76"/>
      <c r="DAL97" s="77"/>
      <c r="DAM97" s="42"/>
      <c r="DAN97" s="42"/>
      <c r="DAO97" s="70"/>
      <c r="DAP97" s="88"/>
      <c r="DAQ97" s="71"/>
      <c r="DAR97" s="76"/>
      <c r="DAS97" s="76"/>
      <c r="DAT97" s="77"/>
      <c r="DAU97" s="42"/>
      <c r="DAV97" s="42"/>
      <c r="DAW97" s="70"/>
      <c r="DAX97" s="88"/>
      <c r="DAY97" s="71"/>
      <c r="DAZ97" s="76"/>
      <c r="DBA97" s="76"/>
      <c r="DBB97" s="77"/>
      <c r="DBC97" s="42"/>
      <c r="DBD97" s="42"/>
      <c r="DBE97" s="70"/>
      <c r="DBF97" s="88"/>
      <c r="DBG97" s="71"/>
      <c r="DBH97" s="76"/>
      <c r="DBI97" s="76"/>
      <c r="DBJ97" s="77"/>
      <c r="DBK97" s="42"/>
      <c r="DBL97" s="42"/>
      <c r="DBM97" s="70"/>
      <c r="DBN97" s="88"/>
      <c r="DBO97" s="71"/>
      <c r="DBP97" s="76"/>
      <c r="DBQ97" s="76"/>
      <c r="DBR97" s="77"/>
      <c r="DBS97" s="42"/>
      <c r="DBT97" s="42"/>
      <c r="DBU97" s="70"/>
      <c r="DBV97" s="88"/>
      <c r="DBW97" s="71"/>
      <c r="DBX97" s="76"/>
      <c r="DBY97" s="76"/>
      <c r="DBZ97" s="77"/>
      <c r="DCA97" s="42"/>
      <c r="DCB97" s="42"/>
      <c r="DCC97" s="70"/>
      <c r="DCD97" s="88"/>
      <c r="DCE97" s="71"/>
      <c r="DCF97" s="76"/>
      <c r="DCG97" s="76"/>
      <c r="DCH97" s="77"/>
      <c r="DCI97" s="42"/>
      <c r="DCJ97" s="42"/>
      <c r="DCK97" s="70"/>
      <c r="DCL97" s="88"/>
      <c r="DCM97" s="71"/>
      <c r="DCN97" s="76"/>
      <c r="DCO97" s="76"/>
      <c r="DCP97" s="77"/>
      <c r="DCQ97" s="42"/>
      <c r="DCR97" s="42"/>
      <c r="DCS97" s="70"/>
      <c r="DCT97" s="88"/>
      <c r="DCU97" s="71"/>
      <c r="DCV97" s="76"/>
      <c r="DCW97" s="76"/>
      <c r="DCX97" s="77"/>
      <c r="DCY97" s="42"/>
      <c r="DCZ97" s="42"/>
      <c r="DDA97" s="70"/>
      <c r="DDB97" s="88"/>
      <c r="DDC97" s="71"/>
      <c r="DDD97" s="76"/>
      <c r="DDE97" s="76"/>
    </row>
    <row r="98" spans="1:2813" ht="39.950000000000003" customHeight="1">
      <c r="A98" s="1">
        <f>MAX($A$20:A96)+1</f>
        <v>15</v>
      </c>
      <c r="B98" s="6"/>
      <c r="C98" s="129">
        <f>IF(A98&lt;&gt;"",A98,MAX($A$23:A98)&amp;"."&amp;ROW()-ROW($A$23)+1-MATCH(MAX($A$23:A98),$A$23:A98))</f>
        <v>15</v>
      </c>
      <c r="D98" s="7" t="s">
        <v>125</v>
      </c>
      <c r="E98" s="45" t="s">
        <v>121</v>
      </c>
      <c r="F98" s="11" t="s">
        <v>96</v>
      </c>
      <c r="G98" s="11"/>
      <c r="H98" s="62">
        <f>SUM(G100:G107)</f>
        <v>224.2</v>
      </c>
      <c r="I98" s="62"/>
      <c r="J98" s="123"/>
      <c r="K98" s="69"/>
      <c r="L98" s="70"/>
      <c r="M98" s="88"/>
      <c r="N98" s="71"/>
      <c r="O98" s="71"/>
      <c r="P98" s="89"/>
      <c r="Q98" s="1"/>
      <c r="R98" s="6"/>
      <c r="S98" s="71"/>
      <c r="T98" s="71"/>
      <c r="U98" s="89"/>
      <c r="V98" s="77"/>
      <c r="W98" s="42"/>
      <c r="X98" s="69"/>
      <c r="Y98" s="70"/>
      <c r="Z98" s="88"/>
      <c r="AA98" s="71"/>
      <c r="AB98" s="71"/>
      <c r="AC98" s="89"/>
      <c r="AD98" s="77"/>
      <c r="AE98" s="42"/>
      <c r="AF98" s="69"/>
      <c r="AG98" s="70"/>
      <c r="AH98" s="88"/>
      <c r="AI98" s="71"/>
      <c r="AJ98" s="71"/>
      <c r="AK98" s="89"/>
      <c r="AL98" s="77"/>
      <c r="AM98" s="42"/>
      <c r="AN98" s="69"/>
      <c r="AO98" s="70"/>
      <c r="AP98" s="88"/>
      <c r="AQ98" s="71"/>
      <c r="AR98" s="71"/>
      <c r="AS98" s="89"/>
      <c r="AT98" s="77"/>
      <c r="AU98" s="42"/>
      <c r="AV98" s="69"/>
      <c r="AW98" s="70"/>
      <c r="AX98" s="88"/>
      <c r="AY98" s="71"/>
      <c r="AZ98" s="71"/>
      <c r="BA98" s="89"/>
      <c r="BB98" s="77"/>
      <c r="BC98" s="42"/>
      <c r="BD98" s="69"/>
      <c r="BE98" s="70"/>
      <c r="BF98" s="88"/>
      <c r="BG98" s="71"/>
      <c r="BH98" s="71"/>
      <c r="BI98" s="89"/>
      <c r="BJ98" s="77"/>
      <c r="BK98" s="42"/>
      <c r="BL98" s="69"/>
      <c r="BM98" s="70"/>
      <c r="BN98" s="88"/>
      <c r="BO98" s="71"/>
      <c r="BP98" s="71"/>
      <c r="BQ98" s="89"/>
      <c r="BR98" s="77"/>
      <c r="BS98" s="42"/>
      <c r="BT98" s="69"/>
      <c r="BU98" s="70"/>
      <c r="BV98" s="88"/>
      <c r="BW98" s="71"/>
      <c r="BX98" s="71"/>
      <c r="BY98" s="89"/>
      <c r="BZ98" s="77"/>
      <c r="CA98" s="42"/>
      <c r="CB98" s="69"/>
      <c r="CC98" s="70"/>
      <c r="CD98" s="88"/>
      <c r="CE98" s="71"/>
      <c r="CF98" s="71"/>
      <c r="CG98" s="89"/>
      <c r="CH98" s="77"/>
      <c r="CI98" s="42"/>
      <c r="CJ98" s="69"/>
      <c r="CK98" s="70"/>
      <c r="CL98" s="88"/>
      <c r="CM98" s="71"/>
      <c r="CN98" s="71"/>
      <c r="CO98" s="89"/>
      <c r="CP98" s="77"/>
      <c r="CQ98" s="42"/>
      <c r="CR98" s="69"/>
      <c r="CS98" s="70"/>
      <c r="CT98" s="88"/>
      <c r="CU98" s="71"/>
      <c r="CV98" s="71"/>
      <c r="CW98" s="89"/>
      <c r="CX98" s="77"/>
      <c r="CY98" s="42"/>
      <c r="CZ98" s="69"/>
      <c r="DA98" s="70"/>
      <c r="DB98" s="88"/>
      <c r="DC98" s="71"/>
      <c r="DD98" s="71"/>
      <c r="DE98" s="89"/>
      <c r="DF98" s="77"/>
      <c r="DG98" s="42"/>
      <c r="DH98" s="69"/>
      <c r="DI98" s="70"/>
      <c r="DJ98" s="88"/>
      <c r="DK98" s="71"/>
      <c r="DL98" s="71"/>
      <c r="DM98" s="89"/>
      <c r="DN98" s="77"/>
      <c r="DO98" s="42"/>
      <c r="DP98" s="69"/>
      <c r="DQ98" s="70"/>
      <c r="DR98" s="88"/>
      <c r="DS98" s="71"/>
      <c r="DT98" s="71"/>
      <c r="DU98" s="89"/>
      <c r="DV98" s="77"/>
      <c r="DW98" s="42"/>
      <c r="DX98" s="69"/>
      <c r="DY98" s="70"/>
      <c r="DZ98" s="88"/>
      <c r="EA98" s="71"/>
      <c r="EB98" s="71"/>
      <c r="EC98" s="89"/>
      <c r="ED98" s="77"/>
      <c r="EE98" s="42"/>
      <c r="EF98" s="69"/>
      <c r="EG98" s="70"/>
      <c r="EH98" s="88"/>
      <c r="EI98" s="71"/>
      <c r="EJ98" s="71"/>
      <c r="EK98" s="89"/>
      <c r="EL98" s="77"/>
      <c r="EM98" s="42"/>
      <c r="EN98" s="69"/>
      <c r="EO98" s="70"/>
      <c r="EP98" s="88"/>
      <c r="EQ98" s="71"/>
      <c r="ER98" s="71"/>
      <c r="ES98" s="89"/>
      <c r="ET98" s="77"/>
      <c r="EU98" s="42"/>
      <c r="EV98" s="69"/>
      <c r="EW98" s="70"/>
      <c r="EX98" s="88"/>
      <c r="EY98" s="71"/>
      <c r="EZ98" s="71"/>
      <c r="FA98" s="89"/>
      <c r="FB98" s="77"/>
      <c r="FC98" s="42"/>
      <c r="FD98" s="69"/>
      <c r="FE98" s="70"/>
      <c r="FF98" s="88"/>
      <c r="FG98" s="71"/>
      <c r="FH98" s="71"/>
      <c r="FI98" s="89"/>
      <c r="FJ98" s="77"/>
      <c r="FK98" s="42"/>
      <c r="FL98" s="69"/>
      <c r="FM98" s="70"/>
      <c r="FN98" s="88"/>
      <c r="FO98" s="71"/>
      <c r="FP98" s="71"/>
      <c r="FQ98" s="89"/>
      <c r="FR98" s="77"/>
      <c r="FS98" s="42"/>
      <c r="FT98" s="69"/>
      <c r="FU98" s="70"/>
      <c r="FV98" s="88"/>
      <c r="FW98" s="71"/>
      <c r="FX98" s="71"/>
      <c r="FY98" s="89"/>
      <c r="FZ98" s="77"/>
      <c r="GA98" s="42"/>
      <c r="GB98" s="69"/>
      <c r="GC98" s="70"/>
      <c r="GD98" s="88"/>
      <c r="GE98" s="71"/>
      <c r="GF98" s="71"/>
      <c r="GG98" s="89"/>
      <c r="GH98" s="77"/>
      <c r="GI98" s="42"/>
      <c r="GJ98" s="69"/>
      <c r="GK98" s="70"/>
      <c r="GL98" s="88"/>
      <c r="GM98" s="71"/>
      <c r="GN98" s="71"/>
      <c r="GO98" s="89"/>
      <c r="GP98" s="77"/>
      <c r="GQ98" s="42"/>
      <c r="GR98" s="69"/>
      <c r="GS98" s="70"/>
      <c r="GT98" s="88"/>
      <c r="GU98" s="71"/>
      <c r="GV98" s="71"/>
      <c r="GW98" s="89"/>
      <c r="GX98" s="77"/>
      <c r="GY98" s="42"/>
      <c r="GZ98" s="69"/>
      <c r="HA98" s="70"/>
      <c r="HB98" s="88"/>
      <c r="HC98" s="71"/>
      <c r="HD98" s="71"/>
      <c r="HE98" s="89"/>
      <c r="HF98" s="77"/>
      <c r="HG98" s="42"/>
      <c r="HH98" s="69"/>
      <c r="HI98" s="70"/>
      <c r="HJ98" s="88"/>
      <c r="HK98" s="71"/>
      <c r="HL98" s="71"/>
      <c r="HM98" s="89"/>
      <c r="HN98" s="77"/>
      <c r="HO98" s="42"/>
      <c r="HP98" s="69"/>
      <c r="HQ98" s="70"/>
      <c r="HR98" s="88"/>
      <c r="HS98" s="71"/>
      <c r="HT98" s="71"/>
      <c r="HU98" s="89"/>
      <c r="HV98" s="77"/>
      <c r="HW98" s="42"/>
      <c r="HX98" s="69"/>
      <c r="HY98" s="70"/>
      <c r="HZ98" s="88"/>
      <c r="IA98" s="71"/>
      <c r="IB98" s="71"/>
      <c r="IC98" s="89"/>
      <c r="ID98" s="77"/>
      <c r="IE98" s="42"/>
      <c r="IF98" s="69"/>
      <c r="IG98" s="70"/>
      <c r="IH98" s="88"/>
      <c r="II98" s="71"/>
      <c r="IJ98" s="71"/>
      <c r="IK98" s="89"/>
      <c r="IL98" s="77"/>
      <c r="IM98" s="42"/>
      <c r="IN98" s="69"/>
      <c r="IO98" s="70"/>
      <c r="IP98" s="88"/>
      <c r="IQ98" s="71"/>
      <c r="IR98" s="71"/>
      <c r="IS98" s="89"/>
      <c r="IT98" s="77"/>
      <c r="IU98" s="42"/>
      <c r="IV98" s="69"/>
      <c r="IW98" s="70"/>
      <c r="IX98" s="88"/>
      <c r="IY98" s="71"/>
      <c r="IZ98" s="71"/>
      <c r="JA98" s="89"/>
      <c r="JB98" s="77"/>
      <c r="JC98" s="42"/>
      <c r="JD98" s="69"/>
      <c r="JE98" s="70"/>
      <c r="JF98" s="88"/>
      <c r="JG98" s="71"/>
      <c r="JH98" s="71"/>
      <c r="JI98" s="89"/>
      <c r="JJ98" s="77"/>
      <c r="JK98" s="42"/>
      <c r="JL98" s="69"/>
      <c r="JM98" s="70"/>
      <c r="JN98" s="88"/>
      <c r="JO98" s="71"/>
      <c r="JP98" s="71"/>
      <c r="JQ98" s="89"/>
      <c r="JR98" s="77"/>
      <c r="JS98" s="42"/>
      <c r="JT98" s="69"/>
      <c r="JU98" s="70"/>
      <c r="JV98" s="88"/>
      <c r="JW98" s="71"/>
      <c r="JX98" s="71"/>
      <c r="JY98" s="89"/>
      <c r="JZ98" s="77"/>
      <c r="KA98" s="42"/>
      <c r="KB98" s="69"/>
      <c r="KC98" s="70"/>
      <c r="KD98" s="88"/>
      <c r="KE98" s="71"/>
      <c r="KF98" s="71"/>
      <c r="KG98" s="89"/>
      <c r="KH98" s="77"/>
      <c r="KI98" s="42"/>
      <c r="KJ98" s="69"/>
      <c r="KK98" s="70"/>
      <c r="KL98" s="88"/>
      <c r="KM98" s="71"/>
      <c r="KN98" s="71"/>
      <c r="KO98" s="89"/>
      <c r="KP98" s="77"/>
      <c r="KQ98" s="42"/>
      <c r="KR98" s="69"/>
      <c r="KS98" s="70"/>
      <c r="KT98" s="88"/>
      <c r="KU98" s="71"/>
      <c r="KV98" s="71"/>
      <c r="KW98" s="89"/>
      <c r="KX98" s="77"/>
      <c r="KY98" s="42"/>
      <c r="KZ98" s="69"/>
      <c r="LA98" s="70"/>
      <c r="LB98" s="88"/>
      <c r="LC98" s="71"/>
      <c r="LD98" s="71"/>
      <c r="LE98" s="89"/>
      <c r="LF98" s="77"/>
      <c r="LG98" s="42"/>
      <c r="LH98" s="69"/>
      <c r="LI98" s="70"/>
      <c r="LJ98" s="88"/>
      <c r="LK98" s="71"/>
      <c r="LL98" s="71"/>
      <c r="LM98" s="89"/>
      <c r="LN98" s="77"/>
      <c r="LO98" s="42"/>
      <c r="LP98" s="69"/>
      <c r="LQ98" s="70"/>
      <c r="LR98" s="88"/>
      <c r="LS98" s="71"/>
      <c r="LT98" s="71"/>
      <c r="LU98" s="89"/>
      <c r="LV98" s="77"/>
      <c r="LW98" s="42"/>
      <c r="LX98" s="69"/>
      <c r="LY98" s="70"/>
      <c r="LZ98" s="88"/>
      <c r="MA98" s="71"/>
      <c r="MB98" s="71"/>
      <c r="MC98" s="89"/>
      <c r="MD98" s="77"/>
      <c r="ME98" s="42"/>
      <c r="MF98" s="69"/>
      <c r="MG98" s="70"/>
      <c r="MH98" s="88"/>
      <c r="MI98" s="71"/>
      <c r="MJ98" s="71"/>
      <c r="MK98" s="89"/>
      <c r="ML98" s="77"/>
      <c r="MM98" s="42"/>
      <c r="MN98" s="69"/>
      <c r="MO98" s="70"/>
      <c r="MP98" s="88"/>
      <c r="MQ98" s="71"/>
      <c r="MR98" s="71"/>
      <c r="MS98" s="89"/>
      <c r="MT98" s="77"/>
      <c r="MU98" s="42"/>
      <c r="MV98" s="69"/>
      <c r="MW98" s="70"/>
      <c r="MX98" s="88"/>
      <c r="MY98" s="71"/>
      <c r="MZ98" s="71"/>
      <c r="NA98" s="89"/>
      <c r="NB98" s="77"/>
      <c r="NC98" s="42"/>
      <c r="ND98" s="69"/>
      <c r="NE98" s="70"/>
      <c r="NF98" s="88"/>
      <c r="NG98" s="71"/>
      <c r="NH98" s="71"/>
      <c r="NI98" s="89"/>
      <c r="NJ98" s="77"/>
      <c r="NK98" s="42"/>
      <c r="NL98" s="69"/>
      <c r="NM98" s="70"/>
      <c r="NN98" s="88"/>
      <c r="NO98" s="71"/>
      <c r="NP98" s="71"/>
      <c r="NQ98" s="89"/>
      <c r="NR98" s="77"/>
      <c r="NS98" s="42"/>
      <c r="NT98" s="69"/>
      <c r="NU98" s="70"/>
      <c r="NV98" s="88"/>
      <c r="NW98" s="71"/>
      <c r="NX98" s="71"/>
      <c r="NY98" s="89"/>
      <c r="NZ98" s="77"/>
      <c r="OA98" s="42"/>
      <c r="OB98" s="69"/>
      <c r="OC98" s="70"/>
      <c r="OD98" s="88"/>
      <c r="OE98" s="71"/>
      <c r="OF98" s="71"/>
      <c r="OG98" s="89"/>
      <c r="OH98" s="77"/>
      <c r="OI98" s="42"/>
      <c r="OJ98" s="69"/>
      <c r="OK98" s="70"/>
      <c r="OL98" s="88"/>
      <c r="OM98" s="71"/>
      <c r="ON98" s="71"/>
      <c r="OO98" s="89"/>
      <c r="OP98" s="77"/>
      <c r="OQ98" s="42"/>
      <c r="OR98" s="69"/>
      <c r="OS98" s="70"/>
      <c r="OT98" s="88"/>
      <c r="OU98" s="71"/>
      <c r="OV98" s="71"/>
      <c r="OW98" s="89"/>
      <c r="OX98" s="77"/>
      <c r="OY98" s="42"/>
      <c r="OZ98" s="69"/>
      <c r="PA98" s="70"/>
      <c r="PB98" s="88"/>
      <c r="PC98" s="71"/>
      <c r="PD98" s="71"/>
      <c r="PE98" s="89"/>
      <c r="PF98" s="77"/>
      <c r="PG98" s="42"/>
      <c r="PH98" s="69"/>
      <c r="PI98" s="70"/>
      <c r="PJ98" s="88"/>
      <c r="PK98" s="71"/>
      <c r="PL98" s="71"/>
      <c r="PM98" s="89"/>
      <c r="PN98" s="77"/>
      <c r="PO98" s="42"/>
      <c r="PP98" s="69"/>
      <c r="PQ98" s="70"/>
      <c r="PR98" s="88"/>
      <c r="PS98" s="71"/>
      <c r="PT98" s="71"/>
      <c r="PU98" s="89"/>
      <c r="PV98" s="77"/>
      <c r="PW98" s="42"/>
      <c r="PX98" s="69"/>
      <c r="PY98" s="70"/>
      <c r="PZ98" s="88"/>
      <c r="QA98" s="71"/>
      <c r="QB98" s="71"/>
      <c r="QC98" s="89"/>
      <c r="QD98" s="77"/>
      <c r="QE98" s="42"/>
      <c r="QF98" s="69"/>
      <c r="QG98" s="70"/>
      <c r="QH98" s="88"/>
      <c r="QI98" s="71"/>
      <c r="QJ98" s="71"/>
      <c r="QK98" s="89"/>
      <c r="QL98" s="77"/>
      <c r="QM98" s="42"/>
      <c r="QN98" s="69"/>
      <c r="QO98" s="70"/>
      <c r="QP98" s="88"/>
      <c r="QQ98" s="71"/>
      <c r="QR98" s="71"/>
      <c r="QS98" s="89"/>
      <c r="QT98" s="77"/>
      <c r="QU98" s="42"/>
      <c r="QV98" s="69"/>
      <c r="QW98" s="70"/>
      <c r="QX98" s="88"/>
      <c r="QY98" s="71"/>
      <c r="QZ98" s="71"/>
      <c r="RA98" s="89"/>
      <c r="RB98" s="77"/>
      <c r="RC98" s="42"/>
      <c r="RD98" s="69"/>
      <c r="RE98" s="70"/>
      <c r="RF98" s="88"/>
      <c r="RG98" s="71"/>
      <c r="RH98" s="71"/>
      <c r="RI98" s="89"/>
      <c r="RJ98" s="77"/>
      <c r="RK98" s="42"/>
      <c r="RL98" s="69"/>
      <c r="RM98" s="70"/>
      <c r="RN98" s="88"/>
      <c r="RO98" s="71"/>
      <c r="RP98" s="71"/>
      <c r="RQ98" s="89"/>
      <c r="RR98" s="77"/>
      <c r="RS98" s="42"/>
      <c r="RT98" s="69"/>
      <c r="RU98" s="70"/>
      <c r="RV98" s="88"/>
      <c r="RW98" s="71"/>
      <c r="RX98" s="71"/>
      <c r="RY98" s="89"/>
      <c r="RZ98" s="77"/>
      <c r="SA98" s="42"/>
      <c r="SB98" s="69"/>
      <c r="SC98" s="70"/>
      <c r="SD98" s="88"/>
      <c r="SE98" s="71"/>
      <c r="SF98" s="71"/>
      <c r="SG98" s="89"/>
      <c r="SH98" s="77"/>
      <c r="SI98" s="42"/>
      <c r="SJ98" s="69"/>
      <c r="SK98" s="70"/>
      <c r="SL98" s="88"/>
      <c r="SM98" s="71"/>
      <c r="SN98" s="71"/>
      <c r="SO98" s="89"/>
      <c r="SP98" s="77"/>
      <c r="SQ98" s="42"/>
      <c r="SR98" s="69"/>
      <c r="SS98" s="70"/>
      <c r="ST98" s="88"/>
      <c r="SU98" s="71"/>
      <c r="SV98" s="71"/>
      <c r="SW98" s="89"/>
      <c r="SX98" s="77"/>
      <c r="SY98" s="42"/>
      <c r="SZ98" s="69"/>
      <c r="TA98" s="70"/>
      <c r="TB98" s="88"/>
      <c r="TC98" s="71"/>
      <c r="TD98" s="71"/>
      <c r="TE98" s="89"/>
      <c r="TF98" s="77"/>
      <c r="TG98" s="42"/>
      <c r="TH98" s="69"/>
      <c r="TI98" s="70"/>
      <c r="TJ98" s="88"/>
      <c r="TK98" s="71"/>
      <c r="TL98" s="71"/>
      <c r="TM98" s="89"/>
      <c r="TN98" s="77"/>
      <c r="TO98" s="42"/>
      <c r="TP98" s="69"/>
      <c r="TQ98" s="70"/>
      <c r="TR98" s="88"/>
      <c r="TS98" s="71"/>
      <c r="TT98" s="71"/>
      <c r="TU98" s="89"/>
      <c r="TV98" s="77"/>
      <c r="TW98" s="42"/>
      <c r="TX98" s="69"/>
      <c r="TY98" s="70"/>
      <c r="TZ98" s="88"/>
      <c r="UA98" s="71"/>
      <c r="UB98" s="71"/>
      <c r="UC98" s="89"/>
      <c r="UD98" s="77"/>
      <c r="UE98" s="42"/>
      <c r="UF98" s="69"/>
      <c r="UG98" s="70"/>
      <c r="UH98" s="88"/>
      <c r="UI98" s="71"/>
      <c r="UJ98" s="71"/>
      <c r="UK98" s="89"/>
      <c r="UL98" s="77"/>
      <c r="UM98" s="42"/>
      <c r="UN98" s="69"/>
      <c r="UO98" s="70"/>
      <c r="UP98" s="88"/>
      <c r="UQ98" s="71"/>
      <c r="UR98" s="71"/>
      <c r="US98" s="89"/>
      <c r="UT98" s="77"/>
      <c r="UU98" s="42"/>
      <c r="UV98" s="69"/>
      <c r="UW98" s="70"/>
      <c r="UX98" s="88"/>
      <c r="UY98" s="71"/>
      <c r="UZ98" s="71"/>
      <c r="VA98" s="89"/>
      <c r="VB98" s="77"/>
      <c r="VC98" s="42"/>
      <c r="VD98" s="69"/>
      <c r="VE98" s="70"/>
      <c r="VF98" s="88"/>
      <c r="VG98" s="71"/>
      <c r="VH98" s="71"/>
      <c r="VI98" s="89"/>
      <c r="VJ98" s="77"/>
      <c r="VK98" s="42"/>
      <c r="VL98" s="69"/>
      <c r="VM98" s="70"/>
      <c r="VN98" s="88"/>
      <c r="VO98" s="71"/>
      <c r="VP98" s="71"/>
      <c r="VQ98" s="89"/>
      <c r="VR98" s="77"/>
      <c r="VS98" s="42"/>
      <c r="VT98" s="69"/>
      <c r="VU98" s="70"/>
      <c r="VV98" s="88"/>
      <c r="VW98" s="71"/>
      <c r="VX98" s="71"/>
      <c r="VY98" s="89"/>
      <c r="VZ98" s="77"/>
      <c r="WA98" s="42"/>
      <c r="WB98" s="69"/>
      <c r="WC98" s="70"/>
      <c r="WD98" s="88"/>
      <c r="WE98" s="71"/>
      <c r="WF98" s="71"/>
      <c r="WG98" s="89"/>
      <c r="WH98" s="77"/>
      <c r="WI98" s="42"/>
      <c r="WJ98" s="69"/>
      <c r="WK98" s="70"/>
      <c r="WL98" s="88"/>
      <c r="WM98" s="71"/>
      <c r="WN98" s="71"/>
      <c r="WO98" s="89"/>
      <c r="WP98" s="77"/>
      <c r="WQ98" s="42"/>
      <c r="WR98" s="69"/>
      <c r="WS98" s="70"/>
      <c r="WT98" s="88"/>
      <c r="WU98" s="71"/>
      <c r="WV98" s="71"/>
      <c r="WW98" s="89"/>
      <c r="WX98" s="77"/>
      <c r="WY98" s="42"/>
      <c r="WZ98" s="69"/>
      <c r="XA98" s="70"/>
      <c r="XB98" s="88"/>
      <c r="XC98" s="71"/>
      <c r="XD98" s="71"/>
      <c r="XE98" s="89"/>
      <c r="XF98" s="77"/>
      <c r="XG98" s="42"/>
      <c r="XH98" s="69"/>
      <c r="XI98" s="70"/>
      <c r="XJ98" s="88"/>
      <c r="XK98" s="71"/>
      <c r="XL98" s="71"/>
      <c r="XM98" s="89"/>
      <c r="XN98" s="77"/>
      <c r="XO98" s="42"/>
      <c r="XP98" s="69"/>
      <c r="XQ98" s="70"/>
      <c r="XR98" s="88"/>
      <c r="XS98" s="71"/>
      <c r="XT98" s="71"/>
      <c r="XU98" s="89"/>
      <c r="XV98" s="77"/>
      <c r="XW98" s="42"/>
      <c r="XX98" s="69"/>
      <c r="XY98" s="70"/>
      <c r="XZ98" s="88"/>
      <c r="YA98" s="71"/>
      <c r="YB98" s="71"/>
      <c r="YC98" s="89"/>
      <c r="YD98" s="77"/>
      <c r="YE98" s="42"/>
      <c r="YF98" s="69"/>
      <c r="YG98" s="70"/>
      <c r="YH98" s="88"/>
      <c r="YI98" s="71"/>
      <c r="YJ98" s="71"/>
      <c r="YK98" s="89"/>
      <c r="YL98" s="77"/>
      <c r="YM98" s="42"/>
      <c r="YN98" s="69"/>
      <c r="YO98" s="70"/>
      <c r="YP98" s="88"/>
      <c r="YQ98" s="71"/>
      <c r="YR98" s="71"/>
      <c r="YS98" s="89"/>
      <c r="YT98" s="77"/>
      <c r="YU98" s="42"/>
      <c r="YV98" s="69"/>
      <c r="YW98" s="70"/>
      <c r="YX98" s="88"/>
      <c r="YY98" s="71"/>
      <c r="YZ98" s="71"/>
      <c r="ZA98" s="89"/>
      <c r="ZB98" s="77"/>
      <c r="ZC98" s="42"/>
      <c r="ZD98" s="69"/>
      <c r="ZE98" s="70"/>
      <c r="ZF98" s="88"/>
      <c r="ZG98" s="71"/>
      <c r="ZH98" s="71"/>
      <c r="ZI98" s="89"/>
      <c r="ZJ98" s="77"/>
      <c r="ZK98" s="42"/>
      <c r="ZL98" s="69"/>
      <c r="ZM98" s="70"/>
      <c r="ZN98" s="88"/>
      <c r="ZO98" s="71"/>
      <c r="ZP98" s="71"/>
      <c r="ZQ98" s="89"/>
      <c r="ZR98" s="77"/>
      <c r="ZS98" s="42"/>
      <c r="ZT98" s="69"/>
      <c r="ZU98" s="70"/>
      <c r="ZV98" s="88"/>
      <c r="ZW98" s="71"/>
      <c r="ZX98" s="71"/>
      <c r="ZY98" s="89"/>
      <c r="ZZ98" s="77"/>
      <c r="AAA98" s="42"/>
      <c r="AAB98" s="69"/>
      <c r="AAC98" s="70"/>
      <c r="AAD98" s="88"/>
      <c r="AAE98" s="71"/>
      <c r="AAF98" s="71"/>
      <c r="AAG98" s="89"/>
      <c r="AAH98" s="77"/>
      <c r="AAI98" s="42"/>
      <c r="AAJ98" s="69"/>
      <c r="AAK98" s="70"/>
      <c r="AAL98" s="88"/>
      <c r="AAM98" s="71"/>
      <c r="AAN98" s="71"/>
      <c r="AAO98" s="89"/>
      <c r="AAP98" s="77"/>
      <c r="AAQ98" s="42"/>
      <c r="AAR98" s="69"/>
      <c r="AAS98" s="70"/>
      <c r="AAT98" s="88"/>
      <c r="AAU98" s="71"/>
      <c r="AAV98" s="71"/>
      <c r="AAW98" s="89"/>
      <c r="AAX98" s="77"/>
      <c r="AAY98" s="42"/>
      <c r="AAZ98" s="69"/>
      <c r="ABA98" s="70"/>
      <c r="ABB98" s="88"/>
      <c r="ABC98" s="71"/>
      <c r="ABD98" s="71"/>
      <c r="ABE98" s="89"/>
      <c r="ABF98" s="77"/>
      <c r="ABG98" s="42"/>
      <c r="ABH98" s="69"/>
      <c r="ABI98" s="70"/>
      <c r="ABJ98" s="88"/>
      <c r="ABK98" s="71"/>
      <c r="ABL98" s="71"/>
      <c r="ABM98" s="89"/>
      <c r="ABN98" s="77"/>
      <c r="ABO98" s="42"/>
      <c r="ABP98" s="69"/>
      <c r="ABQ98" s="70"/>
      <c r="ABR98" s="88"/>
      <c r="ABS98" s="71"/>
      <c r="ABT98" s="71"/>
      <c r="ABU98" s="89"/>
      <c r="ABV98" s="77"/>
      <c r="ABW98" s="42"/>
      <c r="ABX98" s="69"/>
      <c r="ABY98" s="70"/>
      <c r="ABZ98" s="88"/>
      <c r="ACA98" s="71"/>
      <c r="ACB98" s="71"/>
      <c r="ACC98" s="89"/>
      <c r="ACD98" s="77"/>
      <c r="ACE98" s="42"/>
      <c r="ACF98" s="69"/>
      <c r="ACG98" s="70"/>
      <c r="ACH98" s="88"/>
      <c r="ACI98" s="71"/>
      <c r="ACJ98" s="71"/>
      <c r="ACK98" s="89"/>
      <c r="ACL98" s="77"/>
      <c r="ACM98" s="42"/>
      <c r="ACN98" s="69"/>
      <c r="ACO98" s="70"/>
      <c r="ACP98" s="88"/>
      <c r="ACQ98" s="71"/>
      <c r="ACR98" s="71"/>
      <c r="ACS98" s="89"/>
      <c r="ACT98" s="77"/>
      <c r="ACU98" s="42"/>
      <c r="ACV98" s="69"/>
      <c r="ACW98" s="70"/>
      <c r="ACX98" s="88"/>
      <c r="ACY98" s="71"/>
      <c r="ACZ98" s="71"/>
      <c r="ADA98" s="89"/>
      <c r="ADB98" s="77"/>
      <c r="ADC98" s="42"/>
      <c r="ADD98" s="69"/>
      <c r="ADE98" s="70"/>
      <c r="ADF98" s="88"/>
      <c r="ADG98" s="71"/>
      <c r="ADH98" s="71"/>
      <c r="ADI98" s="89"/>
      <c r="ADJ98" s="77"/>
      <c r="ADK98" s="42"/>
      <c r="ADL98" s="69"/>
      <c r="ADM98" s="70"/>
      <c r="ADN98" s="88"/>
      <c r="ADO98" s="71"/>
      <c r="ADP98" s="71"/>
      <c r="ADQ98" s="89"/>
      <c r="ADR98" s="77"/>
      <c r="ADS98" s="42"/>
      <c r="ADT98" s="69"/>
      <c r="ADU98" s="70"/>
      <c r="ADV98" s="88"/>
      <c r="ADW98" s="71"/>
      <c r="ADX98" s="71"/>
      <c r="ADY98" s="89"/>
      <c r="ADZ98" s="77"/>
      <c r="AEA98" s="42"/>
      <c r="AEB98" s="69"/>
      <c r="AEC98" s="70"/>
      <c r="AED98" s="88"/>
      <c r="AEE98" s="71"/>
      <c r="AEF98" s="71"/>
      <c r="AEG98" s="89"/>
      <c r="AEH98" s="77"/>
      <c r="AEI98" s="42"/>
      <c r="AEJ98" s="69"/>
      <c r="AEK98" s="70"/>
      <c r="AEL98" s="88"/>
      <c r="AEM98" s="71"/>
      <c r="AEN98" s="71"/>
      <c r="AEO98" s="89"/>
      <c r="AEP98" s="77"/>
      <c r="AEQ98" s="42"/>
      <c r="AER98" s="69"/>
      <c r="AES98" s="70"/>
      <c r="AET98" s="88"/>
      <c r="AEU98" s="71"/>
      <c r="AEV98" s="71"/>
      <c r="AEW98" s="89"/>
      <c r="AEX98" s="77"/>
      <c r="AEY98" s="42"/>
      <c r="AEZ98" s="69"/>
      <c r="AFA98" s="70"/>
      <c r="AFB98" s="88"/>
      <c r="AFC98" s="71"/>
      <c r="AFD98" s="71"/>
      <c r="AFE98" s="89"/>
      <c r="AFF98" s="77"/>
      <c r="AFG98" s="42"/>
      <c r="AFH98" s="69"/>
      <c r="AFI98" s="70"/>
      <c r="AFJ98" s="88"/>
      <c r="AFK98" s="71"/>
      <c r="AFL98" s="71"/>
      <c r="AFM98" s="89"/>
      <c r="AFN98" s="77"/>
      <c r="AFO98" s="42"/>
      <c r="AFP98" s="69"/>
      <c r="AFQ98" s="70"/>
      <c r="AFR98" s="88"/>
      <c r="AFS98" s="71"/>
      <c r="AFT98" s="71"/>
      <c r="AFU98" s="89"/>
      <c r="AFV98" s="77"/>
      <c r="AFW98" s="42"/>
      <c r="AFX98" s="69"/>
      <c r="AFY98" s="70"/>
      <c r="AFZ98" s="88"/>
      <c r="AGA98" s="71"/>
      <c r="AGB98" s="71"/>
      <c r="AGC98" s="89"/>
      <c r="AGD98" s="77"/>
      <c r="AGE98" s="42"/>
      <c r="AGF98" s="69"/>
      <c r="AGG98" s="70"/>
      <c r="AGH98" s="88"/>
      <c r="AGI98" s="71"/>
      <c r="AGJ98" s="71"/>
      <c r="AGK98" s="89"/>
      <c r="AGL98" s="77"/>
      <c r="AGM98" s="42"/>
      <c r="AGN98" s="69"/>
      <c r="AGO98" s="70"/>
      <c r="AGP98" s="88"/>
      <c r="AGQ98" s="71"/>
      <c r="AGR98" s="71"/>
      <c r="AGS98" s="89"/>
      <c r="AGT98" s="77"/>
      <c r="AGU98" s="42"/>
      <c r="AGV98" s="69"/>
      <c r="AGW98" s="70"/>
      <c r="AGX98" s="88"/>
      <c r="AGY98" s="71"/>
      <c r="AGZ98" s="71"/>
      <c r="AHA98" s="89"/>
      <c r="AHB98" s="77"/>
      <c r="AHC98" s="42"/>
      <c r="AHD98" s="69"/>
      <c r="AHE98" s="70"/>
      <c r="AHF98" s="88"/>
      <c r="AHG98" s="71"/>
      <c r="AHH98" s="71"/>
      <c r="AHI98" s="89"/>
      <c r="AHJ98" s="77"/>
      <c r="AHK98" s="42"/>
      <c r="AHL98" s="69"/>
      <c r="AHM98" s="70"/>
      <c r="AHN98" s="88"/>
      <c r="AHO98" s="71"/>
      <c r="AHP98" s="71"/>
      <c r="AHQ98" s="89"/>
      <c r="AHR98" s="77"/>
      <c r="AHS98" s="42"/>
      <c r="AHT98" s="69"/>
      <c r="AHU98" s="70"/>
      <c r="AHV98" s="88"/>
      <c r="AHW98" s="71"/>
      <c r="AHX98" s="71"/>
      <c r="AHY98" s="89"/>
      <c r="AHZ98" s="77"/>
      <c r="AIA98" s="42"/>
      <c r="AIB98" s="69"/>
      <c r="AIC98" s="70"/>
      <c r="AID98" s="88"/>
      <c r="AIE98" s="71"/>
      <c r="AIF98" s="71"/>
      <c r="AIG98" s="89"/>
      <c r="AIH98" s="77"/>
      <c r="AII98" s="42"/>
      <c r="AIJ98" s="69"/>
      <c r="AIK98" s="70"/>
      <c r="AIL98" s="88"/>
      <c r="AIM98" s="71"/>
      <c r="AIN98" s="71"/>
      <c r="AIO98" s="89"/>
      <c r="AIP98" s="77"/>
      <c r="AIQ98" s="42"/>
      <c r="AIR98" s="69"/>
      <c r="AIS98" s="70"/>
      <c r="AIT98" s="88"/>
      <c r="AIU98" s="71"/>
      <c r="AIV98" s="71"/>
      <c r="AIW98" s="89"/>
      <c r="AIX98" s="77"/>
      <c r="AIY98" s="42"/>
      <c r="AIZ98" s="69"/>
      <c r="AJA98" s="70"/>
      <c r="AJB98" s="88"/>
      <c r="AJC98" s="71"/>
      <c r="AJD98" s="71"/>
      <c r="AJE98" s="89"/>
      <c r="AJF98" s="77"/>
      <c r="AJG98" s="42"/>
      <c r="AJH98" s="69"/>
      <c r="AJI98" s="70"/>
      <c r="AJJ98" s="88"/>
      <c r="AJK98" s="71"/>
      <c r="AJL98" s="71"/>
      <c r="AJM98" s="89"/>
      <c r="AJN98" s="77"/>
      <c r="AJO98" s="42"/>
      <c r="AJP98" s="69"/>
      <c r="AJQ98" s="70"/>
      <c r="AJR98" s="88"/>
      <c r="AJS98" s="71"/>
      <c r="AJT98" s="71"/>
      <c r="AJU98" s="89"/>
      <c r="AJV98" s="77"/>
      <c r="AJW98" s="42"/>
      <c r="AJX98" s="69"/>
      <c r="AJY98" s="70"/>
      <c r="AJZ98" s="88"/>
      <c r="AKA98" s="71"/>
      <c r="AKB98" s="71"/>
      <c r="AKC98" s="89"/>
      <c r="AKD98" s="77"/>
      <c r="AKE98" s="42"/>
      <c r="AKF98" s="69"/>
      <c r="AKG98" s="70"/>
      <c r="AKH98" s="88"/>
      <c r="AKI98" s="71"/>
      <c r="AKJ98" s="71"/>
      <c r="AKK98" s="89"/>
      <c r="AKL98" s="77"/>
      <c r="AKM98" s="42"/>
      <c r="AKN98" s="69"/>
      <c r="AKO98" s="70"/>
      <c r="AKP98" s="88"/>
      <c r="AKQ98" s="71"/>
      <c r="AKR98" s="71"/>
      <c r="AKS98" s="89"/>
      <c r="AKT98" s="77"/>
      <c r="AKU98" s="42"/>
      <c r="AKV98" s="69"/>
      <c r="AKW98" s="70"/>
      <c r="AKX98" s="88"/>
      <c r="AKY98" s="71"/>
      <c r="AKZ98" s="71"/>
      <c r="ALA98" s="89"/>
      <c r="ALB98" s="77"/>
      <c r="ALC98" s="42"/>
      <c r="ALD98" s="69"/>
      <c r="ALE98" s="70"/>
      <c r="ALF98" s="88"/>
      <c r="ALG98" s="71"/>
      <c r="ALH98" s="71"/>
      <c r="ALI98" s="89"/>
      <c r="ALJ98" s="77"/>
      <c r="ALK98" s="42"/>
      <c r="ALL98" s="69"/>
      <c r="ALM98" s="70"/>
      <c r="ALN98" s="88"/>
      <c r="ALO98" s="71"/>
      <c r="ALP98" s="71"/>
      <c r="ALQ98" s="89"/>
      <c r="ALR98" s="77"/>
      <c r="ALS98" s="42"/>
      <c r="ALT98" s="69"/>
      <c r="ALU98" s="70"/>
      <c r="ALV98" s="88"/>
      <c r="ALW98" s="71"/>
      <c r="ALX98" s="71"/>
      <c r="ALY98" s="89"/>
      <c r="ALZ98" s="77"/>
      <c r="AMA98" s="42"/>
      <c r="AMB98" s="69"/>
      <c r="AMC98" s="70"/>
      <c r="AMD98" s="88"/>
      <c r="AME98" s="71"/>
      <c r="AMF98" s="71"/>
      <c r="AMG98" s="89"/>
      <c r="AMH98" s="77"/>
      <c r="AMI98" s="42"/>
      <c r="AMJ98" s="69"/>
      <c r="AMK98" s="70"/>
      <c r="AML98" s="88"/>
      <c r="AMM98" s="71"/>
      <c r="AMN98" s="71"/>
      <c r="AMO98" s="89"/>
      <c r="AMP98" s="77"/>
      <c r="AMQ98" s="42"/>
      <c r="AMR98" s="69"/>
      <c r="AMS98" s="70"/>
      <c r="AMT98" s="88"/>
      <c r="AMU98" s="71"/>
      <c r="AMV98" s="71"/>
      <c r="AMW98" s="89"/>
      <c r="AMX98" s="77"/>
      <c r="AMY98" s="42"/>
      <c r="AMZ98" s="69"/>
      <c r="ANA98" s="70"/>
      <c r="ANB98" s="88"/>
      <c r="ANC98" s="71"/>
      <c r="AND98" s="71"/>
      <c r="ANE98" s="89"/>
      <c r="ANF98" s="77"/>
      <c r="ANG98" s="42"/>
      <c r="ANH98" s="69"/>
      <c r="ANI98" s="70"/>
      <c r="ANJ98" s="88"/>
      <c r="ANK98" s="71"/>
      <c r="ANL98" s="71"/>
      <c r="ANM98" s="89"/>
      <c r="ANN98" s="77"/>
      <c r="ANO98" s="42"/>
      <c r="ANP98" s="69"/>
      <c r="ANQ98" s="70"/>
      <c r="ANR98" s="88"/>
      <c r="ANS98" s="71"/>
      <c r="ANT98" s="71"/>
      <c r="ANU98" s="89"/>
      <c r="ANV98" s="77"/>
      <c r="ANW98" s="42"/>
      <c r="ANX98" s="69"/>
      <c r="ANY98" s="70"/>
      <c r="ANZ98" s="88"/>
      <c r="AOA98" s="71"/>
      <c r="AOB98" s="71"/>
      <c r="AOC98" s="89"/>
      <c r="AOD98" s="77"/>
      <c r="AOE98" s="42"/>
      <c r="AOF98" s="69"/>
      <c r="AOG98" s="70"/>
      <c r="AOH98" s="88"/>
      <c r="AOI98" s="71"/>
      <c r="AOJ98" s="71"/>
      <c r="AOK98" s="89"/>
      <c r="AOL98" s="77"/>
      <c r="AOM98" s="42"/>
      <c r="AON98" s="69"/>
      <c r="AOO98" s="70"/>
      <c r="AOP98" s="88"/>
      <c r="AOQ98" s="71"/>
      <c r="AOR98" s="71"/>
      <c r="AOS98" s="89"/>
      <c r="AOT98" s="77"/>
      <c r="AOU98" s="42"/>
      <c r="AOV98" s="69"/>
      <c r="AOW98" s="70"/>
      <c r="AOX98" s="88"/>
      <c r="AOY98" s="71"/>
      <c r="AOZ98" s="71"/>
      <c r="APA98" s="89"/>
      <c r="APB98" s="77"/>
      <c r="APC98" s="42"/>
      <c r="APD98" s="69"/>
      <c r="APE98" s="70"/>
      <c r="APF98" s="88"/>
      <c r="APG98" s="71"/>
      <c r="APH98" s="71"/>
      <c r="API98" s="89"/>
      <c r="APJ98" s="77"/>
      <c r="APK98" s="42"/>
      <c r="APL98" s="69"/>
      <c r="APM98" s="70"/>
      <c r="APN98" s="88"/>
      <c r="APO98" s="71"/>
      <c r="APP98" s="71"/>
      <c r="APQ98" s="89"/>
      <c r="APR98" s="77"/>
      <c r="APS98" s="42"/>
      <c r="APT98" s="69"/>
      <c r="APU98" s="70"/>
      <c r="APV98" s="88"/>
      <c r="APW98" s="71"/>
      <c r="APX98" s="71"/>
      <c r="APY98" s="89"/>
      <c r="APZ98" s="77"/>
      <c r="AQA98" s="42"/>
      <c r="AQB98" s="69"/>
      <c r="AQC98" s="70"/>
      <c r="AQD98" s="88"/>
      <c r="AQE98" s="71"/>
      <c r="AQF98" s="71"/>
      <c r="AQG98" s="89"/>
      <c r="AQH98" s="77"/>
      <c r="AQI98" s="42"/>
      <c r="AQJ98" s="69"/>
      <c r="AQK98" s="70"/>
      <c r="AQL98" s="88"/>
      <c r="AQM98" s="71"/>
      <c r="AQN98" s="71"/>
      <c r="AQO98" s="89"/>
      <c r="AQP98" s="77"/>
      <c r="AQQ98" s="42"/>
      <c r="AQR98" s="69"/>
      <c r="AQS98" s="70"/>
      <c r="AQT98" s="88"/>
      <c r="AQU98" s="71"/>
      <c r="AQV98" s="71"/>
      <c r="AQW98" s="89"/>
      <c r="AQX98" s="77"/>
      <c r="AQY98" s="42"/>
      <c r="AQZ98" s="69"/>
      <c r="ARA98" s="70"/>
      <c r="ARB98" s="88"/>
      <c r="ARC98" s="71"/>
      <c r="ARD98" s="71"/>
      <c r="ARE98" s="89"/>
      <c r="ARF98" s="77"/>
      <c r="ARG98" s="42"/>
      <c r="ARH98" s="69"/>
      <c r="ARI98" s="70"/>
      <c r="ARJ98" s="88"/>
      <c r="ARK98" s="71"/>
      <c r="ARL98" s="71"/>
      <c r="ARM98" s="89"/>
      <c r="ARN98" s="77"/>
      <c r="ARO98" s="42"/>
      <c r="ARP98" s="69"/>
      <c r="ARQ98" s="70"/>
      <c r="ARR98" s="88"/>
      <c r="ARS98" s="71"/>
      <c r="ART98" s="71"/>
      <c r="ARU98" s="89"/>
      <c r="ARV98" s="77"/>
      <c r="ARW98" s="42"/>
      <c r="ARX98" s="69"/>
      <c r="ARY98" s="70"/>
      <c r="ARZ98" s="88"/>
      <c r="ASA98" s="71"/>
      <c r="ASB98" s="71"/>
      <c r="ASC98" s="89"/>
      <c r="ASD98" s="77"/>
      <c r="ASE98" s="42"/>
      <c r="ASF98" s="69"/>
      <c r="ASG98" s="70"/>
      <c r="ASH98" s="88"/>
      <c r="ASI98" s="71"/>
      <c r="ASJ98" s="71"/>
      <c r="ASK98" s="89"/>
      <c r="ASL98" s="77"/>
      <c r="ASM98" s="42"/>
      <c r="ASN98" s="69"/>
      <c r="ASO98" s="70"/>
      <c r="ASP98" s="88"/>
      <c r="ASQ98" s="71"/>
      <c r="ASR98" s="71"/>
      <c r="ASS98" s="89"/>
      <c r="AST98" s="77"/>
      <c r="ASU98" s="42"/>
      <c r="ASV98" s="69"/>
      <c r="ASW98" s="70"/>
      <c r="ASX98" s="88"/>
      <c r="ASY98" s="71"/>
      <c r="ASZ98" s="71"/>
      <c r="ATA98" s="89"/>
      <c r="ATB98" s="77"/>
      <c r="ATC98" s="42"/>
      <c r="ATD98" s="69"/>
      <c r="ATE98" s="70"/>
      <c r="ATF98" s="88"/>
      <c r="ATG98" s="71"/>
      <c r="ATH98" s="71"/>
      <c r="ATI98" s="89"/>
      <c r="ATJ98" s="77"/>
      <c r="ATK98" s="42"/>
      <c r="ATL98" s="69"/>
      <c r="ATM98" s="70"/>
      <c r="ATN98" s="88"/>
      <c r="ATO98" s="71"/>
      <c r="ATP98" s="71"/>
      <c r="ATQ98" s="89"/>
      <c r="ATR98" s="77"/>
      <c r="ATS98" s="42"/>
      <c r="ATT98" s="69"/>
      <c r="ATU98" s="70"/>
      <c r="ATV98" s="88"/>
      <c r="ATW98" s="71"/>
      <c r="ATX98" s="71"/>
      <c r="ATY98" s="89"/>
      <c r="ATZ98" s="77"/>
      <c r="AUA98" s="42"/>
      <c r="AUB98" s="69"/>
      <c r="AUC98" s="70"/>
      <c r="AUD98" s="88"/>
      <c r="AUE98" s="71"/>
      <c r="AUF98" s="71"/>
      <c r="AUG98" s="89"/>
      <c r="AUH98" s="77"/>
      <c r="AUI98" s="42"/>
      <c r="AUJ98" s="69"/>
      <c r="AUK98" s="70"/>
      <c r="AUL98" s="88"/>
      <c r="AUM98" s="71"/>
      <c r="AUN98" s="71"/>
      <c r="AUO98" s="89"/>
      <c r="AUP98" s="77"/>
      <c r="AUQ98" s="42"/>
      <c r="AUR98" s="69"/>
      <c r="AUS98" s="70"/>
      <c r="AUT98" s="88"/>
      <c r="AUU98" s="71"/>
      <c r="AUV98" s="71"/>
      <c r="AUW98" s="89"/>
      <c r="AUX98" s="77"/>
      <c r="AUY98" s="42"/>
      <c r="AUZ98" s="69"/>
      <c r="AVA98" s="70"/>
      <c r="AVB98" s="88"/>
      <c r="AVC98" s="71"/>
      <c r="AVD98" s="71"/>
      <c r="AVE98" s="89"/>
      <c r="AVF98" s="77"/>
      <c r="AVG98" s="42"/>
      <c r="AVH98" s="69"/>
      <c r="AVI98" s="70"/>
      <c r="AVJ98" s="88"/>
      <c r="AVK98" s="71"/>
      <c r="AVL98" s="71"/>
      <c r="AVM98" s="89"/>
      <c r="AVN98" s="77"/>
      <c r="AVO98" s="42"/>
      <c r="AVP98" s="69"/>
      <c r="AVQ98" s="70"/>
      <c r="AVR98" s="88"/>
      <c r="AVS98" s="71"/>
      <c r="AVT98" s="71"/>
      <c r="AVU98" s="89"/>
      <c r="AVV98" s="77"/>
      <c r="AVW98" s="42"/>
      <c r="AVX98" s="69"/>
      <c r="AVY98" s="70"/>
      <c r="AVZ98" s="88"/>
      <c r="AWA98" s="71"/>
      <c r="AWB98" s="71"/>
      <c r="AWC98" s="89"/>
      <c r="AWD98" s="77"/>
      <c r="AWE98" s="42"/>
      <c r="AWF98" s="69"/>
      <c r="AWG98" s="70"/>
      <c r="AWH98" s="88"/>
      <c r="AWI98" s="71"/>
      <c r="AWJ98" s="71"/>
      <c r="AWK98" s="89"/>
      <c r="AWL98" s="77"/>
      <c r="AWM98" s="42"/>
      <c r="AWN98" s="69"/>
      <c r="AWO98" s="70"/>
      <c r="AWP98" s="88"/>
      <c r="AWQ98" s="71"/>
      <c r="AWR98" s="71"/>
      <c r="AWS98" s="89"/>
      <c r="AWT98" s="77"/>
      <c r="AWU98" s="42"/>
      <c r="AWV98" s="69"/>
      <c r="AWW98" s="70"/>
      <c r="AWX98" s="88"/>
      <c r="AWY98" s="71"/>
      <c r="AWZ98" s="71"/>
      <c r="AXA98" s="89"/>
      <c r="AXB98" s="77"/>
      <c r="AXC98" s="42"/>
      <c r="AXD98" s="69"/>
      <c r="AXE98" s="70"/>
      <c r="AXF98" s="88"/>
      <c r="AXG98" s="71"/>
      <c r="AXH98" s="71"/>
      <c r="AXI98" s="89"/>
      <c r="AXJ98" s="77"/>
      <c r="AXK98" s="42"/>
      <c r="AXL98" s="69"/>
      <c r="AXM98" s="70"/>
      <c r="AXN98" s="88"/>
      <c r="AXO98" s="71"/>
      <c r="AXP98" s="71"/>
      <c r="AXQ98" s="89"/>
      <c r="AXR98" s="77"/>
      <c r="AXS98" s="42"/>
      <c r="AXT98" s="69"/>
      <c r="AXU98" s="70"/>
      <c r="AXV98" s="88"/>
      <c r="AXW98" s="71"/>
      <c r="AXX98" s="71"/>
      <c r="AXY98" s="89"/>
      <c r="AXZ98" s="77"/>
      <c r="AYA98" s="42"/>
      <c r="AYB98" s="69"/>
      <c r="AYC98" s="70"/>
      <c r="AYD98" s="88"/>
      <c r="AYE98" s="71"/>
      <c r="AYF98" s="71"/>
      <c r="AYG98" s="89"/>
      <c r="AYH98" s="77"/>
      <c r="AYI98" s="42"/>
      <c r="AYJ98" s="69"/>
      <c r="AYK98" s="70"/>
      <c r="AYL98" s="88"/>
      <c r="AYM98" s="71"/>
      <c r="AYN98" s="71"/>
      <c r="AYO98" s="89"/>
      <c r="AYP98" s="77"/>
      <c r="AYQ98" s="42"/>
      <c r="AYR98" s="69"/>
      <c r="AYS98" s="70"/>
      <c r="AYT98" s="88"/>
      <c r="AYU98" s="71"/>
      <c r="AYV98" s="71"/>
      <c r="AYW98" s="89"/>
      <c r="AYX98" s="77"/>
      <c r="AYY98" s="42"/>
      <c r="AYZ98" s="69"/>
      <c r="AZA98" s="70"/>
      <c r="AZB98" s="88"/>
      <c r="AZC98" s="71"/>
      <c r="AZD98" s="71"/>
      <c r="AZE98" s="89"/>
      <c r="AZF98" s="77"/>
      <c r="AZG98" s="42"/>
      <c r="AZH98" s="69"/>
      <c r="AZI98" s="70"/>
      <c r="AZJ98" s="88"/>
      <c r="AZK98" s="71"/>
      <c r="AZL98" s="71"/>
      <c r="AZM98" s="89"/>
      <c r="AZN98" s="77"/>
      <c r="AZO98" s="42"/>
      <c r="AZP98" s="69"/>
      <c r="AZQ98" s="70"/>
      <c r="AZR98" s="88"/>
      <c r="AZS98" s="71"/>
      <c r="AZT98" s="71"/>
      <c r="AZU98" s="89"/>
      <c r="AZV98" s="77"/>
      <c r="AZW98" s="42"/>
      <c r="AZX98" s="69"/>
      <c r="AZY98" s="70"/>
      <c r="AZZ98" s="88"/>
      <c r="BAA98" s="71"/>
      <c r="BAB98" s="71"/>
      <c r="BAC98" s="89"/>
      <c r="BAD98" s="77"/>
      <c r="BAE98" s="42"/>
      <c r="BAF98" s="69"/>
      <c r="BAG98" s="70"/>
      <c r="BAH98" s="88"/>
      <c r="BAI98" s="71"/>
      <c r="BAJ98" s="71"/>
      <c r="BAK98" s="89"/>
      <c r="BAL98" s="77"/>
      <c r="BAM98" s="42"/>
      <c r="BAN98" s="69"/>
      <c r="BAO98" s="70"/>
      <c r="BAP98" s="88"/>
      <c r="BAQ98" s="71"/>
      <c r="BAR98" s="71"/>
      <c r="BAS98" s="89"/>
      <c r="BAT98" s="77"/>
      <c r="BAU98" s="42"/>
      <c r="BAV98" s="69"/>
      <c r="BAW98" s="70"/>
      <c r="BAX98" s="88"/>
      <c r="BAY98" s="71"/>
      <c r="BAZ98" s="71"/>
      <c r="BBA98" s="89"/>
      <c r="BBB98" s="77"/>
      <c r="BBC98" s="42"/>
      <c r="BBD98" s="69"/>
      <c r="BBE98" s="70"/>
      <c r="BBF98" s="88"/>
      <c r="BBG98" s="71"/>
      <c r="BBH98" s="71"/>
      <c r="BBI98" s="89"/>
      <c r="BBJ98" s="77"/>
      <c r="BBK98" s="42"/>
      <c r="BBL98" s="69"/>
      <c r="BBM98" s="70"/>
      <c r="BBN98" s="88"/>
      <c r="BBO98" s="71"/>
      <c r="BBP98" s="71"/>
      <c r="BBQ98" s="89"/>
      <c r="BBR98" s="77"/>
      <c r="BBS98" s="42"/>
      <c r="BBT98" s="69"/>
      <c r="BBU98" s="70"/>
      <c r="BBV98" s="88"/>
      <c r="BBW98" s="71"/>
      <c r="BBX98" s="71"/>
      <c r="BBY98" s="89"/>
      <c r="BBZ98" s="77"/>
      <c r="BCA98" s="42"/>
      <c r="BCB98" s="69"/>
      <c r="BCC98" s="70"/>
      <c r="BCD98" s="88"/>
      <c r="BCE98" s="71"/>
      <c r="BCF98" s="71"/>
      <c r="BCG98" s="89"/>
      <c r="BCH98" s="77"/>
      <c r="BCI98" s="42"/>
      <c r="BCJ98" s="69"/>
      <c r="BCK98" s="70"/>
      <c r="BCL98" s="88"/>
      <c r="BCM98" s="71"/>
      <c r="BCN98" s="71"/>
      <c r="BCO98" s="89"/>
      <c r="BCP98" s="77"/>
      <c r="BCQ98" s="42"/>
      <c r="BCR98" s="69"/>
      <c r="BCS98" s="70"/>
      <c r="BCT98" s="88"/>
      <c r="BCU98" s="71"/>
      <c r="BCV98" s="71"/>
      <c r="BCW98" s="89"/>
      <c r="BCX98" s="77"/>
      <c r="BCY98" s="42"/>
      <c r="BCZ98" s="69"/>
      <c r="BDA98" s="70"/>
      <c r="BDB98" s="88"/>
      <c r="BDC98" s="71"/>
      <c r="BDD98" s="71"/>
      <c r="BDE98" s="89"/>
      <c r="BDF98" s="77"/>
      <c r="BDG98" s="42"/>
      <c r="BDH98" s="69"/>
      <c r="BDI98" s="70"/>
      <c r="BDJ98" s="88"/>
      <c r="BDK98" s="71"/>
      <c r="BDL98" s="71"/>
      <c r="BDM98" s="89"/>
      <c r="BDN98" s="77"/>
      <c r="BDO98" s="42"/>
      <c r="BDP98" s="69"/>
      <c r="BDQ98" s="70"/>
      <c r="BDR98" s="88"/>
      <c r="BDS98" s="71"/>
      <c r="BDT98" s="71"/>
      <c r="BDU98" s="89"/>
      <c r="BDV98" s="77"/>
      <c r="BDW98" s="42"/>
      <c r="BDX98" s="69"/>
      <c r="BDY98" s="70"/>
      <c r="BDZ98" s="88"/>
      <c r="BEA98" s="71"/>
      <c r="BEB98" s="71"/>
      <c r="BEC98" s="89"/>
      <c r="BED98" s="77"/>
      <c r="BEE98" s="42"/>
      <c r="BEF98" s="69"/>
      <c r="BEG98" s="70"/>
      <c r="BEH98" s="88"/>
      <c r="BEI98" s="71"/>
      <c r="BEJ98" s="71"/>
      <c r="BEK98" s="89"/>
      <c r="BEL98" s="77"/>
      <c r="BEM98" s="42"/>
      <c r="BEN98" s="69"/>
      <c r="BEO98" s="70"/>
      <c r="BEP98" s="88"/>
      <c r="BEQ98" s="71"/>
      <c r="BER98" s="71"/>
      <c r="BES98" s="89"/>
      <c r="BET98" s="77"/>
      <c r="BEU98" s="42"/>
      <c r="BEV98" s="69"/>
      <c r="BEW98" s="70"/>
      <c r="BEX98" s="88"/>
      <c r="BEY98" s="71"/>
      <c r="BEZ98" s="71"/>
      <c r="BFA98" s="89"/>
      <c r="BFB98" s="77"/>
      <c r="BFC98" s="42"/>
      <c r="BFD98" s="69"/>
      <c r="BFE98" s="70"/>
      <c r="BFF98" s="88"/>
      <c r="BFG98" s="71"/>
      <c r="BFH98" s="71"/>
      <c r="BFI98" s="89"/>
      <c r="BFJ98" s="77"/>
      <c r="BFK98" s="42"/>
      <c r="BFL98" s="69"/>
      <c r="BFM98" s="70"/>
      <c r="BFN98" s="88"/>
      <c r="BFO98" s="71"/>
      <c r="BFP98" s="71"/>
      <c r="BFQ98" s="89"/>
      <c r="BFR98" s="77"/>
      <c r="BFS98" s="42"/>
      <c r="BFT98" s="69"/>
      <c r="BFU98" s="70"/>
      <c r="BFV98" s="88"/>
      <c r="BFW98" s="71"/>
      <c r="BFX98" s="71"/>
      <c r="BFY98" s="89"/>
      <c r="BFZ98" s="77"/>
      <c r="BGA98" s="42"/>
      <c r="BGB98" s="69"/>
      <c r="BGC98" s="70"/>
      <c r="BGD98" s="88"/>
      <c r="BGE98" s="71"/>
      <c r="BGF98" s="71"/>
      <c r="BGG98" s="89"/>
      <c r="BGH98" s="77"/>
      <c r="BGI98" s="42"/>
      <c r="BGJ98" s="69"/>
      <c r="BGK98" s="70"/>
      <c r="BGL98" s="88"/>
      <c r="BGM98" s="71"/>
      <c r="BGN98" s="71"/>
      <c r="BGO98" s="89"/>
      <c r="BGP98" s="77"/>
      <c r="BGQ98" s="42"/>
      <c r="BGR98" s="69"/>
      <c r="BGS98" s="70"/>
      <c r="BGT98" s="88"/>
      <c r="BGU98" s="71"/>
      <c r="BGV98" s="71"/>
      <c r="BGW98" s="89"/>
      <c r="BGX98" s="77"/>
      <c r="BGY98" s="42"/>
      <c r="BGZ98" s="69"/>
      <c r="BHA98" s="70"/>
      <c r="BHB98" s="88"/>
      <c r="BHC98" s="71"/>
      <c r="BHD98" s="71"/>
      <c r="BHE98" s="89"/>
      <c r="BHF98" s="77"/>
      <c r="BHG98" s="42"/>
      <c r="BHH98" s="69"/>
      <c r="BHI98" s="70"/>
      <c r="BHJ98" s="88"/>
      <c r="BHK98" s="71"/>
      <c r="BHL98" s="71"/>
      <c r="BHM98" s="89"/>
      <c r="BHN98" s="77"/>
      <c r="BHO98" s="42"/>
      <c r="BHP98" s="69"/>
      <c r="BHQ98" s="70"/>
      <c r="BHR98" s="88"/>
      <c r="BHS98" s="71"/>
      <c r="BHT98" s="71"/>
      <c r="BHU98" s="89"/>
      <c r="BHV98" s="77"/>
      <c r="BHW98" s="42"/>
      <c r="BHX98" s="69"/>
      <c r="BHY98" s="70"/>
      <c r="BHZ98" s="88"/>
      <c r="BIA98" s="71"/>
      <c r="BIB98" s="71"/>
      <c r="BIC98" s="89"/>
      <c r="BID98" s="77"/>
      <c r="BIE98" s="42"/>
      <c r="BIF98" s="69"/>
      <c r="BIG98" s="70"/>
      <c r="BIH98" s="88"/>
      <c r="BII98" s="71"/>
      <c r="BIJ98" s="71"/>
      <c r="BIK98" s="89"/>
      <c r="BIL98" s="77"/>
      <c r="BIM98" s="42"/>
      <c r="BIN98" s="69"/>
      <c r="BIO98" s="70"/>
      <c r="BIP98" s="88"/>
      <c r="BIQ98" s="71"/>
      <c r="BIR98" s="71"/>
      <c r="BIS98" s="89"/>
      <c r="BIT98" s="77"/>
      <c r="BIU98" s="42"/>
      <c r="BIV98" s="69"/>
      <c r="BIW98" s="70"/>
      <c r="BIX98" s="88"/>
      <c r="BIY98" s="71"/>
      <c r="BIZ98" s="71"/>
      <c r="BJA98" s="89"/>
      <c r="BJB98" s="77"/>
      <c r="BJC98" s="42"/>
      <c r="BJD98" s="69"/>
      <c r="BJE98" s="70"/>
      <c r="BJF98" s="88"/>
      <c r="BJG98" s="71"/>
      <c r="BJH98" s="71"/>
      <c r="BJI98" s="89"/>
      <c r="BJJ98" s="77"/>
      <c r="BJK98" s="42"/>
      <c r="BJL98" s="69"/>
      <c r="BJM98" s="70"/>
      <c r="BJN98" s="88"/>
      <c r="BJO98" s="71"/>
      <c r="BJP98" s="71"/>
      <c r="BJQ98" s="89"/>
      <c r="BJR98" s="77"/>
      <c r="BJS98" s="42"/>
      <c r="BJT98" s="69"/>
      <c r="BJU98" s="70"/>
      <c r="BJV98" s="88"/>
      <c r="BJW98" s="71"/>
      <c r="BJX98" s="71"/>
      <c r="BJY98" s="89"/>
      <c r="BJZ98" s="77"/>
      <c r="BKA98" s="42"/>
      <c r="BKB98" s="69"/>
      <c r="BKC98" s="70"/>
      <c r="BKD98" s="88"/>
      <c r="BKE98" s="71"/>
      <c r="BKF98" s="71"/>
      <c r="BKG98" s="89"/>
      <c r="BKH98" s="77"/>
      <c r="BKI98" s="42"/>
      <c r="BKJ98" s="69"/>
      <c r="BKK98" s="70"/>
      <c r="BKL98" s="88"/>
      <c r="BKM98" s="71"/>
      <c r="BKN98" s="71"/>
      <c r="BKO98" s="89"/>
      <c r="BKP98" s="77"/>
      <c r="BKQ98" s="42"/>
      <c r="BKR98" s="69"/>
      <c r="BKS98" s="70"/>
      <c r="BKT98" s="88"/>
      <c r="BKU98" s="71"/>
      <c r="BKV98" s="71"/>
      <c r="BKW98" s="89"/>
      <c r="BKX98" s="77"/>
      <c r="BKY98" s="42"/>
      <c r="BKZ98" s="69"/>
      <c r="BLA98" s="70"/>
      <c r="BLB98" s="88"/>
      <c r="BLC98" s="71"/>
      <c r="BLD98" s="71"/>
      <c r="BLE98" s="89"/>
      <c r="BLF98" s="77"/>
      <c r="BLG98" s="42"/>
      <c r="BLH98" s="69"/>
      <c r="BLI98" s="70"/>
      <c r="BLJ98" s="88"/>
      <c r="BLK98" s="71"/>
      <c r="BLL98" s="71"/>
      <c r="BLM98" s="89"/>
      <c r="BLN98" s="77"/>
      <c r="BLO98" s="42"/>
      <c r="BLP98" s="69"/>
      <c r="BLQ98" s="70"/>
      <c r="BLR98" s="88"/>
      <c r="BLS98" s="71"/>
      <c r="BLT98" s="71"/>
      <c r="BLU98" s="89"/>
      <c r="BLV98" s="77"/>
      <c r="BLW98" s="42"/>
      <c r="BLX98" s="69"/>
      <c r="BLY98" s="70"/>
      <c r="BLZ98" s="88"/>
      <c r="BMA98" s="71"/>
      <c r="BMB98" s="71"/>
      <c r="BMC98" s="89"/>
      <c r="BMD98" s="77"/>
      <c r="BME98" s="42"/>
      <c r="BMF98" s="69"/>
      <c r="BMG98" s="70"/>
      <c r="BMH98" s="88"/>
      <c r="BMI98" s="71"/>
      <c r="BMJ98" s="71"/>
      <c r="BMK98" s="89"/>
      <c r="BML98" s="77"/>
      <c r="BMM98" s="42"/>
      <c r="BMN98" s="69"/>
      <c r="BMO98" s="70"/>
      <c r="BMP98" s="88"/>
      <c r="BMQ98" s="71"/>
      <c r="BMR98" s="71"/>
      <c r="BMS98" s="89"/>
      <c r="BMT98" s="77"/>
      <c r="BMU98" s="42"/>
      <c r="BMV98" s="69"/>
      <c r="BMW98" s="70"/>
      <c r="BMX98" s="88"/>
      <c r="BMY98" s="71"/>
      <c r="BMZ98" s="71"/>
      <c r="BNA98" s="89"/>
      <c r="BNB98" s="77"/>
      <c r="BNC98" s="42"/>
      <c r="BND98" s="69"/>
      <c r="BNE98" s="70"/>
      <c r="BNF98" s="88"/>
      <c r="BNG98" s="71"/>
      <c r="BNH98" s="71"/>
      <c r="BNI98" s="89"/>
      <c r="BNJ98" s="77"/>
      <c r="BNK98" s="42"/>
      <c r="BNL98" s="69"/>
      <c r="BNM98" s="70"/>
      <c r="BNN98" s="88"/>
      <c r="BNO98" s="71"/>
      <c r="BNP98" s="71"/>
      <c r="BNQ98" s="89"/>
      <c r="BNR98" s="77"/>
      <c r="BNS98" s="42"/>
      <c r="BNT98" s="69"/>
      <c r="BNU98" s="70"/>
      <c r="BNV98" s="88"/>
      <c r="BNW98" s="71"/>
      <c r="BNX98" s="71"/>
      <c r="BNY98" s="89"/>
      <c r="BNZ98" s="77"/>
      <c r="BOA98" s="42"/>
      <c r="BOB98" s="69"/>
      <c r="BOC98" s="70"/>
      <c r="BOD98" s="88"/>
      <c r="BOE98" s="71"/>
      <c r="BOF98" s="71"/>
      <c r="BOG98" s="89"/>
      <c r="BOH98" s="77"/>
      <c r="BOI98" s="42"/>
      <c r="BOJ98" s="69"/>
      <c r="BOK98" s="70"/>
      <c r="BOL98" s="88"/>
      <c r="BOM98" s="71"/>
      <c r="BON98" s="71"/>
      <c r="BOO98" s="89"/>
      <c r="BOP98" s="77"/>
      <c r="BOQ98" s="42"/>
      <c r="BOR98" s="69"/>
      <c r="BOS98" s="70"/>
      <c r="BOT98" s="88"/>
      <c r="BOU98" s="71"/>
      <c r="BOV98" s="71"/>
      <c r="BOW98" s="89"/>
      <c r="BOX98" s="77"/>
      <c r="BOY98" s="42"/>
      <c r="BOZ98" s="69"/>
      <c r="BPA98" s="70"/>
      <c r="BPB98" s="88"/>
      <c r="BPC98" s="71"/>
      <c r="BPD98" s="71"/>
      <c r="BPE98" s="89"/>
      <c r="BPF98" s="77"/>
      <c r="BPG98" s="42"/>
      <c r="BPH98" s="69"/>
      <c r="BPI98" s="70"/>
      <c r="BPJ98" s="88"/>
      <c r="BPK98" s="71"/>
      <c r="BPL98" s="71"/>
      <c r="BPM98" s="89"/>
      <c r="BPN98" s="77"/>
      <c r="BPO98" s="42"/>
      <c r="BPP98" s="69"/>
      <c r="BPQ98" s="70"/>
      <c r="BPR98" s="88"/>
      <c r="BPS98" s="71"/>
      <c r="BPT98" s="71"/>
      <c r="BPU98" s="89"/>
      <c r="BPV98" s="77"/>
      <c r="BPW98" s="42"/>
      <c r="BPX98" s="69"/>
      <c r="BPY98" s="70"/>
      <c r="BPZ98" s="88"/>
      <c r="BQA98" s="71"/>
      <c r="BQB98" s="71"/>
      <c r="BQC98" s="89"/>
      <c r="BQD98" s="77"/>
      <c r="BQE98" s="42"/>
      <c r="BQF98" s="69"/>
      <c r="BQG98" s="70"/>
      <c r="BQH98" s="88"/>
      <c r="BQI98" s="71"/>
      <c r="BQJ98" s="71"/>
      <c r="BQK98" s="89"/>
      <c r="BQL98" s="77"/>
      <c r="BQM98" s="42"/>
      <c r="BQN98" s="69"/>
      <c r="BQO98" s="70"/>
      <c r="BQP98" s="88"/>
      <c r="BQQ98" s="71"/>
      <c r="BQR98" s="71"/>
      <c r="BQS98" s="89"/>
      <c r="BQT98" s="77"/>
      <c r="BQU98" s="42"/>
      <c r="BQV98" s="69"/>
      <c r="BQW98" s="70"/>
      <c r="BQX98" s="88"/>
      <c r="BQY98" s="71"/>
      <c r="BQZ98" s="71"/>
      <c r="BRA98" s="89"/>
      <c r="BRB98" s="77"/>
      <c r="BRC98" s="42"/>
      <c r="BRD98" s="69"/>
      <c r="BRE98" s="70"/>
      <c r="BRF98" s="88"/>
      <c r="BRG98" s="71"/>
      <c r="BRH98" s="71"/>
      <c r="BRI98" s="89"/>
      <c r="BRJ98" s="77"/>
      <c r="BRK98" s="42"/>
      <c r="BRL98" s="69"/>
      <c r="BRM98" s="70"/>
      <c r="BRN98" s="88"/>
      <c r="BRO98" s="71"/>
      <c r="BRP98" s="71"/>
      <c r="BRQ98" s="89"/>
      <c r="BRR98" s="77"/>
      <c r="BRS98" s="42"/>
      <c r="BRT98" s="69"/>
      <c r="BRU98" s="70"/>
      <c r="BRV98" s="88"/>
      <c r="BRW98" s="71"/>
      <c r="BRX98" s="71"/>
      <c r="BRY98" s="89"/>
      <c r="BRZ98" s="77"/>
      <c r="BSA98" s="42"/>
      <c r="BSB98" s="69"/>
      <c r="BSC98" s="70"/>
      <c r="BSD98" s="88"/>
      <c r="BSE98" s="71"/>
      <c r="BSF98" s="71"/>
      <c r="BSG98" s="89"/>
      <c r="BSH98" s="77"/>
      <c r="BSI98" s="42"/>
      <c r="BSJ98" s="69"/>
      <c r="BSK98" s="70"/>
      <c r="BSL98" s="88"/>
      <c r="BSM98" s="71"/>
      <c r="BSN98" s="71"/>
      <c r="BSO98" s="89"/>
      <c r="BSP98" s="77"/>
      <c r="BSQ98" s="42"/>
      <c r="BSR98" s="69"/>
      <c r="BSS98" s="70"/>
      <c r="BST98" s="88"/>
      <c r="BSU98" s="71"/>
      <c r="BSV98" s="71"/>
      <c r="BSW98" s="89"/>
      <c r="BSX98" s="77"/>
      <c r="BSY98" s="42"/>
      <c r="BSZ98" s="69"/>
      <c r="BTA98" s="70"/>
      <c r="BTB98" s="88"/>
      <c r="BTC98" s="71"/>
      <c r="BTD98" s="71"/>
      <c r="BTE98" s="89"/>
      <c r="BTF98" s="77"/>
      <c r="BTG98" s="42"/>
      <c r="BTH98" s="69"/>
      <c r="BTI98" s="70"/>
      <c r="BTJ98" s="88"/>
      <c r="BTK98" s="71"/>
      <c r="BTL98" s="71"/>
      <c r="BTM98" s="89"/>
      <c r="BTN98" s="77"/>
      <c r="BTO98" s="42"/>
      <c r="BTP98" s="69"/>
      <c r="BTQ98" s="70"/>
      <c r="BTR98" s="88"/>
      <c r="BTS98" s="71"/>
      <c r="BTT98" s="71"/>
      <c r="BTU98" s="89"/>
      <c r="BTV98" s="77"/>
      <c r="BTW98" s="42"/>
      <c r="BTX98" s="69"/>
      <c r="BTY98" s="70"/>
      <c r="BTZ98" s="88"/>
      <c r="BUA98" s="71"/>
      <c r="BUB98" s="71"/>
      <c r="BUC98" s="89"/>
      <c r="BUD98" s="77"/>
      <c r="BUE98" s="42"/>
      <c r="BUF98" s="69"/>
      <c r="BUG98" s="70"/>
      <c r="BUH98" s="88"/>
      <c r="BUI98" s="71"/>
      <c r="BUJ98" s="71"/>
      <c r="BUK98" s="89"/>
      <c r="BUL98" s="77"/>
      <c r="BUM98" s="42"/>
      <c r="BUN98" s="69"/>
      <c r="BUO98" s="70"/>
      <c r="BUP98" s="88"/>
      <c r="BUQ98" s="71"/>
      <c r="BUR98" s="71"/>
      <c r="BUS98" s="89"/>
      <c r="BUT98" s="77"/>
      <c r="BUU98" s="42"/>
      <c r="BUV98" s="69"/>
      <c r="BUW98" s="70"/>
      <c r="BUX98" s="88"/>
      <c r="BUY98" s="71"/>
      <c r="BUZ98" s="71"/>
      <c r="BVA98" s="89"/>
      <c r="BVB98" s="77"/>
      <c r="BVC98" s="42"/>
      <c r="BVD98" s="69"/>
      <c r="BVE98" s="70"/>
      <c r="BVF98" s="88"/>
      <c r="BVG98" s="71"/>
      <c r="BVH98" s="71"/>
      <c r="BVI98" s="89"/>
      <c r="BVJ98" s="77"/>
      <c r="BVK98" s="42"/>
      <c r="BVL98" s="69"/>
      <c r="BVM98" s="70"/>
      <c r="BVN98" s="88"/>
      <c r="BVO98" s="71"/>
      <c r="BVP98" s="71"/>
      <c r="BVQ98" s="89"/>
      <c r="BVR98" s="77"/>
      <c r="BVS98" s="42"/>
      <c r="BVT98" s="69"/>
      <c r="BVU98" s="70"/>
      <c r="BVV98" s="88"/>
      <c r="BVW98" s="71"/>
      <c r="BVX98" s="71"/>
      <c r="BVY98" s="89"/>
      <c r="BVZ98" s="77"/>
      <c r="BWA98" s="42"/>
      <c r="BWB98" s="69"/>
      <c r="BWC98" s="70"/>
      <c r="BWD98" s="88"/>
      <c r="BWE98" s="71"/>
      <c r="BWF98" s="71"/>
      <c r="BWG98" s="89"/>
      <c r="BWH98" s="77"/>
      <c r="BWI98" s="42"/>
      <c r="BWJ98" s="69"/>
      <c r="BWK98" s="70"/>
      <c r="BWL98" s="88"/>
      <c r="BWM98" s="71"/>
      <c r="BWN98" s="71"/>
      <c r="BWO98" s="89"/>
      <c r="BWP98" s="77"/>
      <c r="BWQ98" s="42"/>
      <c r="BWR98" s="69"/>
      <c r="BWS98" s="70"/>
      <c r="BWT98" s="88"/>
      <c r="BWU98" s="71"/>
      <c r="BWV98" s="71"/>
      <c r="BWW98" s="89"/>
      <c r="BWX98" s="77"/>
      <c r="BWY98" s="42"/>
      <c r="BWZ98" s="69"/>
      <c r="BXA98" s="70"/>
      <c r="BXB98" s="88"/>
      <c r="BXC98" s="71"/>
      <c r="BXD98" s="71"/>
      <c r="BXE98" s="89"/>
      <c r="BXF98" s="77"/>
      <c r="BXG98" s="42"/>
      <c r="BXH98" s="69"/>
      <c r="BXI98" s="70"/>
      <c r="BXJ98" s="88"/>
      <c r="BXK98" s="71"/>
      <c r="BXL98" s="71"/>
      <c r="BXM98" s="89"/>
      <c r="BXN98" s="77"/>
      <c r="BXO98" s="42"/>
      <c r="BXP98" s="69"/>
      <c r="BXQ98" s="70"/>
      <c r="BXR98" s="88"/>
      <c r="BXS98" s="71"/>
      <c r="BXT98" s="71"/>
      <c r="BXU98" s="89"/>
      <c r="BXV98" s="77"/>
      <c r="BXW98" s="42"/>
      <c r="BXX98" s="69"/>
      <c r="BXY98" s="70"/>
      <c r="BXZ98" s="88"/>
      <c r="BYA98" s="71"/>
      <c r="BYB98" s="71"/>
      <c r="BYC98" s="89"/>
      <c r="BYD98" s="77"/>
      <c r="BYE98" s="42"/>
      <c r="BYF98" s="69"/>
      <c r="BYG98" s="70"/>
      <c r="BYH98" s="88"/>
      <c r="BYI98" s="71"/>
      <c r="BYJ98" s="71"/>
      <c r="BYK98" s="89"/>
      <c r="BYL98" s="77"/>
      <c r="BYM98" s="42"/>
      <c r="BYN98" s="69"/>
      <c r="BYO98" s="70"/>
      <c r="BYP98" s="88"/>
      <c r="BYQ98" s="71"/>
      <c r="BYR98" s="71"/>
      <c r="BYS98" s="89"/>
      <c r="BYT98" s="77"/>
      <c r="BYU98" s="42"/>
      <c r="BYV98" s="69"/>
      <c r="BYW98" s="70"/>
      <c r="BYX98" s="88"/>
      <c r="BYY98" s="71"/>
      <c r="BYZ98" s="71"/>
      <c r="BZA98" s="89"/>
      <c r="BZB98" s="77"/>
      <c r="BZC98" s="42"/>
      <c r="BZD98" s="69"/>
      <c r="BZE98" s="70"/>
      <c r="BZF98" s="88"/>
      <c r="BZG98" s="71"/>
      <c r="BZH98" s="71"/>
      <c r="BZI98" s="89"/>
      <c r="BZJ98" s="77"/>
      <c r="BZK98" s="42"/>
      <c r="BZL98" s="69"/>
      <c r="BZM98" s="70"/>
      <c r="BZN98" s="88"/>
      <c r="BZO98" s="71"/>
      <c r="BZP98" s="71"/>
      <c r="BZQ98" s="89"/>
      <c r="BZR98" s="77"/>
      <c r="BZS98" s="42"/>
      <c r="BZT98" s="69"/>
      <c r="BZU98" s="70"/>
      <c r="BZV98" s="88"/>
      <c r="BZW98" s="71"/>
      <c r="BZX98" s="71"/>
      <c r="BZY98" s="89"/>
      <c r="BZZ98" s="77"/>
      <c r="CAA98" s="42"/>
      <c r="CAB98" s="69"/>
      <c r="CAC98" s="70"/>
      <c r="CAD98" s="88"/>
      <c r="CAE98" s="71"/>
      <c r="CAF98" s="71"/>
      <c r="CAG98" s="89"/>
      <c r="CAH98" s="77"/>
      <c r="CAI98" s="42"/>
      <c r="CAJ98" s="69"/>
      <c r="CAK98" s="70"/>
      <c r="CAL98" s="88"/>
      <c r="CAM98" s="71"/>
      <c r="CAN98" s="71"/>
      <c r="CAO98" s="89"/>
      <c r="CAP98" s="77"/>
      <c r="CAQ98" s="42"/>
      <c r="CAR98" s="69"/>
      <c r="CAS98" s="70"/>
      <c r="CAT98" s="88"/>
      <c r="CAU98" s="71"/>
      <c r="CAV98" s="71"/>
      <c r="CAW98" s="89"/>
      <c r="CAX98" s="77"/>
      <c r="CAY98" s="42"/>
      <c r="CAZ98" s="69"/>
      <c r="CBA98" s="70"/>
      <c r="CBB98" s="88"/>
      <c r="CBC98" s="71"/>
      <c r="CBD98" s="71"/>
      <c r="CBE98" s="89"/>
      <c r="CBF98" s="77"/>
      <c r="CBG98" s="42"/>
      <c r="CBH98" s="69"/>
      <c r="CBI98" s="70"/>
      <c r="CBJ98" s="88"/>
      <c r="CBK98" s="71"/>
      <c r="CBL98" s="71"/>
      <c r="CBM98" s="89"/>
      <c r="CBN98" s="77"/>
      <c r="CBO98" s="42"/>
      <c r="CBP98" s="69"/>
      <c r="CBQ98" s="70"/>
      <c r="CBR98" s="88"/>
      <c r="CBS98" s="71"/>
      <c r="CBT98" s="71"/>
      <c r="CBU98" s="89"/>
      <c r="CBV98" s="77"/>
      <c r="CBW98" s="42"/>
      <c r="CBX98" s="69"/>
      <c r="CBY98" s="70"/>
      <c r="CBZ98" s="88"/>
      <c r="CCA98" s="71"/>
      <c r="CCB98" s="71"/>
      <c r="CCC98" s="89"/>
      <c r="CCD98" s="77"/>
      <c r="CCE98" s="42"/>
      <c r="CCF98" s="69"/>
      <c r="CCG98" s="70"/>
      <c r="CCH98" s="88"/>
      <c r="CCI98" s="71"/>
      <c r="CCJ98" s="71"/>
      <c r="CCK98" s="89"/>
      <c r="CCL98" s="77"/>
      <c r="CCM98" s="42"/>
      <c r="CCN98" s="69"/>
      <c r="CCO98" s="70"/>
      <c r="CCP98" s="88"/>
      <c r="CCQ98" s="71"/>
      <c r="CCR98" s="71"/>
      <c r="CCS98" s="89"/>
      <c r="CCT98" s="77"/>
      <c r="CCU98" s="42"/>
      <c r="CCV98" s="69"/>
      <c r="CCW98" s="70"/>
      <c r="CCX98" s="88"/>
      <c r="CCY98" s="71"/>
      <c r="CCZ98" s="71"/>
      <c r="CDA98" s="89"/>
      <c r="CDB98" s="77"/>
      <c r="CDC98" s="42"/>
      <c r="CDD98" s="69"/>
      <c r="CDE98" s="70"/>
      <c r="CDF98" s="88"/>
      <c r="CDG98" s="71"/>
      <c r="CDH98" s="71"/>
      <c r="CDI98" s="89"/>
      <c r="CDJ98" s="77"/>
      <c r="CDK98" s="42"/>
      <c r="CDL98" s="69"/>
      <c r="CDM98" s="70"/>
      <c r="CDN98" s="88"/>
      <c r="CDO98" s="71"/>
      <c r="CDP98" s="71"/>
      <c r="CDQ98" s="89"/>
      <c r="CDR98" s="77"/>
      <c r="CDS98" s="42"/>
      <c r="CDT98" s="69"/>
      <c r="CDU98" s="70"/>
      <c r="CDV98" s="88"/>
      <c r="CDW98" s="71"/>
      <c r="CDX98" s="71"/>
      <c r="CDY98" s="89"/>
      <c r="CDZ98" s="77"/>
      <c r="CEA98" s="42"/>
      <c r="CEB98" s="69"/>
      <c r="CEC98" s="70"/>
      <c r="CED98" s="88"/>
      <c r="CEE98" s="71"/>
      <c r="CEF98" s="71"/>
      <c r="CEG98" s="89"/>
      <c r="CEH98" s="77"/>
      <c r="CEI98" s="42"/>
      <c r="CEJ98" s="69"/>
      <c r="CEK98" s="70"/>
      <c r="CEL98" s="88"/>
      <c r="CEM98" s="71"/>
      <c r="CEN98" s="71"/>
      <c r="CEO98" s="89"/>
      <c r="CEP98" s="77"/>
      <c r="CEQ98" s="42"/>
      <c r="CER98" s="69"/>
      <c r="CES98" s="70"/>
      <c r="CET98" s="88"/>
      <c r="CEU98" s="71"/>
      <c r="CEV98" s="71"/>
      <c r="CEW98" s="89"/>
      <c r="CEX98" s="77"/>
      <c r="CEY98" s="42"/>
      <c r="CEZ98" s="69"/>
      <c r="CFA98" s="70"/>
      <c r="CFB98" s="88"/>
      <c r="CFC98" s="71"/>
      <c r="CFD98" s="71"/>
      <c r="CFE98" s="89"/>
      <c r="CFF98" s="77"/>
      <c r="CFG98" s="42"/>
      <c r="CFH98" s="69"/>
      <c r="CFI98" s="70"/>
      <c r="CFJ98" s="88"/>
      <c r="CFK98" s="71"/>
      <c r="CFL98" s="71"/>
      <c r="CFM98" s="89"/>
      <c r="CFN98" s="77"/>
      <c r="CFO98" s="42"/>
      <c r="CFP98" s="69"/>
      <c r="CFQ98" s="70"/>
      <c r="CFR98" s="88"/>
      <c r="CFS98" s="71"/>
      <c r="CFT98" s="71"/>
      <c r="CFU98" s="89"/>
      <c r="CFV98" s="77"/>
      <c r="CFW98" s="42"/>
      <c r="CFX98" s="69"/>
      <c r="CFY98" s="70"/>
      <c r="CFZ98" s="88"/>
      <c r="CGA98" s="71"/>
      <c r="CGB98" s="71"/>
      <c r="CGC98" s="89"/>
      <c r="CGD98" s="77"/>
      <c r="CGE98" s="42"/>
      <c r="CGF98" s="69"/>
      <c r="CGG98" s="70"/>
      <c r="CGH98" s="88"/>
      <c r="CGI98" s="71"/>
      <c r="CGJ98" s="71"/>
      <c r="CGK98" s="89"/>
      <c r="CGL98" s="77"/>
      <c r="CGM98" s="42"/>
      <c r="CGN98" s="69"/>
      <c r="CGO98" s="70"/>
      <c r="CGP98" s="88"/>
      <c r="CGQ98" s="71"/>
      <c r="CGR98" s="71"/>
      <c r="CGS98" s="89"/>
      <c r="CGT98" s="77"/>
      <c r="CGU98" s="42"/>
      <c r="CGV98" s="69"/>
      <c r="CGW98" s="70"/>
      <c r="CGX98" s="88"/>
      <c r="CGY98" s="71"/>
      <c r="CGZ98" s="71"/>
      <c r="CHA98" s="89"/>
      <c r="CHB98" s="77"/>
      <c r="CHC98" s="42"/>
      <c r="CHD98" s="69"/>
      <c r="CHE98" s="70"/>
      <c r="CHF98" s="88"/>
      <c r="CHG98" s="71"/>
      <c r="CHH98" s="71"/>
      <c r="CHI98" s="89"/>
      <c r="CHJ98" s="77"/>
      <c r="CHK98" s="42"/>
      <c r="CHL98" s="69"/>
      <c r="CHM98" s="70"/>
      <c r="CHN98" s="88"/>
      <c r="CHO98" s="71"/>
      <c r="CHP98" s="71"/>
      <c r="CHQ98" s="89"/>
      <c r="CHR98" s="77"/>
      <c r="CHS98" s="42"/>
      <c r="CHT98" s="69"/>
      <c r="CHU98" s="70"/>
      <c r="CHV98" s="88"/>
      <c r="CHW98" s="71"/>
      <c r="CHX98" s="71"/>
      <c r="CHY98" s="89"/>
      <c r="CHZ98" s="77"/>
      <c r="CIA98" s="42"/>
      <c r="CIB98" s="69"/>
      <c r="CIC98" s="70"/>
      <c r="CID98" s="88"/>
      <c r="CIE98" s="71"/>
      <c r="CIF98" s="71"/>
      <c r="CIG98" s="89"/>
      <c r="CIH98" s="77"/>
      <c r="CII98" s="42"/>
      <c r="CIJ98" s="69"/>
      <c r="CIK98" s="70"/>
      <c r="CIL98" s="88"/>
      <c r="CIM98" s="71"/>
      <c r="CIN98" s="71"/>
      <c r="CIO98" s="89"/>
      <c r="CIP98" s="77"/>
      <c r="CIQ98" s="42"/>
      <c r="CIR98" s="69"/>
      <c r="CIS98" s="70"/>
      <c r="CIT98" s="88"/>
      <c r="CIU98" s="71"/>
      <c r="CIV98" s="71"/>
      <c r="CIW98" s="89"/>
      <c r="CIX98" s="77"/>
      <c r="CIY98" s="42"/>
      <c r="CIZ98" s="69"/>
      <c r="CJA98" s="70"/>
      <c r="CJB98" s="88"/>
      <c r="CJC98" s="71"/>
      <c r="CJD98" s="71"/>
      <c r="CJE98" s="89"/>
      <c r="CJF98" s="77"/>
      <c r="CJG98" s="42"/>
      <c r="CJH98" s="69"/>
      <c r="CJI98" s="70"/>
      <c r="CJJ98" s="88"/>
      <c r="CJK98" s="71"/>
      <c r="CJL98" s="71"/>
      <c r="CJM98" s="89"/>
      <c r="CJN98" s="77"/>
      <c r="CJO98" s="42"/>
      <c r="CJP98" s="69"/>
      <c r="CJQ98" s="70"/>
      <c r="CJR98" s="88"/>
      <c r="CJS98" s="71"/>
      <c r="CJT98" s="71"/>
      <c r="CJU98" s="89"/>
      <c r="CJV98" s="77"/>
      <c r="CJW98" s="42"/>
      <c r="CJX98" s="69"/>
      <c r="CJY98" s="70"/>
      <c r="CJZ98" s="88"/>
      <c r="CKA98" s="71"/>
      <c r="CKB98" s="71"/>
      <c r="CKC98" s="89"/>
      <c r="CKD98" s="77"/>
      <c r="CKE98" s="42"/>
      <c r="CKF98" s="69"/>
      <c r="CKG98" s="70"/>
      <c r="CKH98" s="88"/>
      <c r="CKI98" s="71"/>
      <c r="CKJ98" s="71"/>
      <c r="CKK98" s="89"/>
      <c r="CKL98" s="77"/>
      <c r="CKM98" s="42"/>
      <c r="CKN98" s="69"/>
      <c r="CKO98" s="70"/>
      <c r="CKP98" s="88"/>
      <c r="CKQ98" s="71"/>
      <c r="CKR98" s="71"/>
      <c r="CKS98" s="89"/>
      <c r="CKT98" s="77"/>
      <c r="CKU98" s="42"/>
      <c r="CKV98" s="69"/>
      <c r="CKW98" s="70"/>
      <c r="CKX98" s="88"/>
      <c r="CKY98" s="71"/>
      <c r="CKZ98" s="71"/>
      <c r="CLA98" s="89"/>
      <c r="CLB98" s="77"/>
      <c r="CLC98" s="42"/>
      <c r="CLD98" s="69"/>
      <c r="CLE98" s="70"/>
      <c r="CLF98" s="88"/>
      <c r="CLG98" s="71"/>
      <c r="CLH98" s="71"/>
      <c r="CLI98" s="89"/>
      <c r="CLJ98" s="77"/>
      <c r="CLK98" s="42"/>
      <c r="CLL98" s="69"/>
      <c r="CLM98" s="70"/>
      <c r="CLN98" s="88"/>
      <c r="CLO98" s="71"/>
      <c r="CLP98" s="71"/>
      <c r="CLQ98" s="89"/>
      <c r="CLR98" s="77"/>
      <c r="CLS98" s="42"/>
      <c r="CLT98" s="69"/>
      <c r="CLU98" s="70"/>
      <c r="CLV98" s="88"/>
      <c r="CLW98" s="71"/>
      <c r="CLX98" s="71"/>
      <c r="CLY98" s="89"/>
      <c r="CLZ98" s="77"/>
      <c r="CMA98" s="42"/>
      <c r="CMB98" s="69"/>
      <c r="CMC98" s="70"/>
      <c r="CMD98" s="88"/>
      <c r="CME98" s="71"/>
      <c r="CMF98" s="71"/>
      <c r="CMG98" s="89"/>
      <c r="CMH98" s="77"/>
      <c r="CMI98" s="42"/>
      <c r="CMJ98" s="69"/>
      <c r="CMK98" s="70"/>
      <c r="CML98" s="88"/>
      <c r="CMM98" s="71"/>
      <c r="CMN98" s="71"/>
      <c r="CMO98" s="89"/>
      <c r="CMP98" s="77"/>
      <c r="CMQ98" s="42"/>
      <c r="CMR98" s="69"/>
      <c r="CMS98" s="70"/>
      <c r="CMT98" s="88"/>
      <c r="CMU98" s="71"/>
      <c r="CMV98" s="71"/>
      <c r="CMW98" s="89"/>
      <c r="CMX98" s="77"/>
      <c r="CMY98" s="42"/>
      <c r="CMZ98" s="69"/>
      <c r="CNA98" s="70"/>
      <c r="CNB98" s="88"/>
      <c r="CNC98" s="71"/>
      <c r="CND98" s="71"/>
      <c r="CNE98" s="89"/>
      <c r="CNF98" s="77"/>
      <c r="CNG98" s="42"/>
      <c r="CNH98" s="69"/>
      <c r="CNI98" s="70"/>
      <c r="CNJ98" s="88"/>
      <c r="CNK98" s="71"/>
      <c r="CNL98" s="71"/>
      <c r="CNM98" s="89"/>
      <c r="CNN98" s="77"/>
      <c r="CNO98" s="42"/>
      <c r="CNP98" s="69"/>
      <c r="CNQ98" s="70"/>
      <c r="CNR98" s="88"/>
      <c r="CNS98" s="71"/>
      <c r="CNT98" s="71"/>
      <c r="CNU98" s="89"/>
      <c r="CNV98" s="77"/>
      <c r="CNW98" s="42"/>
      <c r="CNX98" s="69"/>
      <c r="CNY98" s="70"/>
      <c r="CNZ98" s="88"/>
      <c r="COA98" s="71"/>
      <c r="COB98" s="71"/>
      <c r="COC98" s="89"/>
      <c r="COD98" s="77"/>
      <c r="COE98" s="42"/>
      <c r="COF98" s="69"/>
      <c r="COG98" s="70"/>
      <c r="COH98" s="88"/>
      <c r="COI98" s="71"/>
      <c r="COJ98" s="71"/>
      <c r="COK98" s="89"/>
      <c r="COL98" s="77"/>
      <c r="COM98" s="42"/>
      <c r="CON98" s="69"/>
      <c r="COO98" s="70"/>
      <c r="COP98" s="88"/>
      <c r="COQ98" s="71"/>
      <c r="COR98" s="71"/>
      <c r="COS98" s="89"/>
      <c r="COT98" s="77"/>
      <c r="COU98" s="42"/>
      <c r="COV98" s="69"/>
      <c r="COW98" s="70"/>
      <c r="COX98" s="88"/>
      <c r="COY98" s="71"/>
      <c r="COZ98" s="71"/>
      <c r="CPA98" s="89"/>
      <c r="CPB98" s="77"/>
      <c r="CPC98" s="42"/>
      <c r="CPD98" s="69"/>
      <c r="CPE98" s="70"/>
      <c r="CPF98" s="88"/>
      <c r="CPG98" s="71"/>
      <c r="CPH98" s="71"/>
      <c r="CPI98" s="89"/>
      <c r="CPJ98" s="77"/>
      <c r="CPK98" s="42"/>
      <c r="CPL98" s="69"/>
      <c r="CPM98" s="70"/>
      <c r="CPN98" s="88"/>
      <c r="CPO98" s="71"/>
      <c r="CPP98" s="71"/>
      <c r="CPQ98" s="89"/>
      <c r="CPR98" s="77"/>
      <c r="CPS98" s="42"/>
      <c r="CPT98" s="69"/>
      <c r="CPU98" s="70"/>
      <c r="CPV98" s="88"/>
      <c r="CPW98" s="71"/>
      <c r="CPX98" s="71"/>
      <c r="CPY98" s="89"/>
      <c r="CPZ98" s="77"/>
      <c r="CQA98" s="42"/>
      <c r="CQB98" s="69"/>
      <c r="CQC98" s="70"/>
      <c r="CQD98" s="88"/>
      <c r="CQE98" s="71"/>
      <c r="CQF98" s="71"/>
      <c r="CQG98" s="89"/>
      <c r="CQH98" s="77"/>
      <c r="CQI98" s="42"/>
      <c r="CQJ98" s="69"/>
      <c r="CQK98" s="70"/>
      <c r="CQL98" s="88"/>
      <c r="CQM98" s="71"/>
      <c r="CQN98" s="71"/>
      <c r="CQO98" s="89"/>
      <c r="CQP98" s="77"/>
      <c r="CQQ98" s="42"/>
      <c r="CQR98" s="69"/>
      <c r="CQS98" s="70"/>
      <c r="CQT98" s="88"/>
      <c r="CQU98" s="71"/>
      <c r="CQV98" s="71"/>
      <c r="CQW98" s="89"/>
      <c r="CQX98" s="77"/>
      <c r="CQY98" s="42"/>
      <c r="CQZ98" s="69"/>
      <c r="CRA98" s="70"/>
      <c r="CRB98" s="88"/>
      <c r="CRC98" s="71"/>
      <c r="CRD98" s="71"/>
      <c r="CRE98" s="89"/>
      <c r="CRF98" s="77"/>
      <c r="CRG98" s="42"/>
      <c r="CRH98" s="69"/>
      <c r="CRI98" s="70"/>
      <c r="CRJ98" s="88"/>
      <c r="CRK98" s="71"/>
      <c r="CRL98" s="71"/>
      <c r="CRM98" s="89"/>
      <c r="CRN98" s="77"/>
      <c r="CRO98" s="42"/>
      <c r="CRP98" s="69"/>
      <c r="CRQ98" s="70"/>
      <c r="CRR98" s="88"/>
      <c r="CRS98" s="71"/>
      <c r="CRT98" s="71"/>
      <c r="CRU98" s="89"/>
      <c r="CRV98" s="77"/>
      <c r="CRW98" s="42"/>
      <c r="CRX98" s="69"/>
      <c r="CRY98" s="70"/>
      <c r="CRZ98" s="88"/>
      <c r="CSA98" s="71"/>
      <c r="CSB98" s="71"/>
      <c r="CSC98" s="89"/>
      <c r="CSD98" s="77"/>
      <c r="CSE98" s="42"/>
      <c r="CSF98" s="69"/>
      <c r="CSG98" s="70"/>
      <c r="CSH98" s="88"/>
      <c r="CSI98" s="71"/>
      <c r="CSJ98" s="71"/>
      <c r="CSK98" s="89"/>
      <c r="CSL98" s="77"/>
      <c r="CSM98" s="42"/>
      <c r="CSN98" s="69"/>
      <c r="CSO98" s="70"/>
      <c r="CSP98" s="88"/>
      <c r="CSQ98" s="71"/>
      <c r="CSR98" s="71"/>
      <c r="CSS98" s="89"/>
      <c r="CST98" s="77"/>
      <c r="CSU98" s="42"/>
      <c r="CSV98" s="69"/>
      <c r="CSW98" s="70"/>
      <c r="CSX98" s="88"/>
      <c r="CSY98" s="71"/>
      <c r="CSZ98" s="71"/>
      <c r="CTA98" s="89"/>
      <c r="CTB98" s="77"/>
      <c r="CTC98" s="42"/>
      <c r="CTD98" s="69"/>
      <c r="CTE98" s="70"/>
      <c r="CTF98" s="88"/>
      <c r="CTG98" s="71"/>
      <c r="CTH98" s="71"/>
      <c r="CTI98" s="89"/>
      <c r="CTJ98" s="77"/>
      <c r="CTK98" s="42"/>
      <c r="CTL98" s="69"/>
      <c r="CTM98" s="70"/>
      <c r="CTN98" s="88"/>
      <c r="CTO98" s="71"/>
      <c r="CTP98" s="71"/>
      <c r="CTQ98" s="89"/>
      <c r="CTR98" s="77"/>
      <c r="CTS98" s="42"/>
      <c r="CTT98" s="69"/>
      <c r="CTU98" s="70"/>
      <c r="CTV98" s="88"/>
      <c r="CTW98" s="71"/>
      <c r="CTX98" s="71"/>
      <c r="CTY98" s="89"/>
      <c r="CTZ98" s="77"/>
      <c r="CUA98" s="42"/>
      <c r="CUB98" s="69"/>
      <c r="CUC98" s="70"/>
      <c r="CUD98" s="88"/>
      <c r="CUE98" s="71"/>
      <c r="CUF98" s="71"/>
      <c r="CUG98" s="89"/>
      <c r="CUH98" s="77"/>
      <c r="CUI98" s="42"/>
      <c r="CUJ98" s="69"/>
      <c r="CUK98" s="70"/>
      <c r="CUL98" s="88"/>
      <c r="CUM98" s="71"/>
      <c r="CUN98" s="71"/>
      <c r="CUO98" s="89"/>
      <c r="CUP98" s="77"/>
      <c r="CUQ98" s="42"/>
      <c r="CUR98" s="69"/>
      <c r="CUS98" s="70"/>
      <c r="CUT98" s="88"/>
      <c r="CUU98" s="71"/>
      <c r="CUV98" s="71"/>
      <c r="CUW98" s="89"/>
      <c r="CUX98" s="77"/>
      <c r="CUY98" s="42"/>
      <c r="CUZ98" s="69"/>
      <c r="CVA98" s="70"/>
      <c r="CVB98" s="88"/>
      <c r="CVC98" s="71"/>
      <c r="CVD98" s="71"/>
      <c r="CVE98" s="89"/>
      <c r="CVF98" s="77"/>
      <c r="CVG98" s="42"/>
      <c r="CVH98" s="69"/>
      <c r="CVI98" s="70"/>
      <c r="CVJ98" s="88"/>
      <c r="CVK98" s="71"/>
      <c r="CVL98" s="71"/>
      <c r="CVM98" s="89"/>
      <c r="CVN98" s="77"/>
      <c r="CVO98" s="42"/>
      <c r="CVP98" s="69"/>
      <c r="CVQ98" s="70"/>
      <c r="CVR98" s="88"/>
      <c r="CVS98" s="71"/>
      <c r="CVT98" s="71"/>
      <c r="CVU98" s="89"/>
      <c r="CVV98" s="77"/>
      <c r="CVW98" s="42"/>
      <c r="CVX98" s="69"/>
      <c r="CVY98" s="70"/>
      <c r="CVZ98" s="88"/>
      <c r="CWA98" s="71"/>
      <c r="CWB98" s="71"/>
      <c r="CWC98" s="89"/>
      <c r="CWD98" s="77"/>
      <c r="CWE98" s="42"/>
      <c r="CWF98" s="69"/>
      <c r="CWG98" s="70"/>
      <c r="CWH98" s="88"/>
      <c r="CWI98" s="71"/>
      <c r="CWJ98" s="71"/>
      <c r="CWK98" s="89"/>
      <c r="CWL98" s="77"/>
      <c r="CWM98" s="42"/>
      <c r="CWN98" s="69"/>
      <c r="CWO98" s="70"/>
      <c r="CWP98" s="88"/>
      <c r="CWQ98" s="71"/>
      <c r="CWR98" s="71"/>
      <c r="CWS98" s="89"/>
      <c r="CWT98" s="77"/>
      <c r="CWU98" s="42"/>
      <c r="CWV98" s="69"/>
      <c r="CWW98" s="70"/>
      <c r="CWX98" s="88"/>
      <c r="CWY98" s="71"/>
      <c r="CWZ98" s="71"/>
      <c r="CXA98" s="89"/>
      <c r="CXB98" s="77"/>
      <c r="CXC98" s="42"/>
      <c r="CXD98" s="69"/>
      <c r="CXE98" s="70"/>
      <c r="CXF98" s="88"/>
      <c r="CXG98" s="71"/>
      <c r="CXH98" s="71"/>
      <c r="CXI98" s="89"/>
      <c r="CXJ98" s="77"/>
      <c r="CXK98" s="42"/>
      <c r="CXL98" s="69"/>
      <c r="CXM98" s="70"/>
      <c r="CXN98" s="88"/>
      <c r="CXO98" s="71"/>
      <c r="CXP98" s="71"/>
      <c r="CXQ98" s="89"/>
      <c r="CXR98" s="77"/>
      <c r="CXS98" s="42"/>
      <c r="CXT98" s="69"/>
      <c r="CXU98" s="70"/>
      <c r="CXV98" s="88"/>
      <c r="CXW98" s="71"/>
      <c r="CXX98" s="71"/>
      <c r="CXY98" s="89"/>
      <c r="CXZ98" s="77"/>
      <c r="CYA98" s="42"/>
      <c r="CYB98" s="69"/>
      <c r="CYC98" s="70"/>
      <c r="CYD98" s="88"/>
      <c r="CYE98" s="71"/>
      <c r="CYF98" s="71"/>
      <c r="CYG98" s="89"/>
      <c r="CYH98" s="77"/>
      <c r="CYI98" s="42"/>
      <c r="CYJ98" s="69"/>
      <c r="CYK98" s="70"/>
      <c r="CYL98" s="88"/>
      <c r="CYM98" s="71"/>
      <c r="CYN98" s="71"/>
      <c r="CYO98" s="89"/>
      <c r="CYP98" s="77"/>
      <c r="CYQ98" s="42"/>
      <c r="CYR98" s="69"/>
      <c r="CYS98" s="70"/>
      <c r="CYT98" s="88"/>
      <c r="CYU98" s="71"/>
      <c r="CYV98" s="71"/>
      <c r="CYW98" s="89"/>
      <c r="CYX98" s="77"/>
      <c r="CYY98" s="42"/>
      <c r="CYZ98" s="69"/>
      <c r="CZA98" s="70"/>
      <c r="CZB98" s="88"/>
      <c r="CZC98" s="71"/>
      <c r="CZD98" s="71"/>
      <c r="CZE98" s="89"/>
      <c r="CZF98" s="77"/>
      <c r="CZG98" s="42"/>
      <c r="CZH98" s="69"/>
      <c r="CZI98" s="70"/>
      <c r="CZJ98" s="88"/>
      <c r="CZK98" s="71"/>
      <c r="CZL98" s="71"/>
      <c r="CZM98" s="89"/>
      <c r="CZN98" s="77"/>
      <c r="CZO98" s="42"/>
      <c r="CZP98" s="69"/>
      <c r="CZQ98" s="70"/>
      <c r="CZR98" s="88"/>
      <c r="CZS98" s="71"/>
      <c r="CZT98" s="71"/>
      <c r="CZU98" s="89"/>
      <c r="CZV98" s="77"/>
      <c r="CZW98" s="42"/>
      <c r="CZX98" s="69"/>
      <c r="CZY98" s="70"/>
      <c r="CZZ98" s="88"/>
      <c r="DAA98" s="71"/>
      <c r="DAB98" s="71"/>
      <c r="DAC98" s="89"/>
      <c r="DAD98" s="77"/>
      <c r="DAE98" s="42"/>
      <c r="DAF98" s="69"/>
      <c r="DAG98" s="70"/>
      <c r="DAH98" s="88"/>
      <c r="DAI98" s="71"/>
      <c r="DAJ98" s="71"/>
      <c r="DAK98" s="89"/>
      <c r="DAL98" s="77"/>
      <c r="DAM98" s="42"/>
      <c r="DAN98" s="69"/>
      <c r="DAO98" s="70"/>
      <c r="DAP98" s="88"/>
      <c r="DAQ98" s="71"/>
      <c r="DAR98" s="71"/>
      <c r="DAS98" s="89"/>
      <c r="DAT98" s="77"/>
      <c r="DAU98" s="42"/>
      <c r="DAV98" s="69"/>
      <c r="DAW98" s="70"/>
      <c r="DAX98" s="88"/>
      <c r="DAY98" s="71"/>
      <c r="DAZ98" s="71"/>
      <c r="DBA98" s="89"/>
      <c r="DBB98" s="77"/>
      <c r="DBC98" s="42"/>
      <c r="DBD98" s="69"/>
      <c r="DBE98" s="70"/>
      <c r="DBF98" s="88"/>
      <c r="DBG98" s="71"/>
      <c r="DBH98" s="71"/>
      <c r="DBI98" s="89"/>
      <c r="DBJ98" s="77"/>
      <c r="DBK98" s="42"/>
      <c r="DBL98" s="69"/>
      <c r="DBM98" s="70"/>
      <c r="DBN98" s="88"/>
      <c r="DBO98" s="71"/>
      <c r="DBP98" s="71"/>
      <c r="DBQ98" s="89"/>
      <c r="DBR98" s="77"/>
      <c r="DBS98" s="42"/>
      <c r="DBT98" s="69"/>
      <c r="DBU98" s="70"/>
      <c r="DBV98" s="88"/>
      <c r="DBW98" s="71"/>
      <c r="DBX98" s="71"/>
      <c r="DBY98" s="89"/>
      <c r="DBZ98" s="77"/>
      <c r="DCA98" s="42"/>
      <c r="DCB98" s="69"/>
      <c r="DCC98" s="70"/>
      <c r="DCD98" s="88"/>
      <c r="DCE98" s="71"/>
      <c r="DCF98" s="71"/>
      <c r="DCG98" s="89"/>
      <c r="DCH98" s="77"/>
      <c r="DCI98" s="42"/>
      <c r="DCJ98" s="69"/>
      <c r="DCK98" s="70"/>
      <c r="DCL98" s="88"/>
      <c r="DCM98" s="71"/>
      <c r="DCN98" s="71"/>
      <c r="DCO98" s="89"/>
      <c r="DCP98" s="77"/>
      <c r="DCQ98" s="42"/>
      <c r="DCR98" s="69"/>
      <c r="DCS98" s="70"/>
      <c r="DCT98" s="88"/>
      <c r="DCU98" s="71"/>
      <c r="DCV98" s="71"/>
      <c r="DCW98" s="89"/>
      <c r="DCX98" s="77"/>
      <c r="DCY98" s="42"/>
      <c r="DCZ98" s="69"/>
      <c r="DDA98" s="70"/>
      <c r="DDB98" s="88"/>
      <c r="DDC98" s="71"/>
      <c r="DDD98" s="71"/>
      <c r="DDE98" s="89"/>
    </row>
    <row r="99" spans="1:2813" ht="39.950000000000003" hidden="1" customHeight="1" outlineLevel="1">
      <c r="B99" s="6"/>
      <c r="C99" s="130" t="str">
        <f>IF(A99&lt;&gt;"",A99,MAX($A$23:A99)&amp;"."&amp;ROW()-ROW($A$23)+1-MATCH(MAX($A$23:A99),$A$23:A99))</f>
        <v>15.1</v>
      </c>
      <c r="D99" s="118"/>
      <c r="E99" s="201" t="s">
        <v>123</v>
      </c>
      <c r="F99" s="200"/>
      <c r="G99" s="200"/>
      <c r="H99" s="24"/>
      <c r="I99" s="141"/>
      <c r="J99" s="123" t="str">
        <f t="shared" ref="J99:J123" si="4">IF(ROUND(H99*I99,2)=0," ",ROUND(H99*I99,2))</f>
        <v xml:space="preserve"> </v>
      </c>
      <c r="K99" s="72"/>
      <c r="L99" s="91"/>
      <c r="M99" s="92"/>
      <c r="N99" s="81"/>
      <c r="O99" s="81"/>
      <c r="P99" s="90"/>
      <c r="Q99" s="1"/>
      <c r="R99" s="6"/>
      <c r="S99" s="81"/>
      <c r="T99" s="81"/>
      <c r="U99" s="90"/>
      <c r="V99" s="77"/>
      <c r="W99" s="42"/>
      <c r="X99" s="72"/>
      <c r="Y99" s="91"/>
      <c r="Z99" s="92"/>
      <c r="AA99" s="81"/>
      <c r="AB99" s="81"/>
      <c r="AC99" s="90"/>
      <c r="AD99" s="77"/>
      <c r="AE99" s="42"/>
      <c r="AF99" s="72"/>
      <c r="AG99" s="91"/>
      <c r="AH99" s="92"/>
      <c r="AI99" s="81"/>
      <c r="AJ99" s="81"/>
      <c r="AK99" s="90"/>
      <c r="AL99" s="77"/>
      <c r="AM99" s="42"/>
      <c r="AN99" s="72"/>
      <c r="AO99" s="91"/>
      <c r="AP99" s="92"/>
      <c r="AQ99" s="81"/>
      <c r="AR99" s="81"/>
      <c r="AS99" s="90"/>
      <c r="AT99" s="77"/>
      <c r="AU99" s="42"/>
      <c r="AV99" s="72"/>
      <c r="AW99" s="91"/>
      <c r="AX99" s="92"/>
      <c r="AY99" s="81"/>
      <c r="AZ99" s="81"/>
      <c r="BA99" s="90"/>
      <c r="BB99" s="77"/>
      <c r="BC99" s="42"/>
      <c r="BD99" s="72"/>
      <c r="BE99" s="91"/>
      <c r="BF99" s="92"/>
      <c r="BG99" s="81"/>
      <c r="BH99" s="81"/>
      <c r="BI99" s="90"/>
      <c r="BJ99" s="77"/>
      <c r="BK99" s="42"/>
      <c r="BL99" s="72"/>
      <c r="BM99" s="91"/>
      <c r="BN99" s="92"/>
      <c r="BO99" s="81"/>
      <c r="BP99" s="81"/>
      <c r="BQ99" s="90"/>
      <c r="BR99" s="77"/>
      <c r="BS99" s="42"/>
      <c r="BT99" s="72"/>
      <c r="BU99" s="91"/>
      <c r="BV99" s="92"/>
      <c r="BW99" s="81"/>
      <c r="BX99" s="81"/>
      <c r="BY99" s="90"/>
      <c r="BZ99" s="77"/>
      <c r="CA99" s="42"/>
      <c r="CB99" s="72"/>
      <c r="CC99" s="91"/>
      <c r="CD99" s="92"/>
      <c r="CE99" s="81"/>
      <c r="CF99" s="81"/>
      <c r="CG99" s="90"/>
      <c r="CH99" s="77"/>
      <c r="CI99" s="42"/>
      <c r="CJ99" s="72"/>
      <c r="CK99" s="91"/>
      <c r="CL99" s="92"/>
      <c r="CM99" s="81"/>
      <c r="CN99" s="81"/>
      <c r="CO99" s="90"/>
      <c r="CP99" s="77"/>
      <c r="CQ99" s="42"/>
      <c r="CR99" s="72"/>
      <c r="CS99" s="91"/>
      <c r="CT99" s="92"/>
      <c r="CU99" s="81"/>
      <c r="CV99" s="81"/>
      <c r="CW99" s="90"/>
      <c r="CX99" s="77"/>
      <c r="CY99" s="42"/>
      <c r="CZ99" s="72"/>
      <c r="DA99" s="91"/>
      <c r="DB99" s="92"/>
      <c r="DC99" s="81"/>
      <c r="DD99" s="81"/>
      <c r="DE99" s="90"/>
      <c r="DF99" s="77"/>
      <c r="DG99" s="42"/>
      <c r="DH99" s="72"/>
      <c r="DI99" s="91"/>
      <c r="DJ99" s="92"/>
      <c r="DK99" s="81"/>
      <c r="DL99" s="81"/>
      <c r="DM99" s="90"/>
      <c r="DN99" s="77"/>
      <c r="DO99" s="42"/>
      <c r="DP99" s="72"/>
      <c r="DQ99" s="91"/>
      <c r="DR99" s="92"/>
      <c r="DS99" s="81"/>
      <c r="DT99" s="81"/>
      <c r="DU99" s="90"/>
      <c r="DV99" s="77"/>
      <c r="DW99" s="42"/>
      <c r="DX99" s="72"/>
      <c r="DY99" s="91"/>
      <c r="DZ99" s="92"/>
      <c r="EA99" s="81"/>
      <c r="EB99" s="81"/>
      <c r="EC99" s="90"/>
      <c r="ED99" s="77"/>
      <c r="EE99" s="42"/>
      <c r="EF99" s="72"/>
      <c r="EG99" s="91"/>
      <c r="EH99" s="92"/>
      <c r="EI99" s="81"/>
      <c r="EJ99" s="81"/>
      <c r="EK99" s="90"/>
      <c r="EL99" s="77"/>
      <c r="EM99" s="42"/>
      <c r="EN99" s="72"/>
      <c r="EO99" s="91"/>
      <c r="EP99" s="92"/>
      <c r="EQ99" s="81"/>
      <c r="ER99" s="81"/>
      <c r="ES99" s="90"/>
      <c r="ET99" s="77"/>
      <c r="EU99" s="42"/>
      <c r="EV99" s="72"/>
      <c r="EW99" s="91"/>
      <c r="EX99" s="92"/>
      <c r="EY99" s="81"/>
      <c r="EZ99" s="81"/>
      <c r="FA99" s="90"/>
      <c r="FB99" s="77"/>
      <c r="FC99" s="42"/>
      <c r="FD99" s="72"/>
      <c r="FE99" s="91"/>
      <c r="FF99" s="92"/>
      <c r="FG99" s="81"/>
      <c r="FH99" s="81"/>
      <c r="FI99" s="90"/>
      <c r="FJ99" s="77"/>
      <c r="FK99" s="42"/>
      <c r="FL99" s="72"/>
      <c r="FM99" s="91"/>
      <c r="FN99" s="92"/>
      <c r="FO99" s="81"/>
      <c r="FP99" s="81"/>
      <c r="FQ99" s="90"/>
      <c r="FR99" s="77"/>
      <c r="FS99" s="42"/>
      <c r="FT99" s="72"/>
      <c r="FU99" s="91"/>
      <c r="FV99" s="92"/>
      <c r="FW99" s="81"/>
      <c r="FX99" s="81"/>
      <c r="FY99" s="90"/>
      <c r="FZ99" s="77"/>
      <c r="GA99" s="42"/>
      <c r="GB99" s="72"/>
      <c r="GC99" s="91"/>
      <c r="GD99" s="92"/>
      <c r="GE99" s="81"/>
      <c r="GF99" s="81"/>
      <c r="GG99" s="90"/>
      <c r="GH99" s="77"/>
      <c r="GI99" s="42"/>
      <c r="GJ99" s="72"/>
      <c r="GK99" s="91"/>
      <c r="GL99" s="92"/>
      <c r="GM99" s="81"/>
      <c r="GN99" s="81"/>
      <c r="GO99" s="90"/>
      <c r="GP99" s="77"/>
      <c r="GQ99" s="42"/>
      <c r="GR99" s="72"/>
      <c r="GS99" s="91"/>
      <c r="GT99" s="92"/>
      <c r="GU99" s="81"/>
      <c r="GV99" s="81"/>
      <c r="GW99" s="90"/>
      <c r="GX99" s="77"/>
      <c r="GY99" s="42"/>
      <c r="GZ99" s="72"/>
      <c r="HA99" s="91"/>
      <c r="HB99" s="92"/>
      <c r="HC99" s="81"/>
      <c r="HD99" s="81"/>
      <c r="HE99" s="90"/>
      <c r="HF99" s="77"/>
      <c r="HG99" s="42"/>
      <c r="HH99" s="72"/>
      <c r="HI99" s="91"/>
      <c r="HJ99" s="92"/>
      <c r="HK99" s="81"/>
      <c r="HL99" s="81"/>
      <c r="HM99" s="90"/>
      <c r="HN99" s="77"/>
      <c r="HO99" s="42"/>
      <c r="HP99" s="72"/>
      <c r="HQ99" s="91"/>
      <c r="HR99" s="92"/>
      <c r="HS99" s="81"/>
      <c r="HT99" s="81"/>
      <c r="HU99" s="90"/>
      <c r="HV99" s="77"/>
      <c r="HW99" s="42"/>
      <c r="HX99" s="72"/>
      <c r="HY99" s="91"/>
      <c r="HZ99" s="92"/>
      <c r="IA99" s="81"/>
      <c r="IB99" s="81"/>
      <c r="IC99" s="90"/>
      <c r="ID99" s="77"/>
      <c r="IE99" s="42"/>
      <c r="IF99" s="72"/>
      <c r="IG99" s="91"/>
      <c r="IH99" s="92"/>
      <c r="II99" s="81"/>
      <c r="IJ99" s="81"/>
      <c r="IK99" s="90"/>
      <c r="IL99" s="77"/>
      <c r="IM99" s="42"/>
      <c r="IN99" s="72"/>
      <c r="IO99" s="91"/>
      <c r="IP99" s="92"/>
      <c r="IQ99" s="81"/>
      <c r="IR99" s="81"/>
      <c r="IS99" s="90"/>
      <c r="IT99" s="77"/>
      <c r="IU99" s="42"/>
      <c r="IV99" s="72"/>
      <c r="IW99" s="91"/>
      <c r="IX99" s="92"/>
      <c r="IY99" s="81"/>
      <c r="IZ99" s="81"/>
      <c r="JA99" s="90"/>
      <c r="JB99" s="77"/>
      <c r="JC99" s="42"/>
      <c r="JD99" s="72"/>
      <c r="JE99" s="91"/>
      <c r="JF99" s="92"/>
      <c r="JG99" s="81"/>
      <c r="JH99" s="81"/>
      <c r="JI99" s="90"/>
      <c r="JJ99" s="77"/>
      <c r="JK99" s="42"/>
      <c r="JL99" s="72"/>
      <c r="JM99" s="91"/>
      <c r="JN99" s="92"/>
      <c r="JO99" s="81"/>
      <c r="JP99" s="81"/>
      <c r="JQ99" s="90"/>
      <c r="JR99" s="77"/>
      <c r="JS99" s="42"/>
      <c r="JT99" s="72"/>
      <c r="JU99" s="91"/>
      <c r="JV99" s="92"/>
      <c r="JW99" s="81"/>
      <c r="JX99" s="81"/>
      <c r="JY99" s="90"/>
      <c r="JZ99" s="77"/>
      <c r="KA99" s="42"/>
      <c r="KB99" s="72"/>
      <c r="KC99" s="91"/>
      <c r="KD99" s="92"/>
      <c r="KE99" s="81"/>
      <c r="KF99" s="81"/>
      <c r="KG99" s="90"/>
      <c r="KH99" s="77"/>
      <c r="KI99" s="42"/>
      <c r="KJ99" s="72"/>
      <c r="KK99" s="91"/>
      <c r="KL99" s="92"/>
      <c r="KM99" s="81"/>
      <c r="KN99" s="81"/>
      <c r="KO99" s="90"/>
      <c r="KP99" s="77"/>
      <c r="KQ99" s="42"/>
      <c r="KR99" s="72"/>
      <c r="KS99" s="91"/>
      <c r="KT99" s="92"/>
      <c r="KU99" s="81"/>
      <c r="KV99" s="81"/>
      <c r="KW99" s="90"/>
      <c r="KX99" s="77"/>
      <c r="KY99" s="42"/>
      <c r="KZ99" s="72"/>
      <c r="LA99" s="91"/>
      <c r="LB99" s="92"/>
      <c r="LC99" s="81"/>
      <c r="LD99" s="81"/>
      <c r="LE99" s="90"/>
      <c r="LF99" s="77"/>
      <c r="LG99" s="42"/>
      <c r="LH99" s="72"/>
      <c r="LI99" s="91"/>
      <c r="LJ99" s="92"/>
      <c r="LK99" s="81"/>
      <c r="LL99" s="81"/>
      <c r="LM99" s="90"/>
      <c r="LN99" s="77"/>
      <c r="LO99" s="42"/>
      <c r="LP99" s="72"/>
      <c r="LQ99" s="91"/>
      <c r="LR99" s="92"/>
      <c r="LS99" s="81"/>
      <c r="LT99" s="81"/>
      <c r="LU99" s="90"/>
      <c r="LV99" s="77"/>
      <c r="LW99" s="42"/>
      <c r="LX99" s="72"/>
      <c r="LY99" s="91"/>
      <c r="LZ99" s="92"/>
      <c r="MA99" s="81"/>
      <c r="MB99" s="81"/>
      <c r="MC99" s="90"/>
      <c r="MD99" s="77"/>
      <c r="ME99" s="42"/>
      <c r="MF99" s="72"/>
      <c r="MG99" s="91"/>
      <c r="MH99" s="92"/>
      <c r="MI99" s="81"/>
      <c r="MJ99" s="81"/>
      <c r="MK99" s="90"/>
      <c r="ML99" s="77"/>
      <c r="MM99" s="42"/>
      <c r="MN99" s="72"/>
      <c r="MO99" s="91"/>
      <c r="MP99" s="92"/>
      <c r="MQ99" s="81"/>
      <c r="MR99" s="81"/>
      <c r="MS99" s="90"/>
      <c r="MT99" s="77"/>
      <c r="MU99" s="42"/>
      <c r="MV99" s="72"/>
      <c r="MW99" s="91"/>
      <c r="MX99" s="92"/>
      <c r="MY99" s="81"/>
      <c r="MZ99" s="81"/>
      <c r="NA99" s="90"/>
      <c r="NB99" s="77"/>
      <c r="NC99" s="42"/>
      <c r="ND99" s="72"/>
      <c r="NE99" s="91"/>
      <c r="NF99" s="92"/>
      <c r="NG99" s="81"/>
      <c r="NH99" s="81"/>
      <c r="NI99" s="90"/>
      <c r="NJ99" s="77"/>
      <c r="NK99" s="42"/>
      <c r="NL99" s="72"/>
      <c r="NM99" s="91"/>
      <c r="NN99" s="92"/>
      <c r="NO99" s="81"/>
      <c r="NP99" s="81"/>
      <c r="NQ99" s="90"/>
      <c r="NR99" s="77"/>
      <c r="NS99" s="42"/>
      <c r="NT99" s="72"/>
      <c r="NU99" s="91"/>
      <c r="NV99" s="92"/>
      <c r="NW99" s="81"/>
      <c r="NX99" s="81"/>
      <c r="NY99" s="90"/>
      <c r="NZ99" s="77"/>
      <c r="OA99" s="42"/>
      <c r="OB99" s="72"/>
      <c r="OC99" s="91"/>
      <c r="OD99" s="92"/>
      <c r="OE99" s="81"/>
      <c r="OF99" s="81"/>
      <c r="OG99" s="90"/>
      <c r="OH99" s="77"/>
      <c r="OI99" s="42"/>
      <c r="OJ99" s="72"/>
      <c r="OK99" s="91"/>
      <c r="OL99" s="92"/>
      <c r="OM99" s="81"/>
      <c r="ON99" s="81"/>
      <c r="OO99" s="90"/>
      <c r="OP99" s="77"/>
      <c r="OQ99" s="42"/>
      <c r="OR99" s="72"/>
      <c r="OS99" s="91"/>
      <c r="OT99" s="92"/>
      <c r="OU99" s="81"/>
      <c r="OV99" s="81"/>
      <c r="OW99" s="90"/>
      <c r="OX99" s="77"/>
      <c r="OY99" s="42"/>
      <c r="OZ99" s="72"/>
      <c r="PA99" s="91"/>
      <c r="PB99" s="92"/>
      <c r="PC99" s="81"/>
      <c r="PD99" s="81"/>
      <c r="PE99" s="90"/>
      <c r="PF99" s="77"/>
      <c r="PG99" s="42"/>
      <c r="PH99" s="72"/>
      <c r="PI99" s="91"/>
      <c r="PJ99" s="92"/>
      <c r="PK99" s="81"/>
      <c r="PL99" s="81"/>
      <c r="PM99" s="90"/>
      <c r="PN99" s="77"/>
      <c r="PO99" s="42"/>
      <c r="PP99" s="72"/>
      <c r="PQ99" s="91"/>
      <c r="PR99" s="92"/>
      <c r="PS99" s="81"/>
      <c r="PT99" s="81"/>
      <c r="PU99" s="90"/>
      <c r="PV99" s="77"/>
      <c r="PW99" s="42"/>
      <c r="PX99" s="72"/>
      <c r="PY99" s="91"/>
      <c r="PZ99" s="92"/>
      <c r="QA99" s="81"/>
      <c r="QB99" s="81"/>
      <c r="QC99" s="90"/>
      <c r="QD99" s="77"/>
      <c r="QE99" s="42"/>
      <c r="QF99" s="72"/>
      <c r="QG99" s="91"/>
      <c r="QH99" s="92"/>
      <c r="QI99" s="81"/>
      <c r="QJ99" s="81"/>
      <c r="QK99" s="90"/>
      <c r="QL99" s="77"/>
      <c r="QM99" s="42"/>
      <c r="QN99" s="72"/>
      <c r="QO99" s="91"/>
      <c r="QP99" s="92"/>
      <c r="QQ99" s="81"/>
      <c r="QR99" s="81"/>
      <c r="QS99" s="90"/>
      <c r="QT99" s="77"/>
      <c r="QU99" s="42"/>
      <c r="QV99" s="72"/>
      <c r="QW99" s="91"/>
      <c r="QX99" s="92"/>
      <c r="QY99" s="81"/>
      <c r="QZ99" s="81"/>
      <c r="RA99" s="90"/>
      <c r="RB99" s="77"/>
      <c r="RC99" s="42"/>
      <c r="RD99" s="72"/>
      <c r="RE99" s="91"/>
      <c r="RF99" s="92"/>
      <c r="RG99" s="81"/>
      <c r="RH99" s="81"/>
      <c r="RI99" s="90"/>
      <c r="RJ99" s="77"/>
      <c r="RK99" s="42"/>
      <c r="RL99" s="72"/>
      <c r="RM99" s="91"/>
      <c r="RN99" s="92"/>
      <c r="RO99" s="81"/>
      <c r="RP99" s="81"/>
      <c r="RQ99" s="90"/>
      <c r="RR99" s="77"/>
      <c r="RS99" s="42"/>
      <c r="RT99" s="72"/>
      <c r="RU99" s="91"/>
      <c r="RV99" s="92"/>
      <c r="RW99" s="81"/>
      <c r="RX99" s="81"/>
      <c r="RY99" s="90"/>
      <c r="RZ99" s="77"/>
      <c r="SA99" s="42"/>
      <c r="SB99" s="72"/>
      <c r="SC99" s="91"/>
      <c r="SD99" s="92"/>
      <c r="SE99" s="81"/>
      <c r="SF99" s="81"/>
      <c r="SG99" s="90"/>
      <c r="SH99" s="77"/>
      <c r="SI99" s="42"/>
      <c r="SJ99" s="72"/>
      <c r="SK99" s="91"/>
      <c r="SL99" s="92"/>
      <c r="SM99" s="81"/>
      <c r="SN99" s="81"/>
      <c r="SO99" s="90"/>
      <c r="SP99" s="77"/>
      <c r="SQ99" s="42"/>
      <c r="SR99" s="72"/>
      <c r="SS99" s="91"/>
      <c r="ST99" s="92"/>
      <c r="SU99" s="81"/>
      <c r="SV99" s="81"/>
      <c r="SW99" s="90"/>
      <c r="SX99" s="77"/>
      <c r="SY99" s="42"/>
      <c r="SZ99" s="72"/>
      <c r="TA99" s="91"/>
      <c r="TB99" s="92"/>
      <c r="TC99" s="81"/>
      <c r="TD99" s="81"/>
      <c r="TE99" s="90"/>
      <c r="TF99" s="77"/>
      <c r="TG99" s="42"/>
      <c r="TH99" s="72"/>
      <c r="TI99" s="91"/>
      <c r="TJ99" s="92"/>
      <c r="TK99" s="81"/>
      <c r="TL99" s="81"/>
      <c r="TM99" s="90"/>
      <c r="TN99" s="77"/>
      <c r="TO99" s="42"/>
      <c r="TP99" s="72"/>
      <c r="TQ99" s="91"/>
      <c r="TR99" s="92"/>
      <c r="TS99" s="81"/>
      <c r="TT99" s="81"/>
      <c r="TU99" s="90"/>
      <c r="TV99" s="77"/>
      <c r="TW99" s="42"/>
      <c r="TX99" s="72"/>
      <c r="TY99" s="91"/>
      <c r="TZ99" s="92"/>
      <c r="UA99" s="81"/>
      <c r="UB99" s="81"/>
      <c r="UC99" s="90"/>
      <c r="UD99" s="77"/>
      <c r="UE99" s="42"/>
      <c r="UF99" s="72"/>
      <c r="UG99" s="91"/>
      <c r="UH99" s="92"/>
      <c r="UI99" s="81"/>
      <c r="UJ99" s="81"/>
      <c r="UK99" s="90"/>
      <c r="UL99" s="77"/>
      <c r="UM99" s="42"/>
      <c r="UN99" s="72"/>
      <c r="UO99" s="91"/>
      <c r="UP99" s="92"/>
      <c r="UQ99" s="81"/>
      <c r="UR99" s="81"/>
      <c r="US99" s="90"/>
      <c r="UT99" s="77"/>
      <c r="UU99" s="42"/>
      <c r="UV99" s="72"/>
      <c r="UW99" s="91"/>
      <c r="UX99" s="92"/>
      <c r="UY99" s="81"/>
      <c r="UZ99" s="81"/>
      <c r="VA99" s="90"/>
      <c r="VB99" s="77"/>
      <c r="VC99" s="42"/>
      <c r="VD99" s="72"/>
      <c r="VE99" s="91"/>
      <c r="VF99" s="92"/>
      <c r="VG99" s="81"/>
      <c r="VH99" s="81"/>
      <c r="VI99" s="90"/>
      <c r="VJ99" s="77"/>
      <c r="VK99" s="42"/>
      <c r="VL99" s="72"/>
      <c r="VM99" s="91"/>
      <c r="VN99" s="92"/>
      <c r="VO99" s="81"/>
      <c r="VP99" s="81"/>
      <c r="VQ99" s="90"/>
      <c r="VR99" s="77"/>
      <c r="VS99" s="42"/>
      <c r="VT99" s="72"/>
      <c r="VU99" s="91"/>
      <c r="VV99" s="92"/>
      <c r="VW99" s="81"/>
      <c r="VX99" s="81"/>
      <c r="VY99" s="90"/>
      <c r="VZ99" s="77"/>
      <c r="WA99" s="42"/>
      <c r="WB99" s="72"/>
      <c r="WC99" s="91"/>
      <c r="WD99" s="92"/>
      <c r="WE99" s="81"/>
      <c r="WF99" s="81"/>
      <c r="WG99" s="90"/>
      <c r="WH99" s="77"/>
      <c r="WI99" s="42"/>
      <c r="WJ99" s="72"/>
      <c r="WK99" s="91"/>
      <c r="WL99" s="92"/>
      <c r="WM99" s="81"/>
      <c r="WN99" s="81"/>
      <c r="WO99" s="90"/>
      <c r="WP99" s="77"/>
      <c r="WQ99" s="42"/>
      <c r="WR99" s="72"/>
      <c r="WS99" s="91"/>
      <c r="WT99" s="92"/>
      <c r="WU99" s="81"/>
      <c r="WV99" s="81"/>
      <c r="WW99" s="90"/>
      <c r="WX99" s="77"/>
      <c r="WY99" s="42"/>
      <c r="WZ99" s="72"/>
      <c r="XA99" s="91"/>
      <c r="XB99" s="92"/>
      <c r="XC99" s="81"/>
      <c r="XD99" s="81"/>
      <c r="XE99" s="90"/>
      <c r="XF99" s="77"/>
      <c r="XG99" s="42"/>
      <c r="XH99" s="72"/>
      <c r="XI99" s="91"/>
      <c r="XJ99" s="92"/>
      <c r="XK99" s="81"/>
      <c r="XL99" s="81"/>
      <c r="XM99" s="90"/>
      <c r="XN99" s="77"/>
      <c r="XO99" s="42"/>
      <c r="XP99" s="72"/>
      <c r="XQ99" s="91"/>
      <c r="XR99" s="92"/>
      <c r="XS99" s="81"/>
      <c r="XT99" s="81"/>
      <c r="XU99" s="90"/>
      <c r="XV99" s="77"/>
      <c r="XW99" s="42"/>
      <c r="XX99" s="72"/>
      <c r="XY99" s="91"/>
      <c r="XZ99" s="92"/>
      <c r="YA99" s="81"/>
      <c r="YB99" s="81"/>
      <c r="YC99" s="90"/>
      <c r="YD99" s="77"/>
      <c r="YE99" s="42"/>
      <c r="YF99" s="72"/>
      <c r="YG99" s="91"/>
      <c r="YH99" s="92"/>
      <c r="YI99" s="81"/>
      <c r="YJ99" s="81"/>
      <c r="YK99" s="90"/>
      <c r="YL99" s="77"/>
      <c r="YM99" s="42"/>
      <c r="YN99" s="72"/>
      <c r="YO99" s="91"/>
      <c r="YP99" s="92"/>
      <c r="YQ99" s="81"/>
      <c r="YR99" s="81"/>
      <c r="YS99" s="90"/>
      <c r="YT99" s="77"/>
      <c r="YU99" s="42"/>
      <c r="YV99" s="72"/>
      <c r="YW99" s="91"/>
      <c r="YX99" s="92"/>
      <c r="YY99" s="81"/>
      <c r="YZ99" s="81"/>
      <c r="ZA99" s="90"/>
      <c r="ZB99" s="77"/>
      <c r="ZC99" s="42"/>
      <c r="ZD99" s="72"/>
      <c r="ZE99" s="91"/>
      <c r="ZF99" s="92"/>
      <c r="ZG99" s="81"/>
      <c r="ZH99" s="81"/>
      <c r="ZI99" s="90"/>
      <c r="ZJ99" s="77"/>
      <c r="ZK99" s="42"/>
      <c r="ZL99" s="72"/>
      <c r="ZM99" s="91"/>
      <c r="ZN99" s="92"/>
      <c r="ZO99" s="81"/>
      <c r="ZP99" s="81"/>
      <c r="ZQ99" s="90"/>
      <c r="ZR99" s="77"/>
      <c r="ZS99" s="42"/>
      <c r="ZT99" s="72"/>
      <c r="ZU99" s="91"/>
      <c r="ZV99" s="92"/>
      <c r="ZW99" s="81"/>
      <c r="ZX99" s="81"/>
      <c r="ZY99" s="90"/>
      <c r="ZZ99" s="77"/>
      <c r="AAA99" s="42"/>
      <c r="AAB99" s="72"/>
      <c r="AAC99" s="91"/>
      <c r="AAD99" s="92"/>
      <c r="AAE99" s="81"/>
      <c r="AAF99" s="81"/>
      <c r="AAG99" s="90"/>
      <c r="AAH99" s="77"/>
      <c r="AAI99" s="42"/>
      <c r="AAJ99" s="72"/>
      <c r="AAK99" s="91"/>
      <c r="AAL99" s="92"/>
      <c r="AAM99" s="81"/>
      <c r="AAN99" s="81"/>
      <c r="AAO99" s="90"/>
      <c r="AAP99" s="77"/>
      <c r="AAQ99" s="42"/>
      <c r="AAR99" s="72"/>
      <c r="AAS99" s="91"/>
      <c r="AAT99" s="92"/>
      <c r="AAU99" s="81"/>
      <c r="AAV99" s="81"/>
      <c r="AAW99" s="90"/>
      <c r="AAX99" s="77"/>
      <c r="AAY99" s="42"/>
      <c r="AAZ99" s="72"/>
      <c r="ABA99" s="91"/>
      <c r="ABB99" s="92"/>
      <c r="ABC99" s="81"/>
      <c r="ABD99" s="81"/>
      <c r="ABE99" s="90"/>
      <c r="ABF99" s="77"/>
      <c r="ABG99" s="42"/>
      <c r="ABH99" s="72"/>
      <c r="ABI99" s="91"/>
      <c r="ABJ99" s="92"/>
      <c r="ABK99" s="81"/>
      <c r="ABL99" s="81"/>
      <c r="ABM99" s="90"/>
      <c r="ABN99" s="77"/>
      <c r="ABO99" s="42"/>
      <c r="ABP99" s="72"/>
      <c r="ABQ99" s="91"/>
      <c r="ABR99" s="92"/>
      <c r="ABS99" s="81"/>
      <c r="ABT99" s="81"/>
      <c r="ABU99" s="90"/>
      <c r="ABV99" s="77"/>
      <c r="ABW99" s="42"/>
      <c r="ABX99" s="72"/>
      <c r="ABY99" s="91"/>
      <c r="ABZ99" s="92"/>
      <c r="ACA99" s="81"/>
      <c r="ACB99" s="81"/>
      <c r="ACC99" s="90"/>
      <c r="ACD99" s="77"/>
      <c r="ACE99" s="42"/>
      <c r="ACF99" s="72"/>
      <c r="ACG99" s="91"/>
      <c r="ACH99" s="92"/>
      <c r="ACI99" s="81"/>
      <c r="ACJ99" s="81"/>
      <c r="ACK99" s="90"/>
      <c r="ACL99" s="77"/>
      <c r="ACM99" s="42"/>
      <c r="ACN99" s="72"/>
      <c r="ACO99" s="91"/>
      <c r="ACP99" s="92"/>
      <c r="ACQ99" s="81"/>
      <c r="ACR99" s="81"/>
      <c r="ACS99" s="90"/>
      <c r="ACT99" s="77"/>
      <c r="ACU99" s="42"/>
      <c r="ACV99" s="72"/>
      <c r="ACW99" s="91"/>
      <c r="ACX99" s="92"/>
      <c r="ACY99" s="81"/>
      <c r="ACZ99" s="81"/>
      <c r="ADA99" s="90"/>
      <c r="ADB99" s="77"/>
      <c r="ADC99" s="42"/>
      <c r="ADD99" s="72"/>
      <c r="ADE99" s="91"/>
      <c r="ADF99" s="92"/>
      <c r="ADG99" s="81"/>
      <c r="ADH99" s="81"/>
      <c r="ADI99" s="90"/>
      <c r="ADJ99" s="77"/>
      <c r="ADK99" s="42"/>
      <c r="ADL99" s="72"/>
      <c r="ADM99" s="91"/>
      <c r="ADN99" s="92"/>
      <c r="ADO99" s="81"/>
      <c r="ADP99" s="81"/>
      <c r="ADQ99" s="90"/>
      <c r="ADR99" s="77"/>
      <c r="ADS99" s="42"/>
      <c r="ADT99" s="72"/>
      <c r="ADU99" s="91"/>
      <c r="ADV99" s="92"/>
      <c r="ADW99" s="81"/>
      <c r="ADX99" s="81"/>
      <c r="ADY99" s="90"/>
      <c r="ADZ99" s="77"/>
      <c r="AEA99" s="42"/>
      <c r="AEB99" s="72"/>
      <c r="AEC99" s="91"/>
      <c r="AED99" s="92"/>
      <c r="AEE99" s="81"/>
      <c r="AEF99" s="81"/>
      <c r="AEG99" s="90"/>
      <c r="AEH99" s="77"/>
      <c r="AEI99" s="42"/>
      <c r="AEJ99" s="72"/>
      <c r="AEK99" s="91"/>
      <c r="AEL99" s="92"/>
      <c r="AEM99" s="81"/>
      <c r="AEN99" s="81"/>
      <c r="AEO99" s="90"/>
      <c r="AEP99" s="77"/>
      <c r="AEQ99" s="42"/>
      <c r="AER99" s="72"/>
      <c r="AES99" s="91"/>
      <c r="AET99" s="92"/>
      <c r="AEU99" s="81"/>
      <c r="AEV99" s="81"/>
      <c r="AEW99" s="90"/>
      <c r="AEX99" s="77"/>
      <c r="AEY99" s="42"/>
      <c r="AEZ99" s="72"/>
      <c r="AFA99" s="91"/>
      <c r="AFB99" s="92"/>
      <c r="AFC99" s="81"/>
      <c r="AFD99" s="81"/>
      <c r="AFE99" s="90"/>
      <c r="AFF99" s="77"/>
      <c r="AFG99" s="42"/>
      <c r="AFH99" s="72"/>
      <c r="AFI99" s="91"/>
      <c r="AFJ99" s="92"/>
      <c r="AFK99" s="81"/>
      <c r="AFL99" s="81"/>
      <c r="AFM99" s="90"/>
      <c r="AFN99" s="77"/>
      <c r="AFO99" s="42"/>
      <c r="AFP99" s="72"/>
      <c r="AFQ99" s="91"/>
      <c r="AFR99" s="92"/>
      <c r="AFS99" s="81"/>
      <c r="AFT99" s="81"/>
      <c r="AFU99" s="90"/>
      <c r="AFV99" s="77"/>
      <c r="AFW99" s="42"/>
      <c r="AFX99" s="72"/>
      <c r="AFY99" s="91"/>
      <c r="AFZ99" s="92"/>
      <c r="AGA99" s="81"/>
      <c r="AGB99" s="81"/>
      <c r="AGC99" s="90"/>
      <c r="AGD99" s="77"/>
      <c r="AGE99" s="42"/>
      <c r="AGF99" s="72"/>
      <c r="AGG99" s="91"/>
      <c r="AGH99" s="92"/>
      <c r="AGI99" s="81"/>
      <c r="AGJ99" s="81"/>
      <c r="AGK99" s="90"/>
      <c r="AGL99" s="77"/>
      <c r="AGM99" s="42"/>
      <c r="AGN99" s="72"/>
      <c r="AGO99" s="91"/>
      <c r="AGP99" s="92"/>
      <c r="AGQ99" s="81"/>
      <c r="AGR99" s="81"/>
      <c r="AGS99" s="90"/>
      <c r="AGT99" s="77"/>
      <c r="AGU99" s="42"/>
      <c r="AGV99" s="72"/>
      <c r="AGW99" s="91"/>
      <c r="AGX99" s="92"/>
      <c r="AGY99" s="81"/>
      <c r="AGZ99" s="81"/>
      <c r="AHA99" s="90"/>
      <c r="AHB99" s="77"/>
      <c r="AHC99" s="42"/>
      <c r="AHD99" s="72"/>
      <c r="AHE99" s="91"/>
      <c r="AHF99" s="92"/>
      <c r="AHG99" s="81"/>
      <c r="AHH99" s="81"/>
      <c r="AHI99" s="90"/>
      <c r="AHJ99" s="77"/>
      <c r="AHK99" s="42"/>
      <c r="AHL99" s="72"/>
      <c r="AHM99" s="91"/>
      <c r="AHN99" s="92"/>
      <c r="AHO99" s="81"/>
      <c r="AHP99" s="81"/>
      <c r="AHQ99" s="90"/>
      <c r="AHR99" s="77"/>
      <c r="AHS99" s="42"/>
      <c r="AHT99" s="72"/>
      <c r="AHU99" s="91"/>
      <c r="AHV99" s="92"/>
      <c r="AHW99" s="81"/>
      <c r="AHX99" s="81"/>
      <c r="AHY99" s="90"/>
      <c r="AHZ99" s="77"/>
      <c r="AIA99" s="42"/>
      <c r="AIB99" s="72"/>
      <c r="AIC99" s="91"/>
      <c r="AID99" s="92"/>
      <c r="AIE99" s="81"/>
      <c r="AIF99" s="81"/>
      <c r="AIG99" s="90"/>
      <c r="AIH99" s="77"/>
      <c r="AII99" s="42"/>
      <c r="AIJ99" s="72"/>
      <c r="AIK99" s="91"/>
      <c r="AIL99" s="92"/>
      <c r="AIM99" s="81"/>
      <c r="AIN99" s="81"/>
      <c r="AIO99" s="90"/>
      <c r="AIP99" s="77"/>
      <c r="AIQ99" s="42"/>
      <c r="AIR99" s="72"/>
      <c r="AIS99" s="91"/>
      <c r="AIT99" s="92"/>
      <c r="AIU99" s="81"/>
      <c r="AIV99" s="81"/>
      <c r="AIW99" s="90"/>
      <c r="AIX99" s="77"/>
      <c r="AIY99" s="42"/>
      <c r="AIZ99" s="72"/>
      <c r="AJA99" s="91"/>
      <c r="AJB99" s="92"/>
      <c r="AJC99" s="81"/>
      <c r="AJD99" s="81"/>
      <c r="AJE99" s="90"/>
      <c r="AJF99" s="77"/>
      <c r="AJG99" s="42"/>
      <c r="AJH99" s="72"/>
      <c r="AJI99" s="91"/>
      <c r="AJJ99" s="92"/>
      <c r="AJK99" s="81"/>
      <c r="AJL99" s="81"/>
      <c r="AJM99" s="90"/>
      <c r="AJN99" s="77"/>
      <c r="AJO99" s="42"/>
      <c r="AJP99" s="72"/>
      <c r="AJQ99" s="91"/>
      <c r="AJR99" s="92"/>
      <c r="AJS99" s="81"/>
      <c r="AJT99" s="81"/>
      <c r="AJU99" s="90"/>
      <c r="AJV99" s="77"/>
      <c r="AJW99" s="42"/>
      <c r="AJX99" s="72"/>
      <c r="AJY99" s="91"/>
      <c r="AJZ99" s="92"/>
      <c r="AKA99" s="81"/>
      <c r="AKB99" s="81"/>
      <c r="AKC99" s="90"/>
      <c r="AKD99" s="77"/>
      <c r="AKE99" s="42"/>
      <c r="AKF99" s="72"/>
      <c r="AKG99" s="91"/>
      <c r="AKH99" s="92"/>
      <c r="AKI99" s="81"/>
      <c r="AKJ99" s="81"/>
      <c r="AKK99" s="90"/>
      <c r="AKL99" s="77"/>
      <c r="AKM99" s="42"/>
      <c r="AKN99" s="72"/>
      <c r="AKO99" s="91"/>
      <c r="AKP99" s="92"/>
      <c r="AKQ99" s="81"/>
      <c r="AKR99" s="81"/>
      <c r="AKS99" s="90"/>
      <c r="AKT99" s="77"/>
      <c r="AKU99" s="42"/>
      <c r="AKV99" s="72"/>
      <c r="AKW99" s="91"/>
      <c r="AKX99" s="92"/>
      <c r="AKY99" s="81"/>
      <c r="AKZ99" s="81"/>
      <c r="ALA99" s="90"/>
      <c r="ALB99" s="77"/>
      <c r="ALC99" s="42"/>
      <c r="ALD99" s="72"/>
      <c r="ALE99" s="91"/>
      <c r="ALF99" s="92"/>
      <c r="ALG99" s="81"/>
      <c r="ALH99" s="81"/>
      <c r="ALI99" s="90"/>
      <c r="ALJ99" s="77"/>
      <c r="ALK99" s="42"/>
      <c r="ALL99" s="72"/>
      <c r="ALM99" s="91"/>
      <c r="ALN99" s="92"/>
      <c r="ALO99" s="81"/>
      <c r="ALP99" s="81"/>
      <c r="ALQ99" s="90"/>
      <c r="ALR99" s="77"/>
      <c r="ALS99" s="42"/>
      <c r="ALT99" s="72"/>
      <c r="ALU99" s="91"/>
      <c r="ALV99" s="92"/>
      <c r="ALW99" s="81"/>
      <c r="ALX99" s="81"/>
      <c r="ALY99" s="90"/>
      <c r="ALZ99" s="77"/>
      <c r="AMA99" s="42"/>
      <c r="AMB99" s="72"/>
      <c r="AMC99" s="91"/>
      <c r="AMD99" s="92"/>
      <c r="AME99" s="81"/>
      <c r="AMF99" s="81"/>
      <c r="AMG99" s="90"/>
      <c r="AMH99" s="77"/>
      <c r="AMI99" s="42"/>
      <c r="AMJ99" s="72"/>
      <c r="AMK99" s="91"/>
      <c r="AML99" s="92"/>
      <c r="AMM99" s="81"/>
      <c r="AMN99" s="81"/>
      <c r="AMO99" s="90"/>
      <c r="AMP99" s="77"/>
      <c r="AMQ99" s="42"/>
      <c r="AMR99" s="72"/>
      <c r="AMS99" s="91"/>
      <c r="AMT99" s="92"/>
      <c r="AMU99" s="81"/>
      <c r="AMV99" s="81"/>
      <c r="AMW99" s="90"/>
      <c r="AMX99" s="77"/>
      <c r="AMY99" s="42"/>
      <c r="AMZ99" s="72"/>
      <c r="ANA99" s="91"/>
      <c r="ANB99" s="92"/>
      <c r="ANC99" s="81"/>
      <c r="AND99" s="81"/>
      <c r="ANE99" s="90"/>
      <c r="ANF99" s="77"/>
      <c r="ANG99" s="42"/>
      <c r="ANH99" s="72"/>
      <c r="ANI99" s="91"/>
      <c r="ANJ99" s="92"/>
      <c r="ANK99" s="81"/>
      <c r="ANL99" s="81"/>
      <c r="ANM99" s="90"/>
      <c r="ANN99" s="77"/>
      <c r="ANO99" s="42"/>
      <c r="ANP99" s="72"/>
      <c r="ANQ99" s="91"/>
      <c r="ANR99" s="92"/>
      <c r="ANS99" s="81"/>
      <c r="ANT99" s="81"/>
      <c r="ANU99" s="90"/>
      <c r="ANV99" s="77"/>
      <c r="ANW99" s="42"/>
      <c r="ANX99" s="72"/>
      <c r="ANY99" s="91"/>
      <c r="ANZ99" s="92"/>
      <c r="AOA99" s="81"/>
      <c r="AOB99" s="81"/>
      <c r="AOC99" s="90"/>
      <c r="AOD99" s="77"/>
      <c r="AOE99" s="42"/>
      <c r="AOF99" s="72"/>
      <c r="AOG99" s="91"/>
      <c r="AOH99" s="92"/>
      <c r="AOI99" s="81"/>
      <c r="AOJ99" s="81"/>
      <c r="AOK99" s="90"/>
      <c r="AOL99" s="77"/>
      <c r="AOM99" s="42"/>
      <c r="AON99" s="72"/>
      <c r="AOO99" s="91"/>
      <c r="AOP99" s="92"/>
      <c r="AOQ99" s="81"/>
      <c r="AOR99" s="81"/>
      <c r="AOS99" s="90"/>
      <c r="AOT99" s="77"/>
      <c r="AOU99" s="42"/>
      <c r="AOV99" s="72"/>
      <c r="AOW99" s="91"/>
      <c r="AOX99" s="92"/>
      <c r="AOY99" s="81"/>
      <c r="AOZ99" s="81"/>
      <c r="APA99" s="90"/>
      <c r="APB99" s="77"/>
      <c r="APC99" s="42"/>
      <c r="APD99" s="72"/>
      <c r="APE99" s="91"/>
      <c r="APF99" s="92"/>
      <c r="APG99" s="81"/>
      <c r="APH99" s="81"/>
      <c r="API99" s="90"/>
      <c r="APJ99" s="77"/>
      <c r="APK99" s="42"/>
      <c r="APL99" s="72"/>
      <c r="APM99" s="91"/>
      <c r="APN99" s="92"/>
      <c r="APO99" s="81"/>
      <c r="APP99" s="81"/>
      <c r="APQ99" s="90"/>
      <c r="APR99" s="77"/>
      <c r="APS99" s="42"/>
      <c r="APT99" s="72"/>
      <c r="APU99" s="91"/>
      <c r="APV99" s="92"/>
      <c r="APW99" s="81"/>
      <c r="APX99" s="81"/>
      <c r="APY99" s="90"/>
      <c r="APZ99" s="77"/>
      <c r="AQA99" s="42"/>
      <c r="AQB99" s="72"/>
      <c r="AQC99" s="91"/>
      <c r="AQD99" s="92"/>
      <c r="AQE99" s="81"/>
      <c r="AQF99" s="81"/>
      <c r="AQG99" s="90"/>
      <c r="AQH99" s="77"/>
      <c r="AQI99" s="42"/>
      <c r="AQJ99" s="72"/>
      <c r="AQK99" s="91"/>
      <c r="AQL99" s="92"/>
      <c r="AQM99" s="81"/>
      <c r="AQN99" s="81"/>
      <c r="AQO99" s="90"/>
      <c r="AQP99" s="77"/>
      <c r="AQQ99" s="42"/>
      <c r="AQR99" s="72"/>
      <c r="AQS99" s="91"/>
      <c r="AQT99" s="92"/>
      <c r="AQU99" s="81"/>
      <c r="AQV99" s="81"/>
      <c r="AQW99" s="90"/>
      <c r="AQX99" s="77"/>
      <c r="AQY99" s="42"/>
      <c r="AQZ99" s="72"/>
      <c r="ARA99" s="91"/>
      <c r="ARB99" s="92"/>
      <c r="ARC99" s="81"/>
      <c r="ARD99" s="81"/>
      <c r="ARE99" s="90"/>
      <c r="ARF99" s="77"/>
      <c r="ARG99" s="42"/>
      <c r="ARH99" s="72"/>
      <c r="ARI99" s="91"/>
      <c r="ARJ99" s="92"/>
      <c r="ARK99" s="81"/>
      <c r="ARL99" s="81"/>
      <c r="ARM99" s="90"/>
      <c r="ARN99" s="77"/>
      <c r="ARO99" s="42"/>
      <c r="ARP99" s="72"/>
      <c r="ARQ99" s="91"/>
      <c r="ARR99" s="92"/>
      <c r="ARS99" s="81"/>
      <c r="ART99" s="81"/>
      <c r="ARU99" s="90"/>
      <c r="ARV99" s="77"/>
      <c r="ARW99" s="42"/>
      <c r="ARX99" s="72"/>
      <c r="ARY99" s="91"/>
      <c r="ARZ99" s="92"/>
      <c r="ASA99" s="81"/>
      <c r="ASB99" s="81"/>
      <c r="ASC99" s="90"/>
      <c r="ASD99" s="77"/>
      <c r="ASE99" s="42"/>
      <c r="ASF99" s="72"/>
      <c r="ASG99" s="91"/>
      <c r="ASH99" s="92"/>
      <c r="ASI99" s="81"/>
      <c r="ASJ99" s="81"/>
      <c r="ASK99" s="90"/>
      <c r="ASL99" s="77"/>
      <c r="ASM99" s="42"/>
      <c r="ASN99" s="72"/>
      <c r="ASO99" s="91"/>
      <c r="ASP99" s="92"/>
      <c r="ASQ99" s="81"/>
      <c r="ASR99" s="81"/>
      <c r="ASS99" s="90"/>
      <c r="AST99" s="77"/>
      <c r="ASU99" s="42"/>
      <c r="ASV99" s="72"/>
      <c r="ASW99" s="91"/>
      <c r="ASX99" s="92"/>
      <c r="ASY99" s="81"/>
      <c r="ASZ99" s="81"/>
      <c r="ATA99" s="90"/>
      <c r="ATB99" s="77"/>
      <c r="ATC99" s="42"/>
      <c r="ATD99" s="72"/>
      <c r="ATE99" s="91"/>
      <c r="ATF99" s="92"/>
      <c r="ATG99" s="81"/>
      <c r="ATH99" s="81"/>
      <c r="ATI99" s="90"/>
      <c r="ATJ99" s="77"/>
      <c r="ATK99" s="42"/>
      <c r="ATL99" s="72"/>
      <c r="ATM99" s="91"/>
      <c r="ATN99" s="92"/>
      <c r="ATO99" s="81"/>
      <c r="ATP99" s="81"/>
      <c r="ATQ99" s="90"/>
      <c r="ATR99" s="77"/>
      <c r="ATS99" s="42"/>
      <c r="ATT99" s="72"/>
      <c r="ATU99" s="91"/>
      <c r="ATV99" s="92"/>
      <c r="ATW99" s="81"/>
      <c r="ATX99" s="81"/>
      <c r="ATY99" s="90"/>
      <c r="ATZ99" s="77"/>
      <c r="AUA99" s="42"/>
      <c r="AUB99" s="72"/>
      <c r="AUC99" s="91"/>
      <c r="AUD99" s="92"/>
      <c r="AUE99" s="81"/>
      <c r="AUF99" s="81"/>
      <c r="AUG99" s="90"/>
      <c r="AUH99" s="77"/>
      <c r="AUI99" s="42"/>
      <c r="AUJ99" s="72"/>
      <c r="AUK99" s="91"/>
      <c r="AUL99" s="92"/>
      <c r="AUM99" s="81"/>
      <c r="AUN99" s="81"/>
      <c r="AUO99" s="90"/>
      <c r="AUP99" s="77"/>
      <c r="AUQ99" s="42"/>
      <c r="AUR99" s="72"/>
      <c r="AUS99" s="91"/>
      <c r="AUT99" s="92"/>
      <c r="AUU99" s="81"/>
      <c r="AUV99" s="81"/>
      <c r="AUW99" s="90"/>
      <c r="AUX99" s="77"/>
      <c r="AUY99" s="42"/>
      <c r="AUZ99" s="72"/>
      <c r="AVA99" s="91"/>
      <c r="AVB99" s="92"/>
      <c r="AVC99" s="81"/>
      <c r="AVD99" s="81"/>
      <c r="AVE99" s="90"/>
      <c r="AVF99" s="77"/>
      <c r="AVG99" s="42"/>
      <c r="AVH99" s="72"/>
      <c r="AVI99" s="91"/>
      <c r="AVJ99" s="92"/>
      <c r="AVK99" s="81"/>
      <c r="AVL99" s="81"/>
      <c r="AVM99" s="90"/>
      <c r="AVN99" s="77"/>
      <c r="AVO99" s="42"/>
      <c r="AVP99" s="72"/>
      <c r="AVQ99" s="91"/>
      <c r="AVR99" s="92"/>
      <c r="AVS99" s="81"/>
      <c r="AVT99" s="81"/>
      <c r="AVU99" s="90"/>
      <c r="AVV99" s="77"/>
      <c r="AVW99" s="42"/>
      <c r="AVX99" s="72"/>
      <c r="AVY99" s="91"/>
      <c r="AVZ99" s="92"/>
      <c r="AWA99" s="81"/>
      <c r="AWB99" s="81"/>
      <c r="AWC99" s="90"/>
      <c r="AWD99" s="77"/>
      <c r="AWE99" s="42"/>
      <c r="AWF99" s="72"/>
      <c r="AWG99" s="91"/>
      <c r="AWH99" s="92"/>
      <c r="AWI99" s="81"/>
      <c r="AWJ99" s="81"/>
      <c r="AWK99" s="90"/>
      <c r="AWL99" s="77"/>
      <c r="AWM99" s="42"/>
      <c r="AWN99" s="72"/>
      <c r="AWO99" s="91"/>
      <c r="AWP99" s="92"/>
      <c r="AWQ99" s="81"/>
      <c r="AWR99" s="81"/>
      <c r="AWS99" s="90"/>
      <c r="AWT99" s="77"/>
      <c r="AWU99" s="42"/>
      <c r="AWV99" s="72"/>
      <c r="AWW99" s="91"/>
      <c r="AWX99" s="92"/>
      <c r="AWY99" s="81"/>
      <c r="AWZ99" s="81"/>
      <c r="AXA99" s="90"/>
      <c r="AXB99" s="77"/>
      <c r="AXC99" s="42"/>
      <c r="AXD99" s="72"/>
      <c r="AXE99" s="91"/>
      <c r="AXF99" s="92"/>
      <c r="AXG99" s="81"/>
      <c r="AXH99" s="81"/>
      <c r="AXI99" s="90"/>
      <c r="AXJ99" s="77"/>
      <c r="AXK99" s="42"/>
      <c r="AXL99" s="72"/>
      <c r="AXM99" s="91"/>
      <c r="AXN99" s="92"/>
      <c r="AXO99" s="81"/>
      <c r="AXP99" s="81"/>
      <c r="AXQ99" s="90"/>
      <c r="AXR99" s="77"/>
      <c r="AXS99" s="42"/>
      <c r="AXT99" s="72"/>
      <c r="AXU99" s="91"/>
      <c r="AXV99" s="92"/>
      <c r="AXW99" s="81"/>
      <c r="AXX99" s="81"/>
      <c r="AXY99" s="90"/>
      <c r="AXZ99" s="77"/>
      <c r="AYA99" s="42"/>
      <c r="AYB99" s="72"/>
      <c r="AYC99" s="91"/>
      <c r="AYD99" s="92"/>
      <c r="AYE99" s="81"/>
      <c r="AYF99" s="81"/>
      <c r="AYG99" s="90"/>
      <c r="AYH99" s="77"/>
      <c r="AYI99" s="42"/>
      <c r="AYJ99" s="72"/>
      <c r="AYK99" s="91"/>
      <c r="AYL99" s="92"/>
      <c r="AYM99" s="81"/>
      <c r="AYN99" s="81"/>
      <c r="AYO99" s="90"/>
      <c r="AYP99" s="77"/>
      <c r="AYQ99" s="42"/>
      <c r="AYR99" s="72"/>
      <c r="AYS99" s="91"/>
      <c r="AYT99" s="92"/>
      <c r="AYU99" s="81"/>
      <c r="AYV99" s="81"/>
      <c r="AYW99" s="90"/>
      <c r="AYX99" s="77"/>
      <c r="AYY99" s="42"/>
      <c r="AYZ99" s="72"/>
      <c r="AZA99" s="91"/>
      <c r="AZB99" s="92"/>
      <c r="AZC99" s="81"/>
      <c r="AZD99" s="81"/>
      <c r="AZE99" s="90"/>
      <c r="AZF99" s="77"/>
      <c r="AZG99" s="42"/>
      <c r="AZH99" s="72"/>
      <c r="AZI99" s="91"/>
      <c r="AZJ99" s="92"/>
      <c r="AZK99" s="81"/>
      <c r="AZL99" s="81"/>
      <c r="AZM99" s="90"/>
      <c r="AZN99" s="77"/>
      <c r="AZO99" s="42"/>
      <c r="AZP99" s="72"/>
      <c r="AZQ99" s="91"/>
      <c r="AZR99" s="92"/>
      <c r="AZS99" s="81"/>
      <c r="AZT99" s="81"/>
      <c r="AZU99" s="90"/>
      <c r="AZV99" s="77"/>
      <c r="AZW99" s="42"/>
      <c r="AZX99" s="72"/>
      <c r="AZY99" s="91"/>
      <c r="AZZ99" s="92"/>
      <c r="BAA99" s="81"/>
      <c r="BAB99" s="81"/>
      <c r="BAC99" s="90"/>
      <c r="BAD99" s="77"/>
      <c r="BAE99" s="42"/>
      <c r="BAF99" s="72"/>
      <c r="BAG99" s="91"/>
      <c r="BAH99" s="92"/>
      <c r="BAI99" s="81"/>
      <c r="BAJ99" s="81"/>
      <c r="BAK99" s="90"/>
      <c r="BAL99" s="77"/>
      <c r="BAM99" s="42"/>
      <c r="BAN99" s="72"/>
      <c r="BAO99" s="91"/>
      <c r="BAP99" s="92"/>
      <c r="BAQ99" s="81"/>
      <c r="BAR99" s="81"/>
      <c r="BAS99" s="90"/>
      <c r="BAT99" s="77"/>
      <c r="BAU99" s="42"/>
      <c r="BAV99" s="72"/>
      <c r="BAW99" s="91"/>
      <c r="BAX99" s="92"/>
      <c r="BAY99" s="81"/>
      <c r="BAZ99" s="81"/>
      <c r="BBA99" s="90"/>
      <c r="BBB99" s="77"/>
      <c r="BBC99" s="42"/>
      <c r="BBD99" s="72"/>
      <c r="BBE99" s="91"/>
      <c r="BBF99" s="92"/>
      <c r="BBG99" s="81"/>
      <c r="BBH99" s="81"/>
      <c r="BBI99" s="90"/>
      <c r="BBJ99" s="77"/>
      <c r="BBK99" s="42"/>
      <c r="BBL99" s="72"/>
      <c r="BBM99" s="91"/>
      <c r="BBN99" s="92"/>
      <c r="BBO99" s="81"/>
      <c r="BBP99" s="81"/>
      <c r="BBQ99" s="90"/>
      <c r="BBR99" s="77"/>
      <c r="BBS99" s="42"/>
      <c r="BBT99" s="72"/>
      <c r="BBU99" s="91"/>
      <c r="BBV99" s="92"/>
      <c r="BBW99" s="81"/>
      <c r="BBX99" s="81"/>
      <c r="BBY99" s="90"/>
      <c r="BBZ99" s="77"/>
      <c r="BCA99" s="42"/>
      <c r="BCB99" s="72"/>
      <c r="BCC99" s="91"/>
      <c r="BCD99" s="92"/>
      <c r="BCE99" s="81"/>
      <c r="BCF99" s="81"/>
      <c r="BCG99" s="90"/>
      <c r="BCH99" s="77"/>
      <c r="BCI99" s="42"/>
      <c r="BCJ99" s="72"/>
      <c r="BCK99" s="91"/>
      <c r="BCL99" s="92"/>
      <c r="BCM99" s="81"/>
      <c r="BCN99" s="81"/>
      <c r="BCO99" s="90"/>
      <c r="BCP99" s="77"/>
      <c r="BCQ99" s="42"/>
      <c r="BCR99" s="72"/>
      <c r="BCS99" s="91"/>
      <c r="BCT99" s="92"/>
      <c r="BCU99" s="81"/>
      <c r="BCV99" s="81"/>
      <c r="BCW99" s="90"/>
      <c r="BCX99" s="77"/>
      <c r="BCY99" s="42"/>
      <c r="BCZ99" s="72"/>
      <c r="BDA99" s="91"/>
      <c r="BDB99" s="92"/>
      <c r="BDC99" s="81"/>
      <c r="BDD99" s="81"/>
      <c r="BDE99" s="90"/>
      <c r="BDF99" s="77"/>
      <c r="BDG99" s="42"/>
      <c r="BDH99" s="72"/>
      <c r="BDI99" s="91"/>
      <c r="BDJ99" s="92"/>
      <c r="BDK99" s="81"/>
      <c r="BDL99" s="81"/>
      <c r="BDM99" s="90"/>
      <c r="BDN99" s="77"/>
      <c r="BDO99" s="42"/>
      <c r="BDP99" s="72"/>
      <c r="BDQ99" s="91"/>
      <c r="BDR99" s="92"/>
      <c r="BDS99" s="81"/>
      <c r="BDT99" s="81"/>
      <c r="BDU99" s="90"/>
      <c r="BDV99" s="77"/>
      <c r="BDW99" s="42"/>
      <c r="BDX99" s="72"/>
      <c r="BDY99" s="91"/>
      <c r="BDZ99" s="92"/>
      <c r="BEA99" s="81"/>
      <c r="BEB99" s="81"/>
      <c r="BEC99" s="90"/>
      <c r="BED99" s="77"/>
      <c r="BEE99" s="42"/>
      <c r="BEF99" s="72"/>
      <c r="BEG99" s="91"/>
      <c r="BEH99" s="92"/>
      <c r="BEI99" s="81"/>
      <c r="BEJ99" s="81"/>
      <c r="BEK99" s="90"/>
      <c r="BEL99" s="77"/>
      <c r="BEM99" s="42"/>
      <c r="BEN99" s="72"/>
      <c r="BEO99" s="91"/>
      <c r="BEP99" s="92"/>
      <c r="BEQ99" s="81"/>
      <c r="BER99" s="81"/>
      <c r="BES99" s="90"/>
      <c r="BET99" s="77"/>
      <c r="BEU99" s="42"/>
      <c r="BEV99" s="72"/>
      <c r="BEW99" s="91"/>
      <c r="BEX99" s="92"/>
      <c r="BEY99" s="81"/>
      <c r="BEZ99" s="81"/>
      <c r="BFA99" s="90"/>
      <c r="BFB99" s="77"/>
      <c r="BFC99" s="42"/>
      <c r="BFD99" s="72"/>
      <c r="BFE99" s="91"/>
      <c r="BFF99" s="92"/>
      <c r="BFG99" s="81"/>
      <c r="BFH99" s="81"/>
      <c r="BFI99" s="90"/>
      <c r="BFJ99" s="77"/>
      <c r="BFK99" s="42"/>
      <c r="BFL99" s="72"/>
      <c r="BFM99" s="91"/>
      <c r="BFN99" s="92"/>
      <c r="BFO99" s="81"/>
      <c r="BFP99" s="81"/>
      <c r="BFQ99" s="90"/>
      <c r="BFR99" s="77"/>
      <c r="BFS99" s="42"/>
      <c r="BFT99" s="72"/>
      <c r="BFU99" s="91"/>
      <c r="BFV99" s="92"/>
      <c r="BFW99" s="81"/>
      <c r="BFX99" s="81"/>
      <c r="BFY99" s="90"/>
      <c r="BFZ99" s="77"/>
      <c r="BGA99" s="42"/>
      <c r="BGB99" s="72"/>
      <c r="BGC99" s="91"/>
      <c r="BGD99" s="92"/>
      <c r="BGE99" s="81"/>
      <c r="BGF99" s="81"/>
      <c r="BGG99" s="90"/>
      <c r="BGH99" s="77"/>
      <c r="BGI99" s="42"/>
      <c r="BGJ99" s="72"/>
      <c r="BGK99" s="91"/>
      <c r="BGL99" s="92"/>
      <c r="BGM99" s="81"/>
      <c r="BGN99" s="81"/>
      <c r="BGO99" s="90"/>
      <c r="BGP99" s="77"/>
      <c r="BGQ99" s="42"/>
      <c r="BGR99" s="72"/>
      <c r="BGS99" s="91"/>
      <c r="BGT99" s="92"/>
      <c r="BGU99" s="81"/>
      <c r="BGV99" s="81"/>
      <c r="BGW99" s="90"/>
      <c r="BGX99" s="77"/>
      <c r="BGY99" s="42"/>
      <c r="BGZ99" s="72"/>
      <c r="BHA99" s="91"/>
      <c r="BHB99" s="92"/>
      <c r="BHC99" s="81"/>
      <c r="BHD99" s="81"/>
      <c r="BHE99" s="90"/>
      <c r="BHF99" s="77"/>
      <c r="BHG99" s="42"/>
      <c r="BHH99" s="72"/>
      <c r="BHI99" s="91"/>
      <c r="BHJ99" s="92"/>
      <c r="BHK99" s="81"/>
      <c r="BHL99" s="81"/>
      <c r="BHM99" s="90"/>
      <c r="BHN99" s="77"/>
      <c r="BHO99" s="42"/>
      <c r="BHP99" s="72"/>
      <c r="BHQ99" s="91"/>
      <c r="BHR99" s="92"/>
      <c r="BHS99" s="81"/>
      <c r="BHT99" s="81"/>
      <c r="BHU99" s="90"/>
      <c r="BHV99" s="77"/>
      <c r="BHW99" s="42"/>
      <c r="BHX99" s="72"/>
      <c r="BHY99" s="91"/>
      <c r="BHZ99" s="92"/>
      <c r="BIA99" s="81"/>
      <c r="BIB99" s="81"/>
      <c r="BIC99" s="90"/>
      <c r="BID99" s="77"/>
      <c r="BIE99" s="42"/>
      <c r="BIF99" s="72"/>
      <c r="BIG99" s="91"/>
      <c r="BIH99" s="92"/>
      <c r="BII99" s="81"/>
      <c r="BIJ99" s="81"/>
      <c r="BIK99" s="90"/>
      <c r="BIL99" s="77"/>
      <c r="BIM99" s="42"/>
      <c r="BIN99" s="72"/>
      <c r="BIO99" s="91"/>
      <c r="BIP99" s="92"/>
      <c r="BIQ99" s="81"/>
      <c r="BIR99" s="81"/>
      <c r="BIS99" s="90"/>
      <c r="BIT99" s="77"/>
      <c r="BIU99" s="42"/>
      <c r="BIV99" s="72"/>
      <c r="BIW99" s="91"/>
      <c r="BIX99" s="92"/>
      <c r="BIY99" s="81"/>
      <c r="BIZ99" s="81"/>
      <c r="BJA99" s="90"/>
      <c r="BJB99" s="77"/>
      <c r="BJC99" s="42"/>
      <c r="BJD99" s="72"/>
      <c r="BJE99" s="91"/>
      <c r="BJF99" s="92"/>
      <c r="BJG99" s="81"/>
      <c r="BJH99" s="81"/>
      <c r="BJI99" s="90"/>
      <c r="BJJ99" s="77"/>
      <c r="BJK99" s="42"/>
      <c r="BJL99" s="72"/>
      <c r="BJM99" s="91"/>
      <c r="BJN99" s="92"/>
      <c r="BJO99" s="81"/>
      <c r="BJP99" s="81"/>
      <c r="BJQ99" s="90"/>
      <c r="BJR99" s="77"/>
      <c r="BJS99" s="42"/>
      <c r="BJT99" s="72"/>
      <c r="BJU99" s="91"/>
      <c r="BJV99" s="92"/>
      <c r="BJW99" s="81"/>
      <c r="BJX99" s="81"/>
      <c r="BJY99" s="90"/>
      <c r="BJZ99" s="77"/>
      <c r="BKA99" s="42"/>
      <c r="BKB99" s="72"/>
      <c r="BKC99" s="91"/>
      <c r="BKD99" s="92"/>
      <c r="BKE99" s="81"/>
      <c r="BKF99" s="81"/>
      <c r="BKG99" s="90"/>
      <c r="BKH99" s="77"/>
      <c r="BKI99" s="42"/>
      <c r="BKJ99" s="72"/>
      <c r="BKK99" s="91"/>
      <c r="BKL99" s="92"/>
      <c r="BKM99" s="81"/>
      <c r="BKN99" s="81"/>
      <c r="BKO99" s="90"/>
      <c r="BKP99" s="77"/>
      <c r="BKQ99" s="42"/>
      <c r="BKR99" s="72"/>
      <c r="BKS99" s="91"/>
      <c r="BKT99" s="92"/>
      <c r="BKU99" s="81"/>
      <c r="BKV99" s="81"/>
      <c r="BKW99" s="90"/>
      <c r="BKX99" s="77"/>
      <c r="BKY99" s="42"/>
      <c r="BKZ99" s="72"/>
      <c r="BLA99" s="91"/>
      <c r="BLB99" s="92"/>
      <c r="BLC99" s="81"/>
      <c r="BLD99" s="81"/>
      <c r="BLE99" s="90"/>
      <c r="BLF99" s="77"/>
      <c r="BLG99" s="42"/>
      <c r="BLH99" s="72"/>
      <c r="BLI99" s="91"/>
      <c r="BLJ99" s="92"/>
      <c r="BLK99" s="81"/>
      <c r="BLL99" s="81"/>
      <c r="BLM99" s="90"/>
      <c r="BLN99" s="77"/>
      <c r="BLO99" s="42"/>
      <c r="BLP99" s="72"/>
      <c r="BLQ99" s="91"/>
      <c r="BLR99" s="92"/>
      <c r="BLS99" s="81"/>
      <c r="BLT99" s="81"/>
      <c r="BLU99" s="90"/>
      <c r="BLV99" s="77"/>
      <c r="BLW99" s="42"/>
      <c r="BLX99" s="72"/>
      <c r="BLY99" s="91"/>
      <c r="BLZ99" s="92"/>
      <c r="BMA99" s="81"/>
      <c r="BMB99" s="81"/>
      <c r="BMC99" s="90"/>
      <c r="BMD99" s="77"/>
      <c r="BME99" s="42"/>
      <c r="BMF99" s="72"/>
      <c r="BMG99" s="91"/>
      <c r="BMH99" s="92"/>
      <c r="BMI99" s="81"/>
      <c r="BMJ99" s="81"/>
      <c r="BMK99" s="90"/>
      <c r="BML99" s="77"/>
      <c r="BMM99" s="42"/>
      <c r="BMN99" s="72"/>
      <c r="BMO99" s="91"/>
      <c r="BMP99" s="92"/>
      <c r="BMQ99" s="81"/>
      <c r="BMR99" s="81"/>
      <c r="BMS99" s="90"/>
      <c r="BMT99" s="77"/>
      <c r="BMU99" s="42"/>
      <c r="BMV99" s="72"/>
      <c r="BMW99" s="91"/>
      <c r="BMX99" s="92"/>
      <c r="BMY99" s="81"/>
      <c r="BMZ99" s="81"/>
      <c r="BNA99" s="90"/>
      <c r="BNB99" s="77"/>
      <c r="BNC99" s="42"/>
      <c r="BND99" s="72"/>
      <c r="BNE99" s="91"/>
      <c r="BNF99" s="92"/>
      <c r="BNG99" s="81"/>
      <c r="BNH99" s="81"/>
      <c r="BNI99" s="90"/>
      <c r="BNJ99" s="77"/>
      <c r="BNK99" s="42"/>
      <c r="BNL99" s="72"/>
      <c r="BNM99" s="91"/>
      <c r="BNN99" s="92"/>
      <c r="BNO99" s="81"/>
      <c r="BNP99" s="81"/>
      <c r="BNQ99" s="90"/>
      <c r="BNR99" s="77"/>
      <c r="BNS99" s="42"/>
      <c r="BNT99" s="72"/>
      <c r="BNU99" s="91"/>
      <c r="BNV99" s="92"/>
      <c r="BNW99" s="81"/>
      <c r="BNX99" s="81"/>
      <c r="BNY99" s="90"/>
      <c r="BNZ99" s="77"/>
      <c r="BOA99" s="42"/>
      <c r="BOB99" s="72"/>
      <c r="BOC99" s="91"/>
      <c r="BOD99" s="92"/>
      <c r="BOE99" s="81"/>
      <c r="BOF99" s="81"/>
      <c r="BOG99" s="90"/>
      <c r="BOH99" s="77"/>
      <c r="BOI99" s="42"/>
      <c r="BOJ99" s="72"/>
      <c r="BOK99" s="91"/>
      <c r="BOL99" s="92"/>
      <c r="BOM99" s="81"/>
      <c r="BON99" s="81"/>
      <c r="BOO99" s="90"/>
      <c r="BOP99" s="77"/>
      <c r="BOQ99" s="42"/>
      <c r="BOR99" s="72"/>
      <c r="BOS99" s="91"/>
      <c r="BOT99" s="92"/>
      <c r="BOU99" s="81"/>
      <c r="BOV99" s="81"/>
      <c r="BOW99" s="90"/>
      <c r="BOX99" s="77"/>
      <c r="BOY99" s="42"/>
      <c r="BOZ99" s="72"/>
      <c r="BPA99" s="91"/>
      <c r="BPB99" s="92"/>
      <c r="BPC99" s="81"/>
      <c r="BPD99" s="81"/>
      <c r="BPE99" s="90"/>
      <c r="BPF99" s="77"/>
      <c r="BPG99" s="42"/>
      <c r="BPH99" s="72"/>
      <c r="BPI99" s="91"/>
      <c r="BPJ99" s="92"/>
      <c r="BPK99" s="81"/>
      <c r="BPL99" s="81"/>
      <c r="BPM99" s="90"/>
      <c r="BPN99" s="77"/>
      <c r="BPO99" s="42"/>
      <c r="BPP99" s="72"/>
      <c r="BPQ99" s="91"/>
      <c r="BPR99" s="92"/>
      <c r="BPS99" s="81"/>
      <c r="BPT99" s="81"/>
      <c r="BPU99" s="90"/>
      <c r="BPV99" s="77"/>
      <c r="BPW99" s="42"/>
      <c r="BPX99" s="72"/>
      <c r="BPY99" s="91"/>
      <c r="BPZ99" s="92"/>
      <c r="BQA99" s="81"/>
      <c r="BQB99" s="81"/>
      <c r="BQC99" s="90"/>
      <c r="BQD99" s="77"/>
      <c r="BQE99" s="42"/>
      <c r="BQF99" s="72"/>
      <c r="BQG99" s="91"/>
      <c r="BQH99" s="92"/>
      <c r="BQI99" s="81"/>
      <c r="BQJ99" s="81"/>
      <c r="BQK99" s="90"/>
      <c r="BQL99" s="77"/>
      <c r="BQM99" s="42"/>
      <c r="BQN99" s="72"/>
      <c r="BQO99" s="91"/>
      <c r="BQP99" s="92"/>
      <c r="BQQ99" s="81"/>
      <c r="BQR99" s="81"/>
      <c r="BQS99" s="90"/>
      <c r="BQT99" s="77"/>
      <c r="BQU99" s="42"/>
      <c r="BQV99" s="72"/>
      <c r="BQW99" s="91"/>
      <c r="BQX99" s="92"/>
      <c r="BQY99" s="81"/>
      <c r="BQZ99" s="81"/>
      <c r="BRA99" s="90"/>
      <c r="BRB99" s="77"/>
      <c r="BRC99" s="42"/>
      <c r="BRD99" s="72"/>
      <c r="BRE99" s="91"/>
      <c r="BRF99" s="92"/>
      <c r="BRG99" s="81"/>
      <c r="BRH99" s="81"/>
      <c r="BRI99" s="90"/>
      <c r="BRJ99" s="77"/>
      <c r="BRK99" s="42"/>
      <c r="BRL99" s="72"/>
      <c r="BRM99" s="91"/>
      <c r="BRN99" s="92"/>
      <c r="BRO99" s="81"/>
      <c r="BRP99" s="81"/>
      <c r="BRQ99" s="90"/>
      <c r="BRR99" s="77"/>
      <c r="BRS99" s="42"/>
      <c r="BRT99" s="72"/>
      <c r="BRU99" s="91"/>
      <c r="BRV99" s="92"/>
      <c r="BRW99" s="81"/>
      <c r="BRX99" s="81"/>
      <c r="BRY99" s="90"/>
      <c r="BRZ99" s="77"/>
      <c r="BSA99" s="42"/>
      <c r="BSB99" s="72"/>
      <c r="BSC99" s="91"/>
      <c r="BSD99" s="92"/>
      <c r="BSE99" s="81"/>
      <c r="BSF99" s="81"/>
      <c r="BSG99" s="90"/>
      <c r="BSH99" s="77"/>
      <c r="BSI99" s="42"/>
      <c r="BSJ99" s="72"/>
      <c r="BSK99" s="91"/>
      <c r="BSL99" s="92"/>
      <c r="BSM99" s="81"/>
      <c r="BSN99" s="81"/>
      <c r="BSO99" s="90"/>
      <c r="BSP99" s="77"/>
      <c r="BSQ99" s="42"/>
      <c r="BSR99" s="72"/>
      <c r="BSS99" s="91"/>
      <c r="BST99" s="92"/>
      <c r="BSU99" s="81"/>
      <c r="BSV99" s="81"/>
      <c r="BSW99" s="90"/>
      <c r="BSX99" s="77"/>
      <c r="BSY99" s="42"/>
      <c r="BSZ99" s="72"/>
      <c r="BTA99" s="91"/>
      <c r="BTB99" s="92"/>
      <c r="BTC99" s="81"/>
      <c r="BTD99" s="81"/>
      <c r="BTE99" s="90"/>
      <c r="BTF99" s="77"/>
      <c r="BTG99" s="42"/>
      <c r="BTH99" s="72"/>
      <c r="BTI99" s="91"/>
      <c r="BTJ99" s="92"/>
      <c r="BTK99" s="81"/>
      <c r="BTL99" s="81"/>
      <c r="BTM99" s="90"/>
      <c r="BTN99" s="77"/>
      <c r="BTO99" s="42"/>
      <c r="BTP99" s="72"/>
      <c r="BTQ99" s="91"/>
      <c r="BTR99" s="92"/>
      <c r="BTS99" s="81"/>
      <c r="BTT99" s="81"/>
      <c r="BTU99" s="90"/>
      <c r="BTV99" s="77"/>
      <c r="BTW99" s="42"/>
      <c r="BTX99" s="72"/>
      <c r="BTY99" s="91"/>
      <c r="BTZ99" s="92"/>
      <c r="BUA99" s="81"/>
      <c r="BUB99" s="81"/>
      <c r="BUC99" s="90"/>
      <c r="BUD99" s="77"/>
      <c r="BUE99" s="42"/>
      <c r="BUF99" s="72"/>
      <c r="BUG99" s="91"/>
      <c r="BUH99" s="92"/>
      <c r="BUI99" s="81"/>
      <c r="BUJ99" s="81"/>
      <c r="BUK99" s="90"/>
      <c r="BUL99" s="77"/>
      <c r="BUM99" s="42"/>
      <c r="BUN99" s="72"/>
      <c r="BUO99" s="91"/>
      <c r="BUP99" s="92"/>
      <c r="BUQ99" s="81"/>
      <c r="BUR99" s="81"/>
      <c r="BUS99" s="90"/>
      <c r="BUT99" s="77"/>
      <c r="BUU99" s="42"/>
      <c r="BUV99" s="72"/>
      <c r="BUW99" s="91"/>
      <c r="BUX99" s="92"/>
      <c r="BUY99" s="81"/>
      <c r="BUZ99" s="81"/>
      <c r="BVA99" s="90"/>
      <c r="BVB99" s="77"/>
      <c r="BVC99" s="42"/>
      <c r="BVD99" s="72"/>
      <c r="BVE99" s="91"/>
      <c r="BVF99" s="92"/>
      <c r="BVG99" s="81"/>
      <c r="BVH99" s="81"/>
      <c r="BVI99" s="90"/>
      <c r="BVJ99" s="77"/>
      <c r="BVK99" s="42"/>
      <c r="BVL99" s="72"/>
      <c r="BVM99" s="91"/>
      <c r="BVN99" s="92"/>
      <c r="BVO99" s="81"/>
      <c r="BVP99" s="81"/>
      <c r="BVQ99" s="90"/>
      <c r="BVR99" s="77"/>
      <c r="BVS99" s="42"/>
      <c r="BVT99" s="72"/>
      <c r="BVU99" s="91"/>
      <c r="BVV99" s="92"/>
      <c r="BVW99" s="81"/>
      <c r="BVX99" s="81"/>
      <c r="BVY99" s="90"/>
      <c r="BVZ99" s="77"/>
      <c r="BWA99" s="42"/>
      <c r="BWB99" s="72"/>
      <c r="BWC99" s="91"/>
      <c r="BWD99" s="92"/>
      <c r="BWE99" s="81"/>
      <c r="BWF99" s="81"/>
      <c r="BWG99" s="90"/>
      <c r="BWH99" s="77"/>
      <c r="BWI99" s="42"/>
      <c r="BWJ99" s="72"/>
      <c r="BWK99" s="91"/>
      <c r="BWL99" s="92"/>
      <c r="BWM99" s="81"/>
      <c r="BWN99" s="81"/>
      <c r="BWO99" s="90"/>
      <c r="BWP99" s="77"/>
      <c r="BWQ99" s="42"/>
      <c r="BWR99" s="72"/>
      <c r="BWS99" s="91"/>
      <c r="BWT99" s="92"/>
      <c r="BWU99" s="81"/>
      <c r="BWV99" s="81"/>
      <c r="BWW99" s="90"/>
      <c r="BWX99" s="77"/>
      <c r="BWY99" s="42"/>
      <c r="BWZ99" s="72"/>
      <c r="BXA99" s="91"/>
      <c r="BXB99" s="92"/>
      <c r="BXC99" s="81"/>
      <c r="BXD99" s="81"/>
      <c r="BXE99" s="90"/>
      <c r="BXF99" s="77"/>
      <c r="BXG99" s="42"/>
      <c r="BXH99" s="72"/>
      <c r="BXI99" s="91"/>
      <c r="BXJ99" s="92"/>
      <c r="BXK99" s="81"/>
      <c r="BXL99" s="81"/>
      <c r="BXM99" s="90"/>
      <c r="BXN99" s="77"/>
      <c r="BXO99" s="42"/>
      <c r="BXP99" s="72"/>
      <c r="BXQ99" s="91"/>
      <c r="BXR99" s="92"/>
      <c r="BXS99" s="81"/>
      <c r="BXT99" s="81"/>
      <c r="BXU99" s="90"/>
      <c r="BXV99" s="77"/>
      <c r="BXW99" s="42"/>
      <c r="BXX99" s="72"/>
      <c r="BXY99" s="91"/>
      <c r="BXZ99" s="92"/>
      <c r="BYA99" s="81"/>
      <c r="BYB99" s="81"/>
      <c r="BYC99" s="90"/>
      <c r="BYD99" s="77"/>
      <c r="BYE99" s="42"/>
      <c r="BYF99" s="72"/>
      <c r="BYG99" s="91"/>
      <c r="BYH99" s="92"/>
      <c r="BYI99" s="81"/>
      <c r="BYJ99" s="81"/>
      <c r="BYK99" s="90"/>
      <c r="BYL99" s="77"/>
      <c r="BYM99" s="42"/>
      <c r="BYN99" s="72"/>
      <c r="BYO99" s="91"/>
      <c r="BYP99" s="92"/>
      <c r="BYQ99" s="81"/>
      <c r="BYR99" s="81"/>
      <c r="BYS99" s="90"/>
      <c r="BYT99" s="77"/>
      <c r="BYU99" s="42"/>
      <c r="BYV99" s="72"/>
      <c r="BYW99" s="91"/>
      <c r="BYX99" s="92"/>
      <c r="BYY99" s="81"/>
      <c r="BYZ99" s="81"/>
      <c r="BZA99" s="90"/>
      <c r="BZB99" s="77"/>
      <c r="BZC99" s="42"/>
      <c r="BZD99" s="72"/>
      <c r="BZE99" s="91"/>
      <c r="BZF99" s="92"/>
      <c r="BZG99" s="81"/>
      <c r="BZH99" s="81"/>
      <c r="BZI99" s="90"/>
      <c r="BZJ99" s="77"/>
      <c r="BZK99" s="42"/>
      <c r="BZL99" s="72"/>
      <c r="BZM99" s="91"/>
      <c r="BZN99" s="92"/>
      <c r="BZO99" s="81"/>
      <c r="BZP99" s="81"/>
      <c r="BZQ99" s="90"/>
      <c r="BZR99" s="77"/>
      <c r="BZS99" s="42"/>
      <c r="BZT99" s="72"/>
      <c r="BZU99" s="91"/>
      <c r="BZV99" s="92"/>
      <c r="BZW99" s="81"/>
      <c r="BZX99" s="81"/>
      <c r="BZY99" s="90"/>
      <c r="BZZ99" s="77"/>
      <c r="CAA99" s="42"/>
      <c r="CAB99" s="72"/>
      <c r="CAC99" s="91"/>
      <c r="CAD99" s="92"/>
      <c r="CAE99" s="81"/>
      <c r="CAF99" s="81"/>
      <c r="CAG99" s="90"/>
      <c r="CAH99" s="77"/>
      <c r="CAI99" s="42"/>
      <c r="CAJ99" s="72"/>
      <c r="CAK99" s="91"/>
      <c r="CAL99" s="92"/>
      <c r="CAM99" s="81"/>
      <c r="CAN99" s="81"/>
      <c r="CAO99" s="90"/>
      <c r="CAP99" s="77"/>
      <c r="CAQ99" s="42"/>
      <c r="CAR99" s="72"/>
      <c r="CAS99" s="91"/>
      <c r="CAT99" s="92"/>
      <c r="CAU99" s="81"/>
      <c r="CAV99" s="81"/>
      <c r="CAW99" s="90"/>
      <c r="CAX99" s="77"/>
      <c r="CAY99" s="42"/>
      <c r="CAZ99" s="72"/>
      <c r="CBA99" s="91"/>
      <c r="CBB99" s="92"/>
      <c r="CBC99" s="81"/>
      <c r="CBD99" s="81"/>
      <c r="CBE99" s="90"/>
      <c r="CBF99" s="77"/>
      <c r="CBG99" s="42"/>
      <c r="CBH99" s="72"/>
      <c r="CBI99" s="91"/>
      <c r="CBJ99" s="92"/>
      <c r="CBK99" s="81"/>
      <c r="CBL99" s="81"/>
      <c r="CBM99" s="90"/>
      <c r="CBN99" s="77"/>
      <c r="CBO99" s="42"/>
      <c r="CBP99" s="72"/>
      <c r="CBQ99" s="91"/>
      <c r="CBR99" s="92"/>
      <c r="CBS99" s="81"/>
      <c r="CBT99" s="81"/>
      <c r="CBU99" s="90"/>
      <c r="CBV99" s="77"/>
      <c r="CBW99" s="42"/>
      <c r="CBX99" s="72"/>
      <c r="CBY99" s="91"/>
      <c r="CBZ99" s="92"/>
      <c r="CCA99" s="81"/>
      <c r="CCB99" s="81"/>
      <c r="CCC99" s="90"/>
      <c r="CCD99" s="77"/>
      <c r="CCE99" s="42"/>
      <c r="CCF99" s="72"/>
      <c r="CCG99" s="91"/>
      <c r="CCH99" s="92"/>
      <c r="CCI99" s="81"/>
      <c r="CCJ99" s="81"/>
      <c r="CCK99" s="90"/>
      <c r="CCL99" s="77"/>
      <c r="CCM99" s="42"/>
      <c r="CCN99" s="72"/>
      <c r="CCO99" s="91"/>
      <c r="CCP99" s="92"/>
      <c r="CCQ99" s="81"/>
      <c r="CCR99" s="81"/>
      <c r="CCS99" s="90"/>
      <c r="CCT99" s="77"/>
      <c r="CCU99" s="42"/>
      <c r="CCV99" s="72"/>
      <c r="CCW99" s="91"/>
      <c r="CCX99" s="92"/>
      <c r="CCY99" s="81"/>
      <c r="CCZ99" s="81"/>
      <c r="CDA99" s="90"/>
      <c r="CDB99" s="77"/>
      <c r="CDC99" s="42"/>
      <c r="CDD99" s="72"/>
      <c r="CDE99" s="91"/>
      <c r="CDF99" s="92"/>
      <c r="CDG99" s="81"/>
      <c r="CDH99" s="81"/>
      <c r="CDI99" s="90"/>
      <c r="CDJ99" s="77"/>
      <c r="CDK99" s="42"/>
      <c r="CDL99" s="72"/>
      <c r="CDM99" s="91"/>
      <c r="CDN99" s="92"/>
      <c r="CDO99" s="81"/>
      <c r="CDP99" s="81"/>
      <c r="CDQ99" s="90"/>
      <c r="CDR99" s="77"/>
      <c r="CDS99" s="42"/>
      <c r="CDT99" s="72"/>
      <c r="CDU99" s="91"/>
      <c r="CDV99" s="92"/>
      <c r="CDW99" s="81"/>
      <c r="CDX99" s="81"/>
      <c r="CDY99" s="90"/>
      <c r="CDZ99" s="77"/>
      <c r="CEA99" s="42"/>
      <c r="CEB99" s="72"/>
      <c r="CEC99" s="91"/>
      <c r="CED99" s="92"/>
      <c r="CEE99" s="81"/>
      <c r="CEF99" s="81"/>
      <c r="CEG99" s="90"/>
      <c r="CEH99" s="77"/>
      <c r="CEI99" s="42"/>
      <c r="CEJ99" s="72"/>
      <c r="CEK99" s="91"/>
      <c r="CEL99" s="92"/>
      <c r="CEM99" s="81"/>
      <c r="CEN99" s="81"/>
      <c r="CEO99" s="90"/>
      <c r="CEP99" s="77"/>
      <c r="CEQ99" s="42"/>
      <c r="CER99" s="72"/>
      <c r="CES99" s="91"/>
      <c r="CET99" s="92"/>
      <c r="CEU99" s="81"/>
      <c r="CEV99" s="81"/>
      <c r="CEW99" s="90"/>
      <c r="CEX99" s="77"/>
      <c r="CEY99" s="42"/>
      <c r="CEZ99" s="72"/>
      <c r="CFA99" s="91"/>
      <c r="CFB99" s="92"/>
      <c r="CFC99" s="81"/>
      <c r="CFD99" s="81"/>
      <c r="CFE99" s="90"/>
      <c r="CFF99" s="77"/>
      <c r="CFG99" s="42"/>
      <c r="CFH99" s="72"/>
      <c r="CFI99" s="91"/>
      <c r="CFJ99" s="92"/>
      <c r="CFK99" s="81"/>
      <c r="CFL99" s="81"/>
      <c r="CFM99" s="90"/>
      <c r="CFN99" s="77"/>
      <c r="CFO99" s="42"/>
      <c r="CFP99" s="72"/>
      <c r="CFQ99" s="91"/>
      <c r="CFR99" s="92"/>
      <c r="CFS99" s="81"/>
      <c r="CFT99" s="81"/>
      <c r="CFU99" s="90"/>
      <c r="CFV99" s="77"/>
      <c r="CFW99" s="42"/>
      <c r="CFX99" s="72"/>
      <c r="CFY99" s="91"/>
      <c r="CFZ99" s="92"/>
      <c r="CGA99" s="81"/>
      <c r="CGB99" s="81"/>
      <c r="CGC99" s="90"/>
      <c r="CGD99" s="77"/>
      <c r="CGE99" s="42"/>
      <c r="CGF99" s="72"/>
      <c r="CGG99" s="91"/>
      <c r="CGH99" s="92"/>
      <c r="CGI99" s="81"/>
      <c r="CGJ99" s="81"/>
      <c r="CGK99" s="90"/>
      <c r="CGL99" s="77"/>
      <c r="CGM99" s="42"/>
      <c r="CGN99" s="72"/>
      <c r="CGO99" s="91"/>
      <c r="CGP99" s="92"/>
      <c r="CGQ99" s="81"/>
      <c r="CGR99" s="81"/>
      <c r="CGS99" s="90"/>
      <c r="CGT99" s="77"/>
      <c r="CGU99" s="42"/>
      <c r="CGV99" s="72"/>
      <c r="CGW99" s="91"/>
      <c r="CGX99" s="92"/>
      <c r="CGY99" s="81"/>
      <c r="CGZ99" s="81"/>
      <c r="CHA99" s="90"/>
      <c r="CHB99" s="77"/>
      <c r="CHC99" s="42"/>
      <c r="CHD99" s="72"/>
      <c r="CHE99" s="91"/>
      <c r="CHF99" s="92"/>
      <c r="CHG99" s="81"/>
      <c r="CHH99" s="81"/>
      <c r="CHI99" s="90"/>
      <c r="CHJ99" s="77"/>
      <c r="CHK99" s="42"/>
      <c r="CHL99" s="72"/>
      <c r="CHM99" s="91"/>
      <c r="CHN99" s="92"/>
      <c r="CHO99" s="81"/>
      <c r="CHP99" s="81"/>
      <c r="CHQ99" s="90"/>
      <c r="CHR99" s="77"/>
      <c r="CHS99" s="42"/>
      <c r="CHT99" s="72"/>
      <c r="CHU99" s="91"/>
      <c r="CHV99" s="92"/>
      <c r="CHW99" s="81"/>
      <c r="CHX99" s="81"/>
      <c r="CHY99" s="90"/>
      <c r="CHZ99" s="77"/>
      <c r="CIA99" s="42"/>
      <c r="CIB99" s="72"/>
      <c r="CIC99" s="91"/>
      <c r="CID99" s="92"/>
      <c r="CIE99" s="81"/>
      <c r="CIF99" s="81"/>
      <c r="CIG99" s="90"/>
      <c r="CIH99" s="77"/>
      <c r="CII99" s="42"/>
      <c r="CIJ99" s="72"/>
      <c r="CIK99" s="91"/>
      <c r="CIL99" s="92"/>
      <c r="CIM99" s="81"/>
      <c r="CIN99" s="81"/>
      <c r="CIO99" s="90"/>
      <c r="CIP99" s="77"/>
      <c r="CIQ99" s="42"/>
      <c r="CIR99" s="72"/>
      <c r="CIS99" s="91"/>
      <c r="CIT99" s="92"/>
      <c r="CIU99" s="81"/>
      <c r="CIV99" s="81"/>
      <c r="CIW99" s="90"/>
      <c r="CIX99" s="77"/>
      <c r="CIY99" s="42"/>
      <c r="CIZ99" s="72"/>
      <c r="CJA99" s="91"/>
      <c r="CJB99" s="92"/>
      <c r="CJC99" s="81"/>
      <c r="CJD99" s="81"/>
      <c r="CJE99" s="90"/>
      <c r="CJF99" s="77"/>
      <c r="CJG99" s="42"/>
      <c r="CJH99" s="72"/>
      <c r="CJI99" s="91"/>
      <c r="CJJ99" s="92"/>
      <c r="CJK99" s="81"/>
      <c r="CJL99" s="81"/>
      <c r="CJM99" s="90"/>
      <c r="CJN99" s="77"/>
      <c r="CJO99" s="42"/>
      <c r="CJP99" s="72"/>
      <c r="CJQ99" s="91"/>
      <c r="CJR99" s="92"/>
      <c r="CJS99" s="81"/>
      <c r="CJT99" s="81"/>
      <c r="CJU99" s="90"/>
      <c r="CJV99" s="77"/>
      <c r="CJW99" s="42"/>
      <c r="CJX99" s="72"/>
      <c r="CJY99" s="91"/>
      <c r="CJZ99" s="92"/>
      <c r="CKA99" s="81"/>
      <c r="CKB99" s="81"/>
      <c r="CKC99" s="90"/>
      <c r="CKD99" s="77"/>
      <c r="CKE99" s="42"/>
      <c r="CKF99" s="72"/>
      <c r="CKG99" s="91"/>
      <c r="CKH99" s="92"/>
      <c r="CKI99" s="81"/>
      <c r="CKJ99" s="81"/>
      <c r="CKK99" s="90"/>
      <c r="CKL99" s="77"/>
      <c r="CKM99" s="42"/>
      <c r="CKN99" s="72"/>
      <c r="CKO99" s="91"/>
      <c r="CKP99" s="92"/>
      <c r="CKQ99" s="81"/>
      <c r="CKR99" s="81"/>
      <c r="CKS99" s="90"/>
      <c r="CKT99" s="77"/>
      <c r="CKU99" s="42"/>
      <c r="CKV99" s="72"/>
      <c r="CKW99" s="91"/>
      <c r="CKX99" s="92"/>
      <c r="CKY99" s="81"/>
      <c r="CKZ99" s="81"/>
      <c r="CLA99" s="90"/>
      <c r="CLB99" s="77"/>
      <c r="CLC99" s="42"/>
      <c r="CLD99" s="72"/>
      <c r="CLE99" s="91"/>
      <c r="CLF99" s="92"/>
      <c r="CLG99" s="81"/>
      <c r="CLH99" s="81"/>
      <c r="CLI99" s="90"/>
      <c r="CLJ99" s="77"/>
      <c r="CLK99" s="42"/>
      <c r="CLL99" s="72"/>
      <c r="CLM99" s="91"/>
      <c r="CLN99" s="92"/>
      <c r="CLO99" s="81"/>
      <c r="CLP99" s="81"/>
      <c r="CLQ99" s="90"/>
      <c r="CLR99" s="77"/>
      <c r="CLS99" s="42"/>
      <c r="CLT99" s="72"/>
      <c r="CLU99" s="91"/>
      <c r="CLV99" s="92"/>
      <c r="CLW99" s="81"/>
      <c r="CLX99" s="81"/>
      <c r="CLY99" s="90"/>
      <c r="CLZ99" s="77"/>
      <c r="CMA99" s="42"/>
      <c r="CMB99" s="72"/>
      <c r="CMC99" s="91"/>
      <c r="CMD99" s="92"/>
      <c r="CME99" s="81"/>
      <c r="CMF99" s="81"/>
      <c r="CMG99" s="90"/>
      <c r="CMH99" s="77"/>
      <c r="CMI99" s="42"/>
      <c r="CMJ99" s="72"/>
      <c r="CMK99" s="91"/>
      <c r="CML99" s="92"/>
      <c r="CMM99" s="81"/>
      <c r="CMN99" s="81"/>
      <c r="CMO99" s="90"/>
      <c r="CMP99" s="77"/>
      <c r="CMQ99" s="42"/>
      <c r="CMR99" s="72"/>
      <c r="CMS99" s="91"/>
      <c r="CMT99" s="92"/>
      <c r="CMU99" s="81"/>
      <c r="CMV99" s="81"/>
      <c r="CMW99" s="90"/>
      <c r="CMX99" s="77"/>
      <c r="CMY99" s="42"/>
      <c r="CMZ99" s="72"/>
      <c r="CNA99" s="91"/>
      <c r="CNB99" s="92"/>
      <c r="CNC99" s="81"/>
      <c r="CND99" s="81"/>
      <c r="CNE99" s="90"/>
      <c r="CNF99" s="77"/>
      <c r="CNG99" s="42"/>
      <c r="CNH99" s="72"/>
      <c r="CNI99" s="91"/>
      <c r="CNJ99" s="92"/>
      <c r="CNK99" s="81"/>
      <c r="CNL99" s="81"/>
      <c r="CNM99" s="90"/>
      <c r="CNN99" s="77"/>
      <c r="CNO99" s="42"/>
      <c r="CNP99" s="72"/>
      <c r="CNQ99" s="91"/>
      <c r="CNR99" s="92"/>
      <c r="CNS99" s="81"/>
      <c r="CNT99" s="81"/>
      <c r="CNU99" s="90"/>
      <c r="CNV99" s="77"/>
      <c r="CNW99" s="42"/>
      <c r="CNX99" s="72"/>
      <c r="CNY99" s="91"/>
      <c r="CNZ99" s="92"/>
      <c r="COA99" s="81"/>
      <c r="COB99" s="81"/>
      <c r="COC99" s="90"/>
      <c r="COD99" s="77"/>
      <c r="COE99" s="42"/>
      <c r="COF99" s="72"/>
      <c r="COG99" s="91"/>
      <c r="COH99" s="92"/>
      <c r="COI99" s="81"/>
      <c r="COJ99" s="81"/>
      <c r="COK99" s="90"/>
      <c r="COL99" s="77"/>
      <c r="COM99" s="42"/>
      <c r="CON99" s="72"/>
      <c r="COO99" s="91"/>
      <c r="COP99" s="92"/>
      <c r="COQ99" s="81"/>
      <c r="COR99" s="81"/>
      <c r="COS99" s="90"/>
      <c r="COT99" s="77"/>
      <c r="COU99" s="42"/>
      <c r="COV99" s="72"/>
      <c r="COW99" s="91"/>
      <c r="COX99" s="92"/>
      <c r="COY99" s="81"/>
      <c r="COZ99" s="81"/>
      <c r="CPA99" s="90"/>
      <c r="CPB99" s="77"/>
      <c r="CPC99" s="42"/>
      <c r="CPD99" s="72"/>
      <c r="CPE99" s="91"/>
      <c r="CPF99" s="92"/>
      <c r="CPG99" s="81"/>
      <c r="CPH99" s="81"/>
      <c r="CPI99" s="90"/>
      <c r="CPJ99" s="77"/>
      <c r="CPK99" s="42"/>
      <c r="CPL99" s="72"/>
      <c r="CPM99" s="91"/>
      <c r="CPN99" s="92"/>
      <c r="CPO99" s="81"/>
      <c r="CPP99" s="81"/>
      <c r="CPQ99" s="90"/>
      <c r="CPR99" s="77"/>
      <c r="CPS99" s="42"/>
      <c r="CPT99" s="72"/>
      <c r="CPU99" s="91"/>
      <c r="CPV99" s="92"/>
      <c r="CPW99" s="81"/>
      <c r="CPX99" s="81"/>
      <c r="CPY99" s="90"/>
      <c r="CPZ99" s="77"/>
      <c r="CQA99" s="42"/>
      <c r="CQB99" s="72"/>
      <c r="CQC99" s="91"/>
      <c r="CQD99" s="92"/>
      <c r="CQE99" s="81"/>
      <c r="CQF99" s="81"/>
      <c r="CQG99" s="90"/>
      <c r="CQH99" s="77"/>
      <c r="CQI99" s="42"/>
      <c r="CQJ99" s="72"/>
      <c r="CQK99" s="91"/>
      <c r="CQL99" s="92"/>
      <c r="CQM99" s="81"/>
      <c r="CQN99" s="81"/>
      <c r="CQO99" s="90"/>
      <c r="CQP99" s="77"/>
      <c r="CQQ99" s="42"/>
      <c r="CQR99" s="72"/>
      <c r="CQS99" s="91"/>
      <c r="CQT99" s="92"/>
      <c r="CQU99" s="81"/>
      <c r="CQV99" s="81"/>
      <c r="CQW99" s="90"/>
      <c r="CQX99" s="77"/>
      <c r="CQY99" s="42"/>
      <c r="CQZ99" s="72"/>
      <c r="CRA99" s="91"/>
      <c r="CRB99" s="92"/>
      <c r="CRC99" s="81"/>
      <c r="CRD99" s="81"/>
      <c r="CRE99" s="90"/>
      <c r="CRF99" s="77"/>
      <c r="CRG99" s="42"/>
      <c r="CRH99" s="72"/>
      <c r="CRI99" s="91"/>
      <c r="CRJ99" s="92"/>
      <c r="CRK99" s="81"/>
      <c r="CRL99" s="81"/>
      <c r="CRM99" s="90"/>
      <c r="CRN99" s="77"/>
      <c r="CRO99" s="42"/>
      <c r="CRP99" s="72"/>
      <c r="CRQ99" s="91"/>
      <c r="CRR99" s="92"/>
      <c r="CRS99" s="81"/>
      <c r="CRT99" s="81"/>
      <c r="CRU99" s="90"/>
      <c r="CRV99" s="77"/>
      <c r="CRW99" s="42"/>
      <c r="CRX99" s="72"/>
      <c r="CRY99" s="91"/>
      <c r="CRZ99" s="92"/>
      <c r="CSA99" s="81"/>
      <c r="CSB99" s="81"/>
      <c r="CSC99" s="90"/>
      <c r="CSD99" s="77"/>
      <c r="CSE99" s="42"/>
      <c r="CSF99" s="72"/>
      <c r="CSG99" s="91"/>
      <c r="CSH99" s="92"/>
      <c r="CSI99" s="81"/>
      <c r="CSJ99" s="81"/>
      <c r="CSK99" s="90"/>
      <c r="CSL99" s="77"/>
      <c r="CSM99" s="42"/>
      <c r="CSN99" s="72"/>
      <c r="CSO99" s="91"/>
      <c r="CSP99" s="92"/>
      <c r="CSQ99" s="81"/>
      <c r="CSR99" s="81"/>
      <c r="CSS99" s="90"/>
      <c r="CST99" s="77"/>
      <c r="CSU99" s="42"/>
      <c r="CSV99" s="72"/>
      <c r="CSW99" s="91"/>
      <c r="CSX99" s="92"/>
      <c r="CSY99" s="81"/>
      <c r="CSZ99" s="81"/>
      <c r="CTA99" s="90"/>
      <c r="CTB99" s="77"/>
      <c r="CTC99" s="42"/>
      <c r="CTD99" s="72"/>
      <c r="CTE99" s="91"/>
      <c r="CTF99" s="92"/>
      <c r="CTG99" s="81"/>
      <c r="CTH99" s="81"/>
      <c r="CTI99" s="90"/>
      <c r="CTJ99" s="77"/>
      <c r="CTK99" s="42"/>
      <c r="CTL99" s="72"/>
      <c r="CTM99" s="91"/>
      <c r="CTN99" s="92"/>
      <c r="CTO99" s="81"/>
      <c r="CTP99" s="81"/>
      <c r="CTQ99" s="90"/>
      <c r="CTR99" s="77"/>
      <c r="CTS99" s="42"/>
      <c r="CTT99" s="72"/>
      <c r="CTU99" s="91"/>
      <c r="CTV99" s="92"/>
      <c r="CTW99" s="81"/>
      <c r="CTX99" s="81"/>
      <c r="CTY99" s="90"/>
      <c r="CTZ99" s="77"/>
      <c r="CUA99" s="42"/>
      <c r="CUB99" s="72"/>
      <c r="CUC99" s="91"/>
      <c r="CUD99" s="92"/>
      <c r="CUE99" s="81"/>
      <c r="CUF99" s="81"/>
      <c r="CUG99" s="90"/>
      <c r="CUH99" s="77"/>
      <c r="CUI99" s="42"/>
      <c r="CUJ99" s="72"/>
      <c r="CUK99" s="91"/>
      <c r="CUL99" s="92"/>
      <c r="CUM99" s="81"/>
      <c r="CUN99" s="81"/>
      <c r="CUO99" s="90"/>
      <c r="CUP99" s="77"/>
      <c r="CUQ99" s="42"/>
      <c r="CUR99" s="72"/>
      <c r="CUS99" s="91"/>
      <c r="CUT99" s="92"/>
      <c r="CUU99" s="81"/>
      <c r="CUV99" s="81"/>
      <c r="CUW99" s="90"/>
      <c r="CUX99" s="77"/>
      <c r="CUY99" s="42"/>
      <c r="CUZ99" s="72"/>
      <c r="CVA99" s="91"/>
      <c r="CVB99" s="92"/>
      <c r="CVC99" s="81"/>
      <c r="CVD99" s="81"/>
      <c r="CVE99" s="90"/>
      <c r="CVF99" s="77"/>
      <c r="CVG99" s="42"/>
      <c r="CVH99" s="72"/>
      <c r="CVI99" s="91"/>
      <c r="CVJ99" s="92"/>
      <c r="CVK99" s="81"/>
      <c r="CVL99" s="81"/>
      <c r="CVM99" s="90"/>
      <c r="CVN99" s="77"/>
      <c r="CVO99" s="42"/>
      <c r="CVP99" s="72"/>
      <c r="CVQ99" s="91"/>
      <c r="CVR99" s="92"/>
      <c r="CVS99" s="81"/>
      <c r="CVT99" s="81"/>
      <c r="CVU99" s="90"/>
      <c r="CVV99" s="77"/>
      <c r="CVW99" s="42"/>
      <c r="CVX99" s="72"/>
      <c r="CVY99" s="91"/>
      <c r="CVZ99" s="92"/>
      <c r="CWA99" s="81"/>
      <c r="CWB99" s="81"/>
      <c r="CWC99" s="90"/>
      <c r="CWD99" s="77"/>
      <c r="CWE99" s="42"/>
      <c r="CWF99" s="72"/>
      <c r="CWG99" s="91"/>
      <c r="CWH99" s="92"/>
      <c r="CWI99" s="81"/>
      <c r="CWJ99" s="81"/>
      <c r="CWK99" s="90"/>
      <c r="CWL99" s="77"/>
      <c r="CWM99" s="42"/>
      <c r="CWN99" s="72"/>
      <c r="CWO99" s="91"/>
      <c r="CWP99" s="92"/>
      <c r="CWQ99" s="81"/>
      <c r="CWR99" s="81"/>
      <c r="CWS99" s="90"/>
      <c r="CWT99" s="77"/>
      <c r="CWU99" s="42"/>
      <c r="CWV99" s="72"/>
      <c r="CWW99" s="91"/>
      <c r="CWX99" s="92"/>
      <c r="CWY99" s="81"/>
      <c r="CWZ99" s="81"/>
      <c r="CXA99" s="90"/>
      <c r="CXB99" s="77"/>
      <c r="CXC99" s="42"/>
      <c r="CXD99" s="72"/>
      <c r="CXE99" s="91"/>
      <c r="CXF99" s="92"/>
      <c r="CXG99" s="81"/>
      <c r="CXH99" s="81"/>
      <c r="CXI99" s="90"/>
      <c r="CXJ99" s="77"/>
      <c r="CXK99" s="42"/>
      <c r="CXL99" s="72"/>
      <c r="CXM99" s="91"/>
      <c r="CXN99" s="92"/>
      <c r="CXO99" s="81"/>
      <c r="CXP99" s="81"/>
      <c r="CXQ99" s="90"/>
      <c r="CXR99" s="77"/>
      <c r="CXS99" s="42"/>
      <c r="CXT99" s="72"/>
      <c r="CXU99" s="91"/>
      <c r="CXV99" s="92"/>
      <c r="CXW99" s="81"/>
      <c r="CXX99" s="81"/>
      <c r="CXY99" s="90"/>
      <c r="CXZ99" s="77"/>
      <c r="CYA99" s="42"/>
      <c r="CYB99" s="72"/>
      <c r="CYC99" s="91"/>
      <c r="CYD99" s="92"/>
      <c r="CYE99" s="81"/>
      <c r="CYF99" s="81"/>
      <c r="CYG99" s="90"/>
      <c r="CYH99" s="77"/>
      <c r="CYI99" s="42"/>
      <c r="CYJ99" s="72"/>
      <c r="CYK99" s="91"/>
      <c r="CYL99" s="92"/>
      <c r="CYM99" s="81"/>
      <c r="CYN99" s="81"/>
      <c r="CYO99" s="90"/>
      <c r="CYP99" s="77"/>
      <c r="CYQ99" s="42"/>
      <c r="CYR99" s="72"/>
      <c r="CYS99" s="91"/>
      <c r="CYT99" s="92"/>
      <c r="CYU99" s="81"/>
      <c r="CYV99" s="81"/>
      <c r="CYW99" s="90"/>
      <c r="CYX99" s="77"/>
      <c r="CYY99" s="42"/>
      <c r="CYZ99" s="72"/>
      <c r="CZA99" s="91"/>
      <c r="CZB99" s="92"/>
      <c r="CZC99" s="81"/>
      <c r="CZD99" s="81"/>
      <c r="CZE99" s="90"/>
      <c r="CZF99" s="77"/>
      <c r="CZG99" s="42"/>
      <c r="CZH99" s="72"/>
      <c r="CZI99" s="91"/>
      <c r="CZJ99" s="92"/>
      <c r="CZK99" s="81"/>
      <c r="CZL99" s="81"/>
      <c r="CZM99" s="90"/>
      <c r="CZN99" s="77"/>
      <c r="CZO99" s="42"/>
      <c r="CZP99" s="72"/>
      <c r="CZQ99" s="91"/>
      <c r="CZR99" s="92"/>
      <c r="CZS99" s="81"/>
      <c r="CZT99" s="81"/>
      <c r="CZU99" s="90"/>
      <c r="CZV99" s="77"/>
      <c r="CZW99" s="42"/>
      <c r="CZX99" s="72"/>
      <c r="CZY99" s="91"/>
      <c r="CZZ99" s="92"/>
      <c r="DAA99" s="81"/>
      <c r="DAB99" s="81"/>
      <c r="DAC99" s="90"/>
      <c r="DAD99" s="77"/>
      <c r="DAE99" s="42"/>
      <c r="DAF99" s="72"/>
      <c r="DAG99" s="91"/>
      <c r="DAH99" s="92"/>
      <c r="DAI99" s="81"/>
      <c r="DAJ99" s="81"/>
      <c r="DAK99" s="90"/>
      <c r="DAL99" s="77"/>
      <c r="DAM99" s="42"/>
      <c r="DAN99" s="72"/>
      <c r="DAO99" s="91"/>
      <c r="DAP99" s="92"/>
      <c r="DAQ99" s="81"/>
      <c r="DAR99" s="81"/>
      <c r="DAS99" s="90"/>
      <c r="DAT99" s="77"/>
      <c r="DAU99" s="42"/>
      <c r="DAV99" s="72"/>
      <c r="DAW99" s="91"/>
      <c r="DAX99" s="92"/>
      <c r="DAY99" s="81"/>
      <c r="DAZ99" s="81"/>
      <c r="DBA99" s="90"/>
      <c r="DBB99" s="77"/>
      <c r="DBC99" s="42"/>
      <c r="DBD99" s="72"/>
      <c r="DBE99" s="91"/>
      <c r="DBF99" s="92"/>
      <c r="DBG99" s="81"/>
      <c r="DBH99" s="81"/>
      <c r="DBI99" s="90"/>
      <c r="DBJ99" s="77"/>
      <c r="DBK99" s="42"/>
      <c r="DBL99" s="72"/>
      <c r="DBM99" s="91"/>
      <c r="DBN99" s="92"/>
      <c r="DBO99" s="81"/>
      <c r="DBP99" s="81"/>
      <c r="DBQ99" s="90"/>
      <c r="DBR99" s="77"/>
      <c r="DBS99" s="42"/>
      <c r="DBT99" s="72"/>
      <c r="DBU99" s="91"/>
      <c r="DBV99" s="92"/>
      <c r="DBW99" s="81"/>
      <c r="DBX99" s="81"/>
      <c r="DBY99" s="90"/>
      <c r="DBZ99" s="77"/>
      <c r="DCA99" s="42"/>
      <c r="DCB99" s="72"/>
      <c r="DCC99" s="91"/>
      <c r="DCD99" s="92"/>
      <c r="DCE99" s="81"/>
      <c r="DCF99" s="81"/>
      <c r="DCG99" s="90"/>
      <c r="DCH99" s="77"/>
      <c r="DCI99" s="42"/>
      <c r="DCJ99" s="72"/>
      <c r="DCK99" s="91"/>
      <c r="DCL99" s="92"/>
      <c r="DCM99" s="81"/>
      <c r="DCN99" s="81"/>
      <c r="DCO99" s="90"/>
      <c r="DCP99" s="77"/>
      <c r="DCQ99" s="42"/>
      <c r="DCR99" s="72"/>
      <c r="DCS99" s="91"/>
      <c r="DCT99" s="92"/>
      <c r="DCU99" s="81"/>
      <c r="DCV99" s="81"/>
      <c r="DCW99" s="90"/>
      <c r="DCX99" s="77"/>
      <c r="DCY99" s="42"/>
      <c r="DCZ99" s="72"/>
      <c r="DDA99" s="91"/>
      <c r="DDB99" s="92"/>
      <c r="DDC99" s="81"/>
      <c r="DDD99" s="81"/>
      <c r="DDE99" s="90"/>
    </row>
    <row r="100" spans="1:2813" ht="20.100000000000001" hidden="1" customHeight="1" outlineLevel="1">
      <c r="B100" s="6"/>
      <c r="C100" s="130" t="str">
        <f>IF(A100&lt;&gt;"",A100,MAX($A$23:A100)&amp;"."&amp;ROW()-ROW($A$23)+1-MATCH(MAX($A$23:A100),$A$23:A100))</f>
        <v>15.2</v>
      </c>
      <c r="D100" s="118"/>
      <c r="E100" s="234" t="s">
        <v>301</v>
      </c>
      <c r="F100" s="231" t="s">
        <v>97</v>
      </c>
      <c r="G100" s="231">
        <v>47.1</v>
      </c>
      <c r="H100" s="24"/>
      <c r="I100" s="141"/>
      <c r="J100" s="123" t="str">
        <f t="shared" si="4"/>
        <v xml:space="preserve"> </v>
      </c>
      <c r="K100" s="72"/>
      <c r="L100" s="91"/>
      <c r="M100" s="92"/>
      <c r="N100" s="81"/>
      <c r="O100" s="81"/>
      <c r="P100" s="90"/>
      <c r="Q100" s="1"/>
      <c r="R100" s="6"/>
      <c r="S100" s="81"/>
      <c r="T100" s="81"/>
      <c r="U100" s="90"/>
      <c r="V100" s="77"/>
      <c r="W100" s="42"/>
      <c r="X100" s="72"/>
      <c r="Y100" s="91"/>
      <c r="Z100" s="92"/>
      <c r="AA100" s="81"/>
      <c r="AB100" s="81"/>
      <c r="AC100" s="90"/>
      <c r="AD100" s="77"/>
      <c r="AE100" s="42"/>
      <c r="AF100" s="72"/>
      <c r="AG100" s="91"/>
      <c r="AH100" s="92"/>
      <c r="AI100" s="81"/>
      <c r="AJ100" s="81"/>
      <c r="AK100" s="90"/>
      <c r="AL100" s="77"/>
      <c r="AM100" s="42"/>
      <c r="AN100" s="72"/>
      <c r="AO100" s="91"/>
      <c r="AP100" s="92"/>
      <c r="AQ100" s="81"/>
      <c r="AR100" s="81"/>
      <c r="AS100" s="90"/>
      <c r="AT100" s="77"/>
      <c r="AU100" s="42"/>
      <c r="AV100" s="72"/>
      <c r="AW100" s="91"/>
      <c r="AX100" s="92"/>
      <c r="AY100" s="81"/>
      <c r="AZ100" s="81"/>
      <c r="BA100" s="90"/>
      <c r="BB100" s="77"/>
      <c r="BC100" s="42"/>
      <c r="BD100" s="72"/>
      <c r="BE100" s="91"/>
      <c r="BF100" s="92"/>
      <c r="BG100" s="81"/>
      <c r="BH100" s="81"/>
      <c r="BI100" s="90"/>
      <c r="BJ100" s="77"/>
      <c r="BK100" s="42"/>
      <c r="BL100" s="72"/>
      <c r="BM100" s="91"/>
      <c r="BN100" s="92"/>
      <c r="BO100" s="81"/>
      <c r="BP100" s="81"/>
      <c r="BQ100" s="90"/>
      <c r="BR100" s="77"/>
      <c r="BS100" s="42"/>
      <c r="BT100" s="72"/>
      <c r="BU100" s="91"/>
      <c r="BV100" s="92"/>
      <c r="BW100" s="81"/>
      <c r="BX100" s="81"/>
      <c r="BY100" s="90"/>
      <c r="BZ100" s="77"/>
      <c r="CA100" s="42"/>
      <c r="CB100" s="72"/>
      <c r="CC100" s="91"/>
      <c r="CD100" s="92"/>
      <c r="CE100" s="81"/>
      <c r="CF100" s="81"/>
      <c r="CG100" s="90"/>
      <c r="CH100" s="77"/>
      <c r="CI100" s="42"/>
      <c r="CJ100" s="72"/>
      <c r="CK100" s="91"/>
      <c r="CL100" s="92"/>
      <c r="CM100" s="81"/>
      <c r="CN100" s="81"/>
      <c r="CO100" s="90"/>
      <c r="CP100" s="77"/>
      <c r="CQ100" s="42"/>
      <c r="CR100" s="72"/>
      <c r="CS100" s="91"/>
      <c r="CT100" s="92"/>
      <c r="CU100" s="81"/>
      <c r="CV100" s="81"/>
      <c r="CW100" s="90"/>
      <c r="CX100" s="77"/>
      <c r="CY100" s="42"/>
      <c r="CZ100" s="72"/>
      <c r="DA100" s="91"/>
      <c r="DB100" s="92"/>
      <c r="DC100" s="81"/>
      <c r="DD100" s="81"/>
      <c r="DE100" s="90"/>
      <c r="DF100" s="77"/>
      <c r="DG100" s="42"/>
      <c r="DH100" s="72"/>
      <c r="DI100" s="91"/>
      <c r="DJ100" s="92"/>
      <c r="DK100" s="81"/>
      <c r="DL100" s="81"/>
      <c r="DM100" s="90"/>
      <c r="DN100" s="77"/>
      <c r="DO100" s="42"/>
      <c r="DP100" s="72"/>
      <c r="DQ100" s="91"/>
      <c r="DR100" s="92"/>
      <c r="DS100" s="81"/>
      <c r="DT100" s="81"/>
      <c r="DU100" s="90"/>
      <c r="DV100" s="77"/>
      <c r="DW100" s="42"/>
      <c r="DX100" s="72"/>
      <c r="DY100" s="91"/>
      <c r="DZ100" s="92"/>
      <c r="EA100" s="81"/>
      <c r="EB100" s="81"/>
      <c r="EC100" s="90"/>
      <c r="ED100" s="77"/>
      <c r="EE100" s="42"/>
      <c r="EF100" s="72"/>
      <c r="EG100" s="91"/>
      <c r="EH100" s="92"/>
      <c r="EI100" s="81"/>
      <c r="EJ100" s="81"/>
      <c r="EK100" s="90"/>
      <c r="EL100" s="77"/>
      <c r="EM100" s="42"/>
      <c r="EN100" s="72"/>
      <c r="EO100" s="91"/>
      <c r="EP100" s="92"/>
      <c r="EQ100" s="81"/>
      <c r="ER100" s="81"/>
      <c r="ES100" s="90"/>
      <c r="ET100" s="77"/>
      <c r="EU100" s="42"/>
      <c r="EV100" s="72"/>
      <c r="EW100" s="91"/>
      <c r="EX100" s="92"/>
      <c r="EY100" s="81"/>
      <c r="EZ100" s="81"/>
      <c r="FA100" s="90"/>
      <c r="FB100" s="77"/>
      <c r="FC100" s="42"/>
      <c r="FD100" s="72"/>
      <c r="FE100" s="91"/>
      <c r="FF100" s="92"/>
      <c r="FG100" s="81"/>
      <c r="FH100" s="81"/>
      <c r="FI100" s="90"/>
      <c r="FJ100" s="77"/>
      <c r="FK100" s="42"/>
      <c r="FL100" s="72"/>
      <c r="FM100" s="91"/>
      <c r="FN100" s="92"/>
      <c r="FO100" s="81"/>
      <c r="FP100" s="81"/>
      <c r="FQ100" s="90"/>
      <c r="FR100" s="77"/>
      <c r="FS100" s="42"/>
      <c r="FT100" s="72"/>
      <c r="FU100" s="91"/>
      <c r="FV100" s="92"/>
      <c r="FW100" s="81"/>
      <c r="FX100" s="81"/>
      <c r="FY100" s="90"/>
      <c r="FZ100" s="77"/>
      <c r="GA100" s="42"/>
      <c r="GB100" s="72"/>
      <c r="GC100" s="91"/>
      <c r="GD100" s="92"/>
      <c r="GE100" s="81"/>
      <c r="GF100" s="81"/>
      <c r="GG100" s="90"/>
      <c r="GH100" s="77"/>
      <c r="GI100" s="42"/>
      <c r="GJ100" s="72"/>
      <c r="GK100" s="91"/>
      <c r="GL100" s="92"/>
      <c r="GM100" s="81"/>
      <c r="GN100" s="81"/>
      <c r="GO100" s="90"/>
      <c r="GP100" s="77"/>
      <c r="GQ100" s="42"/>
      <c r="GR100" s="72"/>
      <c r="GS100" s="91"/>
      <c r="GT100" s="92"/>
      <c r="GU100" s="81"/>
      <c r="GV100" s="81"/>
      <c r="GW100" s="90"/>
      <c r="GX100" s="77"/>
      <c r="GY100" s="42"/>
      <c r="GZ100" s="72"/>
      <c r="HA100" s="91"/>
      <c r="HB100" s="92"/>
      <c r="HC100" s="81"/>
      <c r="HD100" s="81"/>
      <c r="HE100" s="90"/>
      <c r="HF100" s="77"/>
      <c r="HG100" s="42"/>
      <c r="HH100" s="72"/>
      <c r="HI100" s="91"/>
      <c r="HJ100" s="92"/>
      <c r="HK100" s="81"/>
      <c r="HL100" s="81"/>
      <c r="HM100" s="90"/>
      <c r="HN100" s="77"/>
      <c r="HO100" s="42"/>
      <c r="HP100" s="72"/>
      <c r="HQ100" s="91"/>
      <c r="HR100" s="92"/>
      <c r="HS100" s="81"/>
      <c r="HT100" s="81"/>
      <c r="HU100" s="90"/>
      <c r="HV100" s="77"/>
      <c r="HW100" s="42"/>
      <c r="HX100" s="72"/>
      <c r="HY100" s="91"/>
      <c r="HZ100" s="92"/>
      <c r="IA100" s="81"/>
      <c r="IB100" s="81"/>
      <c r="IC100" s="90"/>
      <c r="ID100" s="77"/>
      <c r="IE100" s="42"/>
      <c r="IF100" s="72"/>
      <c r="IG100" s="91"/>
      <c r="IH100" s="92"/>
      <c r="II100" s="81"/>
      <c r="IJ100" s="81"/>
      <c r="IK100" s="90"/>
      <c r="IL100" s="77"/>
      <c r="IM100" s="42"/>
      <c r="IN100" s="72"/>
      <c r="IO100" s="91"/>
      <c r="IP100" s="92"/>
      <c r="IQ100" s="81"/>
      <c r="IR100" s="81"/>
      <c r="IS100" s="90"/>
      <c r="IT100" s="77"/>
      <c r="IU100" s="42"/>
      <c r="IV100" s="72"/>
      <c r="IW100" s="91"/>
      <c r="IX100" s="92"/>
      <c r="IY100" s="81"/>
      <c r="IZ100" s="81"/>
      <c r="JA100" s="90"/>
      <c r="JB100" s="77"/>
      <c r="JC100" s="42"/>
      <c r="JD100" s="72"/>
      <c r="JE100" s="91"/>
      <c r="JF100" s="92"/>
      <c r="JG100" s="81"/>
      <c r="JH100" s="81"/>
      <c r="JI100" s="90"/>
      <c r="JJ100" s="77"/>
      <c r="JK100" s="42"/>
      <c r="JL100" s="72"/>
      <c r="JM100" s="91"/>
      <c r="JN100" s="92"/>
      <c r="JO100" s="81"/>
      <c r="JP100" s="81"/>
      <c r="JQ100" s="90"/>
      <c r="JR100" s="77"/>
      <c r="JS100" s="42"/>
      <c r="JT100" s="72"/>
      <c r="JU100" s="91"/>
      <c r="JV100" s="92"/>
      <c r="JW100" s="81"/>
      <c r="JX100" s="81"/>
      <c r="JY100" s="90"/>
      <c r="JZ100" s="77"/>
      <c r="KA100" s="42"/>
      <c r="KB100" s="72"/>
      <c r="KC100" s="91"/>
      <c r="KD100" s="92"/>
      <c r="KE100" s="81"/>
      <c r="KF100" s="81"/>
      <c r="KG100" s="90"/>
      <c r="KH100" s="77"/>
      <c r="KI100" s="42"/>
      <c r="KJ100" s="72"/>
      <c r="KK100" s="91"/>
      <c r="KL100" s="92"/>
      <c r="KM100" s="81"/>
      <c r="KN100" s="81"/>
      <c r="KO100" s="90"/>
      <c r="KP100" s="77"/>
      <c r="KQ100" s="42"/>
      <c r="KR100" s="72"/>
      <c r="KS100" s="91"/>
      <c r="KT100" s="92"/>
      <c r="KU100" s="81"/>
      <c r="KV100" s="81"/>
      <c r="KW100" s="90"/>
      <c r="KX100" s="77"/>
      <c r="KY100" s="42"/>
      <c r="KZ100" s="72"/>
      <c r="LA100" s="91"/>
      <c r="LB100" s="92"/>
      <c r="LC100" s="81"/>
      <c r="LD100" s="81"/>
      <c r="LE100" s="90"/>
      <c r="LF100" s="77"/>
      <c r="LG100" s="42"/>
      <c r="LH100" s="72"/>
      <c r="LI100" s="91"/>
      <c r="LJ100" s="92"/>
      <c r="LK100" s="81"/>
      <c r="LL100" s="81"/>
      <c r="LM100" s="90"/>
      <c r="LN100" s="77"/>
      <c r="LO100" s="42"/>
      <c r="LP100" s="72"/>
      <c r="LQ100" s="91"/>
      <c r="LR100" s="92"/>
      <c r="LS100" s="81"/>
      <c r="LT100" s="81"/>
      <c r="LU100" s="90"/>
      <c r="LV100" s="77"/>
      <c r="LW100" s="42"/>
      <c r="LX100" s="72"/>
      <c r="LY100" s="91"/>
      <c r="LZ100" s="92"/>
      <c r="MA100" s="81"/>
      <c r="MB100" s="81"/>
      <c r="MC100" s="90"/>
      <c r="MD100" s="77"/>
      <c r="ME100" s="42"/>
      <c r="MF100" s="72"/>
      <c r="MG100" s="91"/>
      <c r="MH100" s="92"/>
      <c r="MI100" s="81"/>
      <c r="MJ100" s="81"/>
      <c r="MK100" s="90"/>
      <c r="ML100" s="77"/>
      <c r="MM100" s="42"/>
      <c r="MN100" s="72"/>
      <c r="MO100" s="91"/>
      <c r="MP100" s="92"/>
      <c r="MQ100" s="81"/>
      <c r="MR100" s="81"/>
      <c r="MS100" s="90"/>
      <c r="MT100" s="77"/>
      <c r="MU100" s="42"/>
      <c r="MV100" s="72"/>
      <c r="MW100" s="91"/>
      <c r="MX100" s="92"/>
      <c r="MY100" s="81"/>
      <c r="MZ100" s="81"/>
      <c r="NA100" s="90"/>
      <c r="NB100" s="77"/>
      <c r="NC100" s="42"/>
      <c r="ND100" s="72"/>
      <c r="NE100" s="91"/>
      <c r="NF100" s="92"/>
      <c r="NG100" s="81"/>
      <c r="NH100" s="81"/>
      <c r="NI100" s="90"/>
      <c r="NJ100" s="77"/>
      <c r="NK100" s="42"/>
      <c r="NL100" s="72"/>
      <c r="NM100" s="91"/>
      <c r="NN100" s="92"/>
      <c r="NO100" s="81"/>
      <c r="NP100" s="81"/>
      <c r="NQ100" s="90"/>
      <c r="NR100" s="77"/>
      <c r="NS100" s="42"/>
      <c r="NT100" s="72"/>
      <c r="NU100" s="91"/>
      <c r="NV100" s="92"/>
      <c r="NW100" s="81"/>
      <c r="NX100" s="81"/>
      <c r="NY100" s="90"/>
      <c r="NZ100" s="77"/>
      <c r="OA100" s="42"/>
      <c r="OB100" s="72"/>
      <c r="OC100" s="91"/>
      <c r="OD100" s="92"/>
      <c r="OE100" s="81"/>
      <c r="OF100" s="81"/>
      <c r="OG100" s="90"/>
      <c r="OH100" s="77"/>
      <c r="OI100" s="42"/>
      <c r="OJ100" s="72"/>
      <c r="OK100" s="91"/>
      <c r="OL100" s="92"/>
      <c r="OM100" s="81"/>
      <c r="ON100" s="81"/>
      <c r="OO100" s="90"/>
      <c r="OP100" s="77"/>
      <c r="OQ100" s="42"/>
      <c r="OR100" s="72"/>
      <c r="OS100" s="91"/>
      <c r="OT100" s="92"/>
      <c r="OU100" s="81"/>
      <c r="OV100" s="81"/>
      <c r="OW100" s="90"/>
      <c r="OX100" s="77"/>
      <c r="OY100" s="42"/>
      <c r="OZ100" s="72"/>
      <c r="PA100" s="91"/>
      <c r="PB100" s="92"/>
      <c r="PC100" s="81"/>
      <c r="PD100" s="81"/>
      <c r="PE100" s="90"/>
      <c r="PF100" s="77"/>
      <c r="PG100" s="42"/>
      <c r="PH100" s="72"/>
      <c r="PI100" s="91"/>
      <c r="PJ100" s="92"/>
      <c r="PK100" s="81"/>
      <c r="PL100" s="81"/>
      <c r="PM100" s="90"/>
      <c r="PN100" s="77"/>
      <c r="PO100" s="42"/>
      <c r="PP100" s="72"/>
      <c r="PQ100" s="91"/>
      <c r="PR100" s="92"/>
      <c r="PS100" s="81"/>
      <c r="PT100" s="81"/>
      <c r="PU100" s="90"/>
      <c r="PV100" s="77"/>
      <c r="PW100" s="42"/>
      <c r="PX100" s="72"/>
      <c r="PY100" s="91"/>
      <c r="PZ100" s="92"/>
      <c r="QA100" s="81"/>
      <c r="QB100" s="81"/>
      <c r="QC100" s="90"/>
      <c r="QD100" s="77"/>
      <c r="QE100" s="42"/>
      <c r="QF100" s="72"/>
      <c r="QG100" s="91"/>
      <c r="QH100" s="92"/>
      <c r="QI100" s="81"/>
      <c r="QJ100" s="81"/>
      <c r="QK100" s="90"/>
      <c r="QL100" s="77"/>
      <c r="QM100" s="42"/>
      <c r="QN100" s="72"/>
      <c r="QO100" s="91"/>
      <c r="QP100" s="92"/>
      <c r="QQ100" s="81"/>
      <c r="QR100" s="81"/>
      <c r="QS100" s="90"/>
      <c r="QT100" s="77"/>
      <c r="QU100" s="42"/>
      <c r="QV100" s="72"/>
      <c r="QW100" s="91"/>
      <c r="QX100" s="92"/>
      <c r="QY100" s="81"/>
      <c r="QZ100" s="81"/>
      <c r="RA100" s="90"/>
      <c r="RB100" s="77"/>
      <c r="RC100" s="42"/>
      <c r="RD100" s="72"/>
      <c r="RE100" s="91"/>
      <c r="RF100" s="92"/>
      <c r="RG100" s="81"/>
      <c r="RH100" s="81"/>
      <c r="RI100" s="90"/>
      <c r="RJ100" s="77"/>
      <c r="RK100" s="42"/>
      <c r="RL100" s="72"/>
      <c r="RM100" s="91"/>
      <c r="RN100" s="92"/>
      <c r="RO100" s="81"/>
      <c r="RP100" s="81"/>
      <c r="RQ100" s="90"/>
      <c r="RR100" s="77"/>
      <c r="RS100" s="42"/>
      <c r="RT100" s="72"/>
      <c r="RU100" s="91"/>
      <c r="RV100" s="92"/>
      <c r="RW100" s="81"/>
      <c r="RX100" s="81"/>
      <c r="RY100" s="90"/>
      <c r="RZ100" s="77"/>
      <c r="SA100" s="42"/>
      <c r="SB100" s="72"/>
      <c r="SC100" s="91"/>
      <c r="SD100" s="92"/>
      <c r="SE100" s="81"/>
      <c r="SF100" s="81"/>
      <c r="SG100" s="90"/>
      <c r="SH100" s="77"/>
      <c r="SI100" s="42"/>
      <c r="SJ100" s="72"/>
      <c r="SK100" s="91"/>
      <c r="SL100" s="92"/>
      <c r="SM100" s="81"/>
      <c r="SN100" s="81"/>
      <c r="SO100" s="90"/>
      <c r="SP100" s="77"/>
      <c r="SQ100" s="42"/>
      <c r="SR100" s="72"/>
      <c r="SS100" s="91"/>
      <c r="ST100" s="92"/>
      <c r="SU100" s="81"/>
      <c r="SV100" s="81"/>
      <c r="SW100" s="90"/>
      <c r="SX100" s="77"/>
      <c r="SY100" s="42"/>
      <c r="SZ100" s="72"/>
      <c r="TA100" s="91"/>
      <c r="TB100" s="92"/>
      <c r="TC100" s="81"/>
      <c r="TD100" s="81"/>
      <c r="TE100" s="90"/>
      <c r="TF100" s="77"/>
      <c r="TG100" s="42"/>
      <c r="TH100" s="72"/>
      <c r="TI100" s="91"/>
      <c r="TJ100" s="92"/>
      <c r="TK100" s="81"/>
      <c r="TL100" s="81"/>
      <c r="TM100" s="90"/>
      <c r="TN100" s="77"/>
      <c r="TO100" s="42"/>
      <c r="TP100" s="72"/>
      <c r="TQ100" s="91"/>
      <c r="TR100" s="92"/>
      <c r="TS100" s="81"/>
      <c r="TT100" s="81"/>
      <c r="TU100" s="90"/>
      <c r="TV100" s="77"/>
      <c r="TW100" s="42"/>
      <c r="TX100" s="72"/>
      <c r="TY100" s="91"/>
      <c r="TZ100" s="92"/>
      <c r="UA100" s="81"/>
      <c r="UB100" s="81"/>
      <c r="UC100" s="90"/>
      <c r="UD100" s="77"/>
      <c r="UE100" s="42"/>
      <c r="UF100" s="72"/>
      <c r="UG100" s="91"/>
      <c r="UH100" s="92"/>
      <c r="UI100" s="81"/>
      <c r="UJ100" s="81"/>
      <c r="UK100" s="90"/>
      <c r="UL100" s="77"/>
      <c r="UM100" s="42"/>
      <c r="UN100" s="72"/>
      <c r="UO100" s="91"/>
      <c r="UP100" s="92"/>
      <c r="UQ100" s="81"/>
      <c r="UR100" s="81"/>
      <c r="US100" s="90"/>
      <c r="UT100" s="77"/>
      <c r="UU100" s="42"/>
      <c r="UV100" s="72"/>
      <c r="UW100" s="91"/>
      <c r="UX100" s="92"/>
      <c r="UY100" s="81"/>
      <c r="UZ100" s="81"/>
      <c r="VA100" s="90"/>
      <c r="VB100" s="77"/>
      <c r="VC100" s="42"/>
      <c r="VD100" s="72"/>
      <c r="VE100" s="91"/>
      <c r="VF100" s="92"/>
      <c r="VG100" s="81"/>
      <c r="VH100" s="81"/>
      <c r="VI100" s="90"/>
      <c r="VJ100" s="77"/>
      <c r="VK100" s="42"/>
      <c r="VL100" s="72"/>
      <c r="VM100" s="91"/>
      <c r="VN100" s="92"/>
      <c r="VO100" s="81"/>
      <c r="VP100" s="81"/>
      <c r="VQ100" s="90"/>
      <c r="VR100" s="77"/>
      <c r="VS100" s="42"/>
      <c r="VT100" s="72"/>
      <c r="VU100" s="91"/>
      <c r="VV100" s="92"/>
      <c r="VW100" s="81"/>
      <c r="VX100" s="81"/>
      <c r="VY100" s="90"/>
      <c r="VZ100" s="77"/>
      <c r="WA100" s="42"/>
      <c r="WB100" s="72"/>
      <c r="WC100" s="91"/>
      <c r="WD100" s="92"/>
      <c r="WE100" s="81"/>
      <c r="WF100" s="81"/>
      <c r="WG100" s="90"/>
      <c r="WH100" s="77"/>
      <c r="WI100" s="42"/>
      <c r="WJ100" s="72"/>
      <c r="WK100" s="91"/>
      <c r="WL100" s="92"/>
      <c r="WM100" s="81"/>
      <c r="WN100" s="81"/>
      <c r="WO100" s="90"/>
      <c r="WP100" s="77"/>
      <c r="WQ100" s="42"/>
      <c r="WR100" s="72"/>
      <c r="WS100" s="91"/>
      <c r="WT100" s="92"/>
      <c r="WU100" s="81"/>
      <c r="WV100" s="81"/>
      <c r="WW100" s="90"/>
      <c r="WX100" s="77"/>
      <c r="WY100" s="42"/>
      <c r="WZ100" s="72"/>
      <c r="XA100" s="91"/>
      <c r="XB100" s="92"/>
      <c r="XC100" s="81"/>
      <c r="XD100" s="81"/>
      <c r="XE100" s="90"/>
      <c r="XF100" s="77"/>
      <c r="XG100" s="42"/>
      <c r="XH100" s="72"/>
      <c r="XI100" s="91"/>
      <c r="XJ100" s="92"/>
      <c r="XK100" s="81"/>
      <c r="XL100" s="81"/>
      <c r="XM100" s="90"/>
      <c r="XN100" s="77"/>
      <c r="XO100" s="42"/>
      <c r="XP100" s="72"/>
      <c r="XQ100" s="91"/>
      <c r="XR100" s="92"/>
      <c r="XS100" s="81"/>
      <c r="XT100" s="81"/>
      <c r="XU100" s="90"/>
      <c r="XV100" s="77"/>
      <c r="XW100" s="42"/>
      <c r="XX100" s="72"/>
      <c r="XY100" s="91"/>
      <c r="XZ100" s="92"/>
      <c r="YA100" s="81"/>
      <c r="YB100" s="81"/>
      <c r="YC100" s="90"/>
      <c r="YD100" s="77"/>
      <c r="YE100" s="42"/>
      <c r="YF100" s="72"/>
      <c r="YG100" s="91"/>
      <c r="YH100" s="92"/>
      <c r="YI100" s="81"/>
      <c r="YJ100" s="81"/>
      <c r="YK100" s="90"/>
      <c r="YL100" s="77"/>
      <c r="YM100" s="42"/>
      <c r="YN100" s="72"/>
      <c r="YO100" s="91"/>
      <c r="YP100" s="92"/>
      <c r="YQ100" s="81"/>
      <c r="YR100" s="81"/>
      <c r="YS100" s="90"/>
      <c r="YT100" s="77"/>
      <c r="YU100" s="42"/>
      <c r="YV100" s="72"/>
      <c r="YW100" s="91"/>
      <c r="YX100" s="92"/>
      <c r="YY100" s="81"/>
      <c r="YZ100" s="81"/>
      <c r="ZA100" s="90"/>
      <c r="ZB100" s="77"/>
      <c r="ZC100" s="42"/>
      <c r="ZD100" s="72"/>
      <c r="ZE100" s="91"/>
      <c r="ZF100" s="92"/>
      <c r="ZG100" s="81"/>
      <c r="ZH100" s="81"/>
      <c r="ZI100" s="90"/>
      <c r="ZJ100" s="77"/>
      <c r="ZK100" s="42"/>
      <c r="ZL100" s="72"/>
      <c r="ZM100" s="91"/>
      <c r="ZN100" s="92"/>
      <c r="ZO100" s="81"/>
      <c r="ZP100" s="81"/>
      <c r="ZQ100" s="90"/>
      <c r="ZR100" s="77"/>
      <c r="ZS100" s="42"/>
      <c r="ZT100" s="72"/>
      <c r="ZU100" s="91"/>
      <c r="ZV100" s="92"/>
      <c r="ZW100" s="81"/>
      <c r="ZX100" s="81"/>
      <c r="ZY100" s="90"/>
      <c r="ZZ100" s="77"/>
      <c r="AAA100" s="42"/>
      <c r="AAB100" s="72"/>
      <c r="AAC100" s="91"/>
      <c r="AAD100" s="92"/>
      <c r="AAE100" s="81"/>
      <c r="AAF100" s="81"/>
      <c r="AAG100" s="90"/>
      <c r="AAH100" s="77"/>
      <c r="AAI100" s="42"/>
      <c r="AAJ100" s="72"/>
      <c r="AAK100" s="91"/>
      <c r="AAL100" s="92"/>
      <c r="AAM100" s="81"/>
      <c r="AAN100" s="81"/>
      <c r="AAO100" s="90"/>
      <c r="AAP100" s="77"/>
      <c r="AAQ100" s="42"/>
      <c r="AAR100" s="72"/>
      <c r="AAS100" s="91"/>
      <c r="AAT100" s="92"/>
      <c r="AAU100" s="81"/>
      <c r="AAV100" s="81"/>
      <c r="AAW100" s="90"/>
      <c r="AAX100" s="77"/>
      <c r="AAY100" s="42"/>
      <c r="AAZ100" s="72"/>
      <c r="ABA100" s="91"/>
      <c r="ABB100" s="92"/>
      <c r="ABC100" s="81"/>
      <c r="ABD100" s="81"/>
      <c r="ABE100" s="90"/>
      <c r="ABF100" s="77"/>
      <c r="ABG100" s="42"/>
      <c r="ABH100" s="72"/>
      <c r="ABI100" s="91"/>
      <c r="ABJ100" s="92"/>
      <c r="ABK100" s="81"/>
      <c r="ABL100" s="81"/>
      <c r="ABM100" s="90"/>
      <c r="ABN100" s="77"/>
      <c r="ABO100" s="42"/>
      <c r="ABP100" s="72"/>
      <c r="ABQ100" s="91"/>
      <c r="ABR100" s="92"/>
      <c r="ABS100" s="81"/>
      <c r="ABT100" s="81"/>
      <c r="ABU100" s="90"/>
      <c r="ABV100" s="77"/>
      <c r="ABW100" s="42"/>
      <c r="ABX100" s="72"/>
      <c r="ABY100" s="91"/>
      <c r="ABZ100" s="92"/>
      <c r="ACA100" s="81"/>
      <c r="ACB100" s="81"/>
      <c r="ACC100" s="90"/>
      <c r="ACD100" s="77"/>
      <c r="ACE100" s="42"/>
      <c r="ACF100" s="72"/>
      <c r="ACG100" s="91"/>
      <c r="ACH100" s="92"/>
      <c r="ACI100" s="81"/>
      <c r="ACJ100" s="81"/>
      <c r="ACK100" s="90"/>
      <c r="ACL100" s="77"/>
      <c r="ACM100" s="42"/>
      <c r="ACN100" s="72"/>
      <c r="ACO100" s="91"/>
      <c r="ACP100" s="92"/>
      <c r="ACQ100" s="81"/>
      <c r="ACR100" s="81"/>
      <c r="ACS100" s="90"/>
      <c r="ACT100" s="77"/>
      <c r="ACU100" s="42"/>
      <c r="ACV100" s="72"/>
      <c r="ACW100" s="91"/>
      <c r="ACX100" s="92"/>
      <c r="ACY100" s="81"/>
      <c r="ACZ100" s="81"/>
      <c r="ADA100" s="90"/>
      <c r="ADB100" s="77"/>
      <c r="ADC100" s="42"/>
      <c r="ADD100" s="72"/>
      <c r="ADE100" s="91"/>
      <c r="ADF100" s="92"/>
      <c r="ADG100" s="81"/>
      <c r="ADH100" s="81"/>
      <c r="ADI100" s="90"/>
      <c r="ADJ100" s="77"/>
      <c r="ADK100" s="42"/>
      <c r="ADL100" s="72"/>
      <c r="ADM100" s="91"/>
      <c r="ADN100" s="92"/>
      <c r="ADO100" s="81"/>
      <c r="ADP100" s="81"/>
      <c r="ADQ100" s="90"/>
      <c r="ADR100" s="77"/>
      <c r="ADS100" s="42"/>
      <c r="ADT100" s="72"/>
      <c r="ADU100" s="91"/>
      <c r="ADV100" s="92"/>
      <c r="ADW100" s="81"/>
      <c r="ADX100" s="81"/>
      <c r="ADY100" s="90"/>
      <c r="ADZ100" s="77"/>
      <c r="AEA100" s="42"/>
      <c r="AEB100" s="72"/>
      <c r="AEC100" s="91"/>
      <c r="AED100" s="92"/>
      <c r="AEE100" s="81"/>
      <c r="AEF100" s="81"/>
      <c r="AEG100" s="90"/>
      <c r="AEH100" s="77"/>
      <c r="AEI100" s="42"/>
      <c r="AEJ100" s="72"/>
      <c r="AEK100" s="91"/>
      <c r="AEL100" s="92"/>
      <c r="AEM100" s="81"/>
      <c r="AEN100" s="81"/>
      <c r="AEO100" s="90"/>
      <c r="AEP100" s="77"/>
      <c r="AEQ100" s="42"/>
      <c r="AER100" s="72"/>
      <c r="AES100" s="91"/>
      <c r="AET100" s="92"/>
      <c r="AEU100" s="81"/>
      <c r="AEV100" s="81"/>
      <c r="AEW100" s="90"/>
      <c r="AEX100" s="77"/>
      <c r="AEY100" s="42"/>
      <c r="AEZ100" s="72"/>
      <c r="AFA100" s="91"/>
      <c r="AFB100" s="92"/>
      <c r="AFC100" s="81"/>
      <c r="AFD100" s="81"/>
      <c r="AFE100" s="90"/>
      <c r="AFF100" s="77"/>
      <c r="AFG100" s="42"/>
      <c r="AFH100" s="72"/>
      <c r="AFI100" s="91"/>
      <c r="AFJ100" s="92"/>
      <c r="AFK100" s="81"/>
      <c r="AFL100" s="81"/>
      <c r="AFM100" s="90"/>
      <c r="AFN100" s="77"/>
      <c r="AFO100" s="42"/>
      <c r="AFP100" s="72"/>
      <c r="AFQ100" s="91"/>
      <c r="AFR100" s="92"/>
      <c r="AFS100" s="81"/>
      <c r="AFT100" s="81"/>
      <c r="AFU100" s="90"/>
      <c r="AFV100" s="77"/>
      <c r="AFW100" s="42"/>
      <c r="AFX100" s="72"/>
      <c r="AFY100" s="91"/>
      <c r="AFZ100" s="92"/>
      <c r="AGA100" s="81"/>
      <c r="AGB100" s="81"/>
      <c r="AGC100" s="90"/>
      <c r="AGD100" s="77"/>
      <c r="AGE100" s="42"/>
      <c r="AGF100" s="72"/>
      <c r="AGG100" s="91"/>
      <c r="AGH100" s="92"/>
      <c r="AGI100" s="81"/>
      <c r="AGJ100" s="81"/>
      <c r="AGK100" s="90"/>
      <c r="AGL100" s="77"/>
      <c r="AGM100" s="42"/>
      <c r="AGN100" s="72"/>
      <c r="AGO100" s="91"/>
      <c r="AGP100" s="92"/>
      <c r="AGQ100" s="81"/>
      <c r="AGR100" s="81"/>
      <c r="AGS100" s="90"/>
      <c r="AGT100" s="77"/>
      <c r="AGU100" s="42"/>
      <c r="AGV100" s="72"/>
      <c r="AGW100" s="91"/>
      <c r="AGX100" s="92"/>
      <c r="AGY100" s="81"/>
      <c r="AGZ100" s="81"/>
      <c r="AHA100" s="90"/>
      <c r="AHB100" s="77"/>
      <c r="AHC100" s="42"/>
      <c r="AHD100" s="72"/>
      <c r="AHE100" s="91"/>
      <c r="AHF100" s="92"/>
      <c r="AHG100" s="81"/>
      <c r="AHH100" s="81"/>
      <c r="AHI100" s="90"/>
      <c r="AHJ100" s="77"/>
      <c r="AHK100" s="42"/>
      <c r="AHL100" s="72"/>
      <c r="AHM100" s="91"/>
      <c r="AHN100" s="92"/>
      <c r="AHO100" s="81"/>
      <c r="AHP100" s="81"/>
      <c r="AHQ100" s="90"/>
      <c r="AHR100" s="77"/>
      <c r="AHS100" s="42"/>
      <c r="AHT100" s="72"/>
      <c r="AHU100" s="91"/>
      <c r="AHV100" s="92"/>
      <c r="AHW100" s="81"/>
      <c r="AHX100" s="81"/>
      <c r="AHY100" s="90"/>
      <c r="AHZ100" s="77"/>
      <c r="AIA100" s="42"/>
      <c r="AIB100" s="72"/>
      <c r="AIC100" s="91"/>
      <c r="AID100" s="92"/>
      <c r="AIE100" s="81"/>
      <c r="AIF100" s="81"/>
      <c r="AIG100" s="90"/>
      <c r="AIH100" s="77"/>
      <c r="AII100" s="42"/>
      <c r="AIJ100" s="72"/>
      <c r="AIK100" s="91"/>
      <c r="AIL100" s="92"/>
      <c r="AIM100" s="81"/>
      <c r="AIN100" s="81"/>
      <c r="AIO100" s="90"/>
      <c r="AIP100" s="77"/>
      <c r="AIQ100" s="42"/>
      <c r="AIR100" s="72"/>
      <c r="AIS100" s="91"/>
      <c r="AIT100" s="92"/>
      <c r="AIU100" s="81"/>
      <c r="AIV100" s="81"/>
      <c r="AIW100" s="90"/>
      <c r="AIX100" s="77"/>
      <c r="AIY100" s="42"/>
      <c r="AIZ100" s="72"/>
      <c r="AJA100" s="91"/>
      <c r="AJB100" s="92"/>
      <c r="AJC100" s="81"/>
      <c r="AJD100" s="81"/>
      <c r="AJE100" s="90"/>
      <c r="AJF100" s="77"/>
      <c r="AJG100" s="42"/>
      <c r="AJH100" s="72"/>
      <c r="AJI100" s="91"/>
      <c r="AJJ100" s="92"/>
      <c r="AJK100" s="81"/>
      <c r="AJL100" s="81"/>
      <c r="AJM100" s="90"/>
      <c r="AJN100" s="77"/>
      <c r="AJO100" s="42"/>
      <c r="AJP100" s="72"/>
      <c r="AJQ100" s="91"/>
      <c r="AJR100" s="92"/>
      <c r="AJS100" s="81"/>
      <c r="AJT100" s="81"/>
      <c r="AJU100" s="90"/>
      <c r="AJV100" s="77"/>
      <c r="AJW100" s="42"/>
      <c r="AJX100" s="72"/>
      <c r="AJY100" s="91"/>
      <c r="AJZ100" s="92"/>
      <c r="AKA100" s="81"/>
      <c r="AKB100" s="81"/>
      <c r="AKC100" s="90"/>
      <c r="AKD100" s="77"/>
      <c r="AKE100" s="42"/>
      <c r="AKF100" s="72"/>
      <c r="AKG100" s="91"/>
      <c r="AKH100" s="92"/>
      <c r="AKI100" s="81"/>
      <c r="AKJ100" s="81"/>
      <c r="AKK100" s="90"/>
      <c r="AKL100" s="77"/>
      <c r="AKM100" s="42"/>
      <c r="AKN100" s="72"/>
      <c r="AKO100" s="91"/>
      <c r="AKP100" s="92"/>
      <c r="AKQ100" s="81"/>
      <c r="AKR100" s="81"/>
      <c r="AKS100" s="90"/>
      <c r="AKT100" s="77"/>
      <c r="AKU100" s="42"/>
      <c r="AKV100" s="72"/>
      <c r="AKW100" s="91"/>
      <c r="AKX100" s="92"/>
      <c r="AKY100" s="81"/>
      <c r="AKZ100" s="81"/>
      <c r="ALA100" s="90"/>
      <c r="ALB100" s="77"/>
      <c r="ALC100" s="42"/>
      <c r="ALD100" s="72"/>
      <c r="ALE100" s="91"/>
      <c r="ALF100" s="92"/>
      <c r="ALG100" s="81"/>
      <c r="ALH100" s="81"/>
      <c r="ALI100" s="90"/>
      <c r="ALJ100" s="77"/>
      <c r="ALK100" s="42"/>
      <c r="ALL100" s="72"/>
      <c r="ALM100" s="91"/>
      <c r="ALN100" s="92"/>
      <c r="ALO100" s="81"/>
      <c r="ALP100" s="81"/>
      <c r="ALQ100" s="90"/>
      <c r="ALR100" s="77"/>
      <c r="ALS100" s="42"/>
      <c r="ALT100" s="72"/>
      <c r="ALU100" s="91"/>
      <c r="ALV100" s="92"/>
      <c r="ALW100" s="81"/>
      <c r="ALX100" s="81"/>
      <c r="ALY100" s="90"/>
      <c r="ALZ100" s="77"/>
      <c r="AMA100" s="42"/>
      <c r="AMB100" s="72"/>
      <c r="AMC100" s="91"/>
      <c r="AMD100" s="92"/>
      <c r="AME100" s="81"/>
      <c r="AMF100" s="81"/>
      <c r="AMG100" s="90"/>
      <c r="AMH100" s="77"/>
      <c r="AMI100" s="42"/>
      <c r="AMJ100" s="72"/>
      <c r="AMK100" s="91"/>
      <c r="AML100" s="92"/>
      <c r="AMM100" s="81"/>
      <c r="AMN100" s="81"/>
      <c r="AMO100" s="90"/>
      <c r="AMP100" s="77"/>
      <c r="AMQ100" s="42"/>
      <c r="AMR100" s="72"/>
      <c r="AMS100" s="91"/>
      <c r="AMT100" s="92"/>
      <c r="AMU100" s="81"/>
      <c r="AMV100" s="81"/>
      <c r="AMW100" s="90"/>
      <c r="AMX100" s="77"/>
      <c r="AMY100" s="42"/>
      <c r="AMZ100" s="72"/>
      <c r="ANA100" s="91"/>
      <c r="ANB100" s="92"/>
      <c r="ANC100" s="81"/>
      <c r="AND100" s="81"/>
      <c r="ANE100" s="90"/>
      <c r="ANF100" s="77"/>
      <c r="ANG100" s="42"/>
      <c r="ANH100" s="72"/>
      <c r="ANI100" s="91"/>
      <c r="ANJ100" s="92"/>
      <c r="ANK100" s="81"/>
      <c r="ANL100" s="81"/>
      <c r="ANM100" s="90"/>
      <c r="ANN100" s="77"/>
      <c r="ANO100" s="42"/>
      <c r="ANP100" s="72"/>
      <c r="ANQ100" s="91"/>
      <c r="ANR100" s="92"/>
      <c r="ANS100" s="81"/>
      <c r="ANT100" s="81"/>
      <c r="ANU100" s="90"/>
      <c r="ANV100" s="77"/>
      <c r="ANW100" s="42"/>
      <c r="ANX100" s="72"/>
      <c r="ANY100" s="91"/>
      <c r="ANZ100" s="92"/>
      <c r="AOA100" s="81"/>
      <c r="AOB100" s="81"/>
      <c r="AOC100" s="90"/>
      <c r="AOD100" s="77"/>
      <c r="AOE100" s="42"/>
      <c r="AOF100" s="72"/>
      <c r="AOG100" s="91"/>
      <c r="AOH100" s="92"/>
      <c r="AOI100" s="81"/>
      <c r="AOJ100" s="81"/>
      <c r="AOK100" s="90"/>
      <c r="AOL100" s="77"/>
      <c r="AOM100" s="42"/>
      <c r="AON100" s="72"/>
      <c r="AOO100" s="91"/>
      <c r="AOP100" s="92"/>
      <c r="AOQ100" s="81"/>
      <c r="AOR100" s="81"/>
      <c r="AOS100" s="90"/>
      <c r="AOT100" s="77"/>
      <c r="AOU100" s="42"/>
      <c r="AOV100" s="72"/>
      <c r="AOW100" s="91"/>
      <c r="AOX100" s="92"/>
      <c r="AOY100" s="81"/>
      <c r="AOZ100" s="81"/>
      <c r="APA100" s="90"/>
      <c r="APB100" s="77"/>
      <c r="APC100" s="42"/>
      <c r="APD100" s="72"/>
      <c r="APE100" s="91"/>
      <c r="APF100" s="92"/>
      <c r="APG100" s="81"/>
      <c r="APH100" s="81"/>
      <c r="API100" s="90"/>
      <c r="APJ100" s="77"/>
      <c r="APK100" s="42"/>
      <c r="APL100" s="72"/>
      <c r="APM100" s="91"/>
      <c r="APN100" s="92"/>
      <c r="APO100" s="81"/>
      <c r="APP100" s="81"/>
      <c r="APQ100" s="90"/>
      <c r="APR100" s="77"/>
      <c r="APS100" s="42"/>
      <c r="APT100" s="72"/>
      <c r="APU100" s="91"/>
      <c r="APV100" s="92"/>
      <c r="APW100" s="81"/>
      <c r="APX100" s="81"/>
      <c r="APY100" s="90"/>
      <c r="APZ100" s="77"/>
      <c r="AQA100" s="42"/>
      <c r="AQB100" s="72"/>
      <c r="AQC100" s="91"/>
      <c r="AQD100" s="92"/>
      <c r="AQE100" s="81"/>
      <c r="AQF100" s="81"/>
      <c r="AQG100" s="90"/>
      <c r="AQH100" s="77"/>
      <c r="AQI100" s="42"/>
      <c r="AQJ100" s="72"/>
      <c r="AQK100" s="91"/>
      <c r="AQL100" s="92"/>
      <c r="AQM100" s="81"/>
      <c r="AQN100" s="81"/>
      <c r="AQO100" s="90"/>
      <c r="AQP100" s="77"/>
      <c r="AQQ100" s="42"/>
      <c r="AQR100" s="72"/>
      <c r="AQS100" s="91"/>
      <c r="AQT100" s="92"/>
      <c r="AQU100" s="81"/>
      <c r="AQV100" s="81"/>
      <c r="AQW100" s="90"/>
      <c r="AQX100" s="77"/>
      <c r="AQY100" s="42"/>
      <c r="AQZ100" s="72"/>
      <c r="ARA100" s="91"/>
      <c r="ARB100" s="92"/>
      <c r="ARC100" s="81"/>
      <c r="ARD100" s="81"/>
      <c r="ARE100" s="90"/>
      <c r="ARF100" s="77"/>
      <c r="ARG100" s="42"/>
      <c r="ARH100" s="72"/>
      <c r="ARI100" s="91"/>
      <c r="ARJ100" s="92"/>
      <c r="ARK100" s="81"/>
      <c r="ARL100" s="81"/>
      <c r="ARM100" s="90"/>
      <c r="ARN100" s="77"/>
      <c r="ARO100" s="42"/>
      <c r="ARP100" s="72"/>
      <c r="ARQ100" s="91"/>
      <c r="ARR100" s="92"/>
      <c r="ARS100" s="81"/>
      <c r="ART100" s="81"/>
      <c r="ARU100" s="90"/>
      <c r="ARV100" s="77"/>
      <c r="ARW100" s="42"/>
      <c r="ARX100" s="72"/>
      <c r="ARY100" s="91"/>
      <c r="ARZ100" s="92"/>
      <c r="ASA100" s="81"/>
      <c r="ASB100" s="81"/>
      <c r="ASC100" s="90"/>
      <c r="ASD100" s="77"/>
      <c r="ASE100" s="42"/>
      <c r="ASF100" s="72"/>
      <c r="ASG100" s="91"/>
      <c r="ASH100" s="92"/>
      <c r="ASI100" s="81"/>
      <c r="ASJ100" s="81"/>
      <c r="ASK100" s="90"/>
      <c r="ASL100" s="77"/>
      <c r="ASM100" s="42"/>
      <c r="ASN100" s="72"/>
      <c r="ASO100" s="91"/>
      <c r="ASP100" s="92"/>
      <c r="ASQ100" s="81"/>
      <c r="ASR100" s="81"/>
      <c r="ASS100" s="90"/>
      <c r="AST100" s="77"/>
      <c r="ASU100" s="42"/>
      <c r="ASV100" s="72"/>
      <c r="ASW100" s="91"/>
      <c r="ASX100" s="92"/>
      <c r="ASY100" s="81"/>
      <c r="ASZ100" s="81"/>
      <c r="ATA100" s="90"/>
      <c r="ATB100" s="77"/>
      <c r="ATC100" s="42"/>
      <c r="ATD100" s="72"/>
      <c r="ATE100" s="91"/>
      <c r="ATF100" s="92"/>
      <c r="ATG100" s="81"/>
      <c r="ATH100" s="81"/>
      <c r="ATI100" s="90"/>
      <c r="ATJ100" s="77"/>
      <c r="ATK100" s="42"/>
      <c r="ATL100" s="72"/>
      <c r="ATM100" s="91"/>
      <c r="ATN100" s="92"/>
      <c r="ATO100" s="81"/>
      <c r="ATP100" s="81"/>
      <c r="ATQ100" s="90"/>
      <c r="ATR100" s="77"/>
      <c r="ATS100" s="42"/>
      <c r="ATT100" s="72"/>
      <c r="ATU100" s="91"/>
      <c r="ATV100" s="92"/>
      <c r="ATW100" s="81"/>
      <c r="ATX100" s="81"/>
      <c r="ATY100" s="90"/>
      <c r="ATZ100" s="77"/>
      <c r="AUA100" s="42"/>
      <c r="AUB100" s="72"/>
      <c r="AUC100" s="91"/>
      <c r="AUD100" s="92"/>
      <c r="AUE100" s="81"/>
      <c r="AUF100" s="81"/>
      <c r="AUG100" s="90"/>
      <c r="AUH100" s="77"/>
      <c r="AUI100" s="42"/>
      <c r="AUJ100" s="72"/>
      <c r="AUK100" s="91"/>
      <c r="AUL100" s="92"/>
      <c r="AUM100" s="81"/>
      <c r="AUN100" s="81"/>
      <c r="AUO100" s="90"/>
      <c r="AUP100" s="77"/>
      <c r="AUQ100" s="42"/>
      <c r="AUR100" s="72"/>
      <c r="AUS100" s="91"/>
      <c r="AUT100" s="92"/>
      <c r="AUU100" s="81"/>
      <c r="AUV100" s="81"/>
      <c r="AUW100" s="90"/>
      <c r="AUX100" s="77"/>
      <c r="AUY100" s="42"/>
      <c r="AUZ100" s="72"/>
      <c r="AVA100" s="91"/>
      <c r="AVB100" s="92"/>
      <c r="AVC100" s="81"/>
      <c r="AVD100" s="81"/>
      <c r="AVE100" s="90"/>
      <c r="AVF100" s="77"/>
      <c r="AVG100" s="42"/>
      <c r="AVH100" s="72"/>
      <c r="AVI100" s="91"/>
      <c r="AVJ100" s="92"/>
      <c r="AVK100" s="81"/>
      <c r="AVL100" s="81"/>
      <c r="AVM100" s="90"/>
      <c r="AVN100" s="77"/>
      <c r="AVO100" s="42"/>
      <c r="AVP100" s="72"/>
      <c r="AVQ100" s="91"/>
      <c r="AVR100" s="92"/>
      <c r="AVS100" s="81"/>
      <c r="AVT100" s="81"/>
      <c r="AVU100" s="90"/>
      <c r="AVV100" s="77"/>
      <c r="AVW100" s="42"/>
      <c r="AVX100" s="72"/>
      <c r="AVY100" s="91"/>
      <c r="AVZ100" s="92"/>
      <c r="AWA100" s="81"/>
      <c r="AWB100" s="81"/>
      <c r="AWC100" s="90"/>
      <c r="AWD100" s="77"/>
      <c r="AWE100" s="42"/>
      <c r="AWF100" s="72"/>
      <c r="AWG100" s="91"/>
      <c r="AWH100" s="92"/>
      <c r="AWI100" s="81"/>
      <c r="AWJ100" s="81"/>
      <c r="AWK100" s="90"/>
      <c r="AWL100" s="77"/>
      <c r="AWM100" s="42"/>
      <c r="AWN100" s="72"/>
      <c r="AWO100" s="91"/>
      <c r="AWP100" s="92"/>
      <c r="AWQ100" s="81"/>
      <c r="AWR100" s="81"/>
      <c r="AWS100" s="90"/>
      <c r="AWT100" s="77"/>
      <c r="AWU100" s="42"/>
      <c r="AWV100" s="72"/>
      <c r="AWW100" s="91"/>
      <c r="AWX100" s="92"/>
      <c r="AWY100" s="81"/>
      <c r="AWZ100" s="81"/>
      <c r="AXA100" s="90"/>
      <c r="AXB100" s="77"/>
      <c r="AXC100" s="42"/>
      <c r="AXD100" s="72"/>
      <c r="AXE100" s="91"/>
      <c r="AXF100" s="92"/>
      <c r="AXG100" s="81"/>
      <c r="AXH100" s="81"/>
      <c r="AXI100" s="90"/>
      <c r="AXJ100" s="77"/>
      <c r="AXK100" s="42"/>
      <c r="AXL100" s="72"/>
      <c r="AXM100" s="91"/>
      <c r="AXN100" s="92"/>
      <c r="AXO100" s="81"/>
      <c r="AXP100" s="81"/>
      <c r="AXQ100" s="90"/>
      <c r="AXR100" s="77"/>
      <c r="AXS100" s="42"/>
      <c r="AXT100" s="72"/>
      <c r="AXU100" s="91"/>
      <c r="AXV100" s="92"/>
      <c r="AXW100" s="81"/>
      <c r="AXX100" s="81"/>
      <c r="AXY100" s="90"/>
      <c r="AXZ100" s="77"/>
      <c r="AYA100" s="42"/>
      <c r="AYB100" s="72"/>
      <c r="AYC100" s="91"/>
      <c r="AYD100" s="92"/>
      <c r="AYE100" s="81"/>
      <c r="AYF100" s="81"/>
      <c r="AYG100" s="90"/>
      <c r="AYH100" s="77"/>
      <c r="AYI100" s="42"/>
      <c r="AYJ100" s="72"/>
      <c r="AYK100" s="91"/>
      <c r="AYL100" s="92"/>
      <c r="AYM100" s="81"/>
      <c r="AYN100" s="81"/>
      <c r="AYO100" s="90"/>
      <c r="AYP100" s="77"/>
      <c r="AYQ100" s="42"/>
      <c r="AYR100" s="72"/>
      <c r="AYS100" s="91"/>
      <c r="AYT100" s="92"/>
      <c r="AYU100" s="81"/>
      <c r="AYV100" s="81"/>
      <c r="AYW100" s="90"/>
      <c r="AYX100" s="77"/>
      <c r="AYY100" s="42"/>
      <c r="AYZ100" s="72"/>
      <c r="AZA100" s="91"/>
      <c r="AZB100" s="92"/>
      <c r="AZC100" s="81"/>
      <c r="AZD100" s="81"/>
      <c r="AZE100" s="90"/>
      <c r="AZF100" s="77"/>
      <c r="AZG100" s="42"/>
      <c r="AZH100" s="72"/>
      <c r="AZI100" s="91"/>
      <c r="AZJ100" s="92"/>
      <c r="AZK100" s="81"/>
      <c r="AZL100" s="81"/>
      <c r="AZM100" s="90"/>
      <c r="AZN100" s="77"/>
      <c r="AZO100" s="42"/>
      <c r="AZP100" s="72"/>
      <c r="AZQ100" s="91"/>
      <c r="AZR100" s="92"/>
      <c r="AZS100" s="81"/>
      <c r="AZT100" s="81"/>
      <c r="AZU100" s="90"/>
      <c r="AZV100" s="77"/>
      <c r="AZW100" s="42"/>
      <c r="AZX100" s="72"/>
      <c r="AZY100" s="91"/>
      <c r="AZZ100" s="92"/>
      <c r="BAA100" s="81"/>
      <c r="BAB100" s="81"/>
      <c r="BAC100" s="90"/>
      <c r="BAD100" s="77"/>
      <c r="BAE100" s="42"/>
      <c r="BAF100" s="72"/>
      <c r="BAG100" s="91"/>
      <c r="BAH100" s="92"/>
      <c r="BAI100" s="81"/>
      <c r="BAJ100" s="81"/>
      <c r="BAK100" s="90"/>
      <c r="BAL100" s="77"/>
      <c r="BAM100" s="42"/>
      <c r="BAN100" s="72"/>
      <c r="BAO100" s="91"/>
      <c r="BAP100" s="92"/>
      <c r="BAQ100" s="81"/>
      <c r="BAR100" s="81"/>
      <c r="BAS100" s="90"/>
      <c r="BAT100" s="77"/>
      <c r="BAU100" s="42"/>
      <c r="BAV100" s="72"/>
      <c r="BAW100" s="91"/>
      <c r="BAX100" s="92"/>
      <c r="BAY100" s="81"/>
      <c r="BAZ100" s="81"/>
      <c r="BBA100" s="90"/>
      <c r="BBB100" s="77"/>
      <c r="BBC100" s="42"/>
      <c r="BBD100" s="72"/>
      <c r="BBE100" s="91"/>
      <c r="BBF100" s="92"/>
      <c r="BBG100" s="81"/>
      <c r="BBH100" s="81"/>
      <c r="BBI100" s="90"/>
      <c r="BBJ100" s="77"/>
      <c r="BBK100" s="42"/>
      <c r="BBL100" s="72"/>
      <c r="BBM100" s="91"/>
      <c r="BBN100" s="92"/>
      <c r="BBO100" s="81"/>
      <c r="BBP100" s="81"/>
      <c r="BBQ100" s="90"/>
      <c r="BBR100" s="77"/>
      <c r="BBS100" s="42"/>
      <c r="BBT100" s="72"/>
      <c r="BBU100" s="91"/>
      <c r="BBV100" s="92"/>
      <c r="BBW100" s="81"/>
      <c r="BBX100" s="81"/>
      <c r="BBY100" s="90"/>
      <c r="BBZ100" s="77"/>
      <c r="BCA100" s="42"/>
      <c r="BCB100" s="72"/>
      <c r="BCC100" s="91"/>
      <c r="BCD100" s="92"/>
      <c r="BCE100" s="81"/>
      <c r="BCF100" s="81"/>
      <c r="BCG100" s="90"/>
      <c r="BCH100" s="77"/>
      <c r="BCI100" s="42"/>
      <c r="BCJ100" s="72"/>
      <c r="BCK100" s="91"/>
      <c r="BCL100" s="92"/>
      <c r="BCM100" s="81"/>
      <c r="BCN100" s="81"/>
      <c r="BCO100" s="90"/>
      <c r="BCP100" s="77"/>
      <c r="BCQ100" s="42"/>
      <c r="BCR100" s="72"/>
      <c r="BCS100" s="91"/>
      <c r="BCT100" s="92"/>
      <c r="BCU100" s="81"/>
      <c r="BCV100" s="81"/>
      <c r="BCW100" s="90"/>
      <c r="BCX100" s="77"/>
      <c r="BCY100" s="42"/>
      <c r="BCZ100" s="72"/>
      <c r="BDA100" s="91"/>
      <c r="BDB100" s="92"/>
      <c r="BDC100" s="81"/>
      <c r="BDD100" s="81"/>
      <c r="BDE100" s="90"/>
      <c r="BDF100" s="77"/>
      <c r="BDG100" s="42"/>
      <c r="BDH100" s="72"/>
      <c r="BDI100" s="91"/>
      <c r="BDJ100" s="92"/>
      <c r="BDK100" s="81"/>
      <c r="BDL100" s="81"/>
      <c r="BDM100" s="90"/>
      <c r="BDN100" s="77"/>
      <c r="BDO100" s="42"/>
      <c r="BDP100" s="72"/>
      <c r="BDQ100" s="91"/>
      <c r="BDR100" s="92"/>
      <c r="BDS100" s="81"/>
      <c r="BDT100" s="81"/>
      <c r="BDU100" s="90"/>
      <c r="BDV100" s="77"/>
      <c r="BDW100" s="42"/>
      <c r="BDX100" s="72"/>
      <c r="BDY100" s="91"/>
      <c r="BDZ100" s="92"/>
      <c r="BEA100" s="81"/>
      <c r="BEB100" s="81"/>
      <c r="BEC100" s="90"/>
      <c r="BED100" s="77"/>
      <c r="BEE100" s="42"/>
      <c r="BEF100" s="72"/>
      <c r="BEG100" s="91"/>
      <c r="BEH100" s="92"/>
      <c r="BEI100" s="81"/>
      <c r="BEJ100" s="81"/>
      <c r="BEK100" s="90"/>
      <c r="BEL100" s="77"/>
      <c r="BEM100" s="42"/>
      <c r="BEN100" s="72"/>
      <c r="BEO100" s="91"/>
      <c r="BEP100" s="92"/>
      <c r="BEQ100" s="81"/>
      <c r="BER100" s="81"/>
      <c r="BES100" s="90"/>
      <c r="BET100" s="77"/>
      <c r="BEU100" s="42"/>
      <c r="BEV100" s="72"/>
      <c r="BEW100" s="91"/>
      <c r="BEX100" s="92"/>
      <c r="BEY100" s="81"/>
      <c r="BEZ100" s="81"/>
      <c r="BFA100" s="90"/>
      <c r="BFB100" s="77"/>
      <c r="BFC100" s="42"/>
      <c r="BFD100" s="72"/>
      <c r="BFE100" s="91"/>
      <c r="BFF100" s="92"/>
      <c r="BFG100" s="81"/>
      <c r="BFH100" s="81"/>
      <c r="BFI100" s="90"/>
      <c r="BFJ100" s="77"/>
      <c r="BFK100" s="42"/>
      <c r="BFL100" s="72"/>
      <c r="BFM100" s="91"/>
      <c r="BFN100" s="92"/>
      <c r="BFO100" s="81"/>
      <c r="BFP100" s="81"/>
      <c r="BFQ100" s="90"/>
      <c r="BFR100" s="77"/>
      <c r="BFS100" s="42"/>
      <c r="BFT100" s="72"/>
      <c r="BFU100" s="91"/>
      <c r="BFV100" s="92"/>
      <c r="BFW100" s="81"/>
      <c r="BFX100" s="81"/>
      <c r="BFY100" s="90"/>
      <c r="BFZ100" s="77"/>
      <c r="BGA100" s="42"/>
      <c r="BGB100" s="72"/>
      <c r="BGC100" s="91"/>
      <c r="BGD100" s="92"/>
      <c r="BGE100" s="81"/>
      <c r="BGF100" s="81"/>
      <c r="BGG100" s="90"/>
      <c r="BGH100" s="77"/>
      <c r="BGI100" s="42"/>
      <c r="BGJ100" s="72"/>
      <c r="BGK100" s="91"/>
      <c r="BGL100" s="92"/>
      <c r="BGM100" s="81"/>
      <c r="BGN100" s="81"/>
      <c r="BGO100" s="90"/>
      <c r="BGP100" s="77"/>
      <c r="BGQ100" s="42"/>
      <c r="BGR100" s="72"/>
      <c r="BGS100" s="91"/>
      <c r="BGT100" s="92"/>
      <c r="BGU100" s="81"/>
      <c r="BGV100" s="81"/>
      <c r="BGW100" s="90"/>
      <c r="BGX100" s="77"/>
      <c r="BGY100" s="42"/>
      <c r="BGZ100" s="72"/>
      <c r="BHA100" s="91"/>
      <c r="BHB100" s="92"/>
      <c r="BHC100" s="81"/>
      <c r="BHD100" s="81"/>
      <c r="BHE100" s="90"/>
      <c r="BHF100" s="77"/>
      <c r="BHG100" s="42"/>
      <c r="BHH100" s="72"/>
      <c r="BHI100" s="91"/>
      <c r="BHJ100" s="92"/>
      <c r="BHK100" s="81"/>
      <c r="BHL100" s="81"/>
      <c r="BHM100" s="90"/>
      <c r="BHN100" s="77"/>
      <c r="BHO100" s="42"/>
      <c r="BHP100" s="72"/>
      <c r="BHQ100" s="91"/>
      <c r="BHR100" s="92"/>
      <c r="BHS100" s="81"/>
      <c r="BHT100" s="81"/>
      <c r="BHU100" s="90"/>
      <c r="BHV100" s="77"/>
      <c r="BHW100" s="42"/>
      <c r="BHX100" s="72"/>
      <c r="BHY100" s="91"/>
      <c r="BHZ100" s="92"/>
      <c r="BIA100" s="81"/>
      <c r="BIB100" s="81"/>
      <c r="BIC100" s="90"/>
      <c r="BID100" s="77"/>
      <c r="BIE100" s="42"/>
      <c r="BIF100" s="72"/>
      <c r="BIG100" s="91"/>
      <c r="BIH100" s="92"/>
      <c r="BII100" s="81"/>
      <c r="BIJ100" s="81"/>
      <c r="BIK100" s="90"/>
      <c r="BIL100" s="77"/>
      <c r="BIM100" s="42"/>
      <c r="BIN100" s="72"/>
      <c r="BIO100" s="91"/>
      <c r="BIP100" s="92"/>
      <c r="BIQ100" s="81"/>
      <c r="BIR100" s="81"/>
      <c r="BIS100" s="90"/>
      <c r="BIT100" s="77"/>
      <c r="BIU100" s="42"/>
      <c r="BIV100" s="72"/>
      <c r="BIW100" s="91"/>
      <c r="BIX100" s="92"/>
      <c r="BIY100" s="81"/>
      <c r="BIZ100" s="81"/>
      <c r="BJA100" s="90"/>
      <c r="BJB100" s="77"/>
      <c r="BJC100" s="42"/>
      <c r="BJD100" s="72"/>
      <c r="BJE100" s="91"/>
      <c r="BJF100" s="92"/>
      <c r="BJG100" s="81"/>
      <c r="BJH100" s="81"/>
      <c r="BJI100" s="90"/>
      <c r="BJJ100" s="77"/>
      <c r="BJK100" s="42"/>
      <c r="BJL100" s="72"/>
      <c r="BJM100" s="91"/>
      <c r="BJN100" s="92"/>
      <c r="BJO100" s="81"/>
      <c r="BJP100" s="81"/>
      <c r="BJQ100" s="90"/>
      <c r="BJR100" s="77"/>
      <c r="BJS100" s="42"/>
      <c r="BJT100" s="72"/>
      <c r="BJU100" s="91"/>
      <c r="BJV100" s="92"/>
      <c r="BJW100" s="81"/>
      <c r="BJX100" s="81"/>
      <c r="BJY100" s="90"/>
      <c r="BJZ100" s="77"/>
      <c r="BKA100" s="42"/>
      <c r="BKB100" s="72"/>
      <c r="BKC100" s="91"/>
      <c r="BKD100" s="92"/>
      <c r="BKE100" s="81"/>
      <c r="BKF100" s="81"/>
      <c r="BKG100" s="90"/>
      <c r="BKH100" s="77"/>
      <c r="BKI100" s="42"/>
      <c r="BKJ100" s="72"/>
      <c r="BKK100" s="91"/>
      <c r="BKL100" s="92"/>
      <c r="BKM100" s="81"/>
      <c r="BKN100" s="81"/>
      <c r="BKO100" s="90"/>
      <c r="BKP100" s="77"/>
      <c r="BKQ100" s="42"/>
      <c r="BKR100" s="72"/>
      <c r="BKS100" s="91"/>
      <c r="BKT100" s="92"/>
      <c r="BKU100" s="81"/>
      <c r="BKV100" s="81"/>
      <c r="BKW100" s="90"/>
      <c r="BKX100" s="77"/>
      <c r="BKY100" s="42"/>
      <c r="BKZ100" s="72"/>
      <c r="BLA100" s="91"/>
      <c r="BLB100" s="92"/>
      <c r="BLC100" s="81"/>
      <c r="BLD100" s="81"/>
      <c r="BLE100" s="90"/>
      <c r="BLF100" s="77"/>
      <c r="BLG100" s="42"/>
      <c r="BLH100" s="72"/>
      <c r="BLI100" s="91"/>
      <c r="BLJ100" s="92"/>
      <c r="BLK100" s="81"/>
      <c r="BLL100" s="81"/>
      <c r="BLM100" s="90"/>
      <c r="BLN100" s="77"/>
      <c r="BLO100" s="42"/>
      <c r="BLP100" s="72"/>
      <c r="BLQ100" s="91"/>
      <c r="BLR100" s="92"/>
      <c r="BLS100" s="81"/>
      <c r="BLT100" s="81"/>
      <c r="BLU100" s="90"/>
      <c r="BLV100" s="77"/>
      <c r="BLW100" s="42"/>
      <c r="BLX100" s="72"/>
      <c r="BLY100" s="91"/>
      <c r="BLZ100" s="92"/>
      <c r="BMA100" s="81"/>
      <c r="BMB100" s="81"/>
      <c r="BMC100" s="90"/>
      <c r="BMD100" s="77"/>
      <c r="BME100" s="42"/>
      <c r="BMF100" s="72"/>
      <c r="BMG100" s="91"/>
      <c r="BMH100" s="92"/>
      <c r="BMI100" s="81"/>
      <c r="BMJ100" s="81"/>
      <c r="BMK100" s="90"/>
      <c r="BML100" s="77"/>
      <c r="BMM100" s="42"/>
      <c r="BMN100" s="72"/>
      <c r="BMO100" s="91"/>
      <c r="BMP100" s="92"/>
      <c r="BMQ100" s="81"/>
      <c r="BMR100" s="81"/>
      <c r="BMS100" s="90"/>
      <c r="BMT100" s="77"/>
      <c r="BMU100" s="42"/>
      <c r="BMV100" s="72"/>
      <c r="BMW100" s="91"/>
      <c r="BMX100" s="92"/>
      <c r="BMY100" s="81"/>
      <c r="BMZ100" s="81"/>
      <c r="BNA100" s="90"/>
      <c r="BNB100" s="77"/>
      <c r="BNC100" s="42"/>
      <c r="BND100" s="72"/>
      <c r="BNE100" s="91"/>
      <c r="BNF100" s="92"/>
      <c r="BNG100" s="81"/>
      <c r="BNH100" s="81"/>
      <c r="BNI100" s="90"/>
      <c r="BNJ100" s="77"/>
      <c r="BNK100" s="42"/>
      <c r="BNL100" s="72"/>
      <c r="BNM100" s="91"/>
      <c r="BNN100" s="92"/>
      <c r="BNO100" s="81"/>
      <c r="BNP100" s="81"/>
      <c r="BNQ100" s="90"/>
      <c r="BNR100" s="77"/>
      <c r="BNS100" s="42"/>
      <c r="BNT100" s="72"/>
      <c r="BNU100" s="91"/>
      <c r="BNV100" s="92"/>
      <c r="BNW100" s="81"/>
      <c r="BNX100" s="81"/>
      <c r="BNY100" s="90"/>
      <c r="BNZ100" s="77"/>
      <c r="BOA100" s="42"/>
      <c r="BOB100" s="72"/>
      <c r="BOC100" s="91"/>
      <c r="BOD100" s="92"/>
      <c r="BOE100" s="81"/>
      <c r="BOF100" s="81"/>
      <c r="BOG100" s="90"/>
      <c r="BOH100" s="77"/>
      <c r="BOI100" s="42"/>
      <c r="BOJ100" s="72"/>
      <c r="BOK100" s="91"/>
      <c r="BOL100" s="92"/>
      <c r="BOM100" s="81"/>
      <c r="BON100" s="81"/>
      <c r="BOO100" s="90"/>
      <c r="BOP100" s="77"/>
      <c r="BOQ100" s="42"/>
      <c r="BOR100" s="72"/>
      <c r="BOS100" s="91"/>
      <c r="BOT100" s="92"/>
      <c r="BOU100" s="81"/>
      <c r="BOV100" s="81"/>
      <c r="BOW100" s="90"/>
      <c r="BOX100" s="77"/>
      <c r="BOY100" s="42"/>
      <c r="BOZ100" s="72"/>
      <c r="BPA100" s="91"/>
      <c r="BPB100" s="92"/>
      <c r="BPC100" s="81"/>
      <c r="BPD100" s="81"/>
      <c r="BPE100" s="90"/>
      <c r="BPF100" s="77"/>
      <c r="BPG100" s="42"/>
      <c r="BPH100" s="72"/>
      <c r="BPI100" s="91"/>
      <c r="BPJ100" s="92"/>
      <c r="BPK100" s="81"/>
      <c r="BPL100" s="81"/>
      <c r="BPM100" s="90"/>
      <c r="BPN100" s="77"/>
      <c r="BPO100" s="42"/>
      <c r="BPP100" s="72"/>
      <c r="BPQ100" s="91"/>
      <c r="BPR100" s="92"/>
      <c r="BPS100" s="81"/>
      <c r="BPT100" s="81"/>
      <c r="BPU100" s="90"/>
      <c r="BPV100" s="77"/>
      <c r="BPW100" s="42"/>
      <c r="BPX100" s="72"/>
      <c r="BPY100" s="91"/>
      <c r="BPZ100" s="92"/>
      <c r="BQA100" s="81"/>
      <c r="BQB100" s="81"/>
      <c r="BQC100" s="90"/>
      <c r="BQD100" s="77"/>
      <c r="BQE100" s="42"/>
      <c r="BQF100" s="72"/>
      <c r="BQG100" s="91"/>
      <c r="BQH100" s="92"/>
      <c r="BQI100" s="81"/>
      <c r="BQJ100" s="81"/>
      <c r="BQK100" s="90"/>
      <c r="BQL100" s="77"/>
      <c r="BQM100" s="42"/>
      <c r="BQN100" s="72"/>
      <c r="BQO100" s="91"/>
      <c r="BQP100" s="92"/>
      <c r="BQQ100" s="81"/>
      <c r="BQR100" s="81"/>
      <c r="BQS100" s="90"/>
      <c r="BQT100" s="77"/>
      <c r="BQU100" s="42"/>
      <c r="BQV100" s="72"/>
      <c r="BQW100" s="91"/>
      <c r="BQX100" s="92"/>
      <c r="BQY100" s="81"/>
      <c r="BQZ100" s="81"/>
      <c r="BRA100" s="90"/>
      <c r="BRB100" s="77"/>
      <c r="BRC100" s="42"/>
      <c r="BRD100" s="72"/>
      <c r="BRE100" s="91"/>
      <c r="BRF100" s="92"/>
      <c r="BRG100" s="81"/>
      <c r="BRH100" s="81"/>
      <c r="BRI100" s="90"/>
      <c r="BRJ100" s="77"/>
      <c r="BRK100" s="42"/>
      <c r="BRL100" s="72"/>
      <c r="BRM100" s="91"/>
      <c r="BRN100" s="92"/>
      <c r="BRO100" s="81"/>
      <c r="BRP100" s="81"/>
      <c r="BRQ100" s="90"/>
      <c r="BRR100" s="77"/>
      <c r="BRS100" s="42"/>
      <c r="BRT100" s="72"/>
      <c r="BRU100" s="91"/>
      <c r="BRV100" s="92"/>
      <c r="BRW100" s="81"/>
      <c r="BRX100" s="81"/>
      <c r="BRY100" s="90"/>
      <c r="BRZ100" s="77"/>
      <c r="BSA100" s="42"/>
      <c r="BSB100" s="72"/>
      <c r="BSC100" s="91"/>
      <c r="BSD100" s="92"/>
      <c r="BSE100" s="81"/>
      <c r="BSF100" s="81"/>
      <c r="BSG100" s="90"/>
      <c r="BSH100" s="77"/>
      <c r="BSI100" s="42"/>
      <c r="BSJ100" s="72"/>
      <c r="BSK100" s="91"/>
      <c r="BSL100" s="92"/>
      <c r="BSM100" s="81"/>
      <c r="BSN100" s="81"/>
      <c r="BSO100" s="90"/>
      <c r="BSP100" s="77"/>
      <c r="BSQ100" s="42"/>
      <c r="BSR100" s="72"/>
      <c r="BSS100" s="91"/>
      <c r="BST100" s="92"/>
      <c r="BSU100" s="81"/>
      <c r="BSV100" s="81"/>
      <c r="BSW100" s="90"/>
      <c r="BSX100" s="77"/>
      <c r="BSY100" s="42"/>
      <c r="BSZ100" s="72"/>
      <c r="BTA100" s="91"/>
      <c r="BTB100" s="92"/>
      <c r="BTC100" s="81"/>
      <c r="BTD100" s="81"/>
      <c r="BTE100" s="90"/>
      <c r="BTF100" s="77"/>
      <c r="BTG100" s="42"/>
      <c r="BTH100" s="72"/>
      <c r="BTI100" s="91"/>
      <c r="BTJ100" s="92"/>
      <c r="BTK100" s="81"/>
      <c r="BTL100" s="81"/>
      <c r="BTM100" s="90"/>
      <c r="BTN100" s="77"/>
      <c r="BTO100" s="42"/>
      <c r="BTP100" s="72"/>
      <c r="BTQ100" s="91"/>
      <c r="BTR100" s="92"/>
      <c r="BTS100" s="81"/>
      <c r="BTT100" s="81"/>
      <c r="BTU100" s="90"/>
      <c r="BTV100" s="77"/>
      <c r="BTW100" s="42"/>
      <c r="BTX100" s="72"/>
      <c r="BTY100" s="91"/>
      <c r="BTZ100" s="92"/>
      <c r="BUA100" s="81"/>
      <c r="BUB100" s="81"/>
      <c r="BUC100" s="90"/>
      <c r="BUD100" s="77"/>
      <c r="BUE100" s="42"/>
      <c r="BUF100" s="72"/>
      <c r="BUG100" s="91"/>
      <c r="BUH100" s="92"/>
      <c r="BUI100" s="81"/>
      <c r="BUJ100" s="81"/>
      <c r="BUK100" s="90"/>
      <c r="BUL100" s="77"/>
      <c r="BUM100" s="42"/>
      <c r="BUN100" s="72"/>
      <c r="BUO100" s="91"/>
      <c r="BUP100" s="92"/>
      <c r="BUQ100" s="81"/>
      <c r="BUR100" s="81"/>
      <c r="BUS100" s="90"/>
      <c r="BUT100" s="77"/>
      <c r="BUU100" s="42"/>
      <c r="BUV100" s="72"/>
      <c r="BUW100" s="91"/>
      <c r="BUX100" s="92"/>
      <c r="BUY100" s="81"/>
      <c r="BUZ100" s="81"/>
      <c r="BVA100" s="90"/>
      <c r="BVB100" s="77"/>
      <c r="BVC100" s="42"/>
      <c r="BVD100" s="72"/>
      <c r="BVE100" s="91"/>
      <c r="BVF100" s="92"/>
      <c r="BVG100" s="81"/>
      <c r="BVH100" s="81"/>
      <c r="BVI100" s="90"/>
      <c r="BVJ100" s="77"/>
      <c r="BVK100" s="42"/>
      <c r="BVL100" s="72"/>
      <c r="BVM100" s="91"/>
      <c r="BVN100" s="92"/>
      <c r="BVO100" s="81"/>
      <c r="BVP100" s="81"/>
      <c r="BVQ100" s="90"/>
      <c r="BVR100" s="77"/>
      <c r="BVS100" s="42"/>
      <c r="BVT100" s="72"/>
      <c r="BVU100" s="91"/>
      <c r="BVV100" s="92"/>
      <c r="BVW100" s="81"/>
      <c r="BVX100" s="81"/>
      <c r="BVY100" s="90"/>
      <c r="BVZ100" s="77"/>
      <c r="BWA100" s="42"/>
      <c r="BWB100" s="72"/>
      <c r="BWC100" s="91"/>
      <c r="BWD100" s="92"/>
      <c r="BWE100" s="81"/>
      <c r="BWF100" s="81"/>
      <c r="BWG100" s="90"/>
      <c r="BWH100" s="77"/>
      <c r="BWI100" s="42"/>
      <c r="BWJ100" s="72"/>
      <c r="BWK100" s="91"/>
      <c r="BWL100" s="92"/>
      <c r="BWM100" s="81"/>
      <c r="BWN100" s="81"/>
      <c r="BWO100" s="90"/>
      <c r="BWP100" s="77"/>
      <c r="BWQ100" s="42"/>
      <c r="BWR100" s="72"/>
      <c r="BWS100" s="91"/>
      <c r="BWT100" s="92"/>
      <c r="BWU100" s="81"/>
      <c r="BWV100" s="81"/>
      <c r="BWW100" s="90"/>
      <c r="BWX100" s="77"/>
      <c r="BWY100" s="42"/>
      <c r="BWZ100" s="72"/>
      <c r="BXA100" s="91"/>
      <c r="BXB100" s="92"/>
      <c r="BXC100" s="81"/>
      <c r="BXD100" s="81"/>
      <c r="BXE100" s="90"/>
      <c r="BXF100" s="77"/>
      <c r="BXG100" s="42"/>
      <c r="BXH100" s="72"/>
      <c r="BXI100" s="91"/>
      <c r="BXJ100" s="92"/>
      <c r="BXK100" s="81"/>
      <c r="BXL100" s="81"/>
      <c r="BXM100" s="90"/>
      <c r="BXN100" s="77"/>
      <c r="BXO100" s="42"/>
      <c r="BXP100" s="72"/>
      <c r="BXQ100" s="91"/>
      <c r="BXR100" s="92"/>
      <c r="BXS100" s="81"/>
      <c r="BXT100" s="81"/>
      <c r="BXU100" s="90"/>
      <c r="BXV100" s="77"/>
      <c r="BXW100" s="42"/>
      <c r="BXX100" s="72"/>
      <c r="BXY100" s="91"/>
      <c r="BXZ100" s="92"/>
      <c r="BYA100" s="81"/>
      <c r="BYB100" s="81"/>
      <c r="BYC100" s="90"/>
      <c r="BYD100" s="77"/>
      <c r="BYE100" s="42"/>
      <c r="BYF100" s="72"/>
      <c r="BYG100" s="91"/>
      <c r="BYH100" s="92"/>
      <c r="BYI100" s="81"/>
      <c r="BYJ100" s="81"/>
      <c r="BYK100" s="90"/>
      <c r="BYL100" s="77"/>
      <c r="BYM100" s="42"/>
      <c r="BYN100" s="72"/>
      <c r="BYO100" s="91"/>
      <c r="BYP100" s="92"/>
      <c r="BYQ100" s="81"/>
      <c r="BYR100" s="81"/>
      <c r="BYS100" s="90"/>
      <c r="BYT100" s="77"/>
      <c r="BYU100" s="42"/>
      <c r="BYV100" s="72"/>
      <c r="BYW100" s="91"/>
      <c r="BYX100" s="92"/>
      <c r="BYY100" s="81"/>
      <c r="BYZ100" s="81"/>
      <c r="BZA100" s="90"/>
      <c r="BZB100" s="77"/>
      <c r="BZC100" s="42"/>
      <c r="BZD100" s="72"/>
      <c r="BZE100" s="91"/>
      <c r="BZF100" s="92"/>
      <c r="BZG100" s="81"/>
      <c r="BZH100" s="81"/>
      <c r="BZI100" s="90"/>
      <c r="BZJ100" s="77"/>
      <c r="BZK100" s="42"/>
      <c r="BZL100" s="72"/>
      <c r="BZM100" s="91"/>
      <c r="BZN100" s="92"/>
      <c r="BZO100" s="81"/>
      <c r="BZP100" s="81"/>
      <c r="BZQ100" s="90"/>
      <c r="BZR100" s="77"/>
      <c r="BZS100" s="42"/>
      <c r="BZT100" s="72"/>
      <c r="BZU100" s="91"/>
      <c r="BZV100" s="92"/>
      <c r="BZW100" s="81"/>
      <c r="BZX100" s="81"/>
      <c r="BZY100" s="90"/>
      <c r="BZZ100" s="77"/>
      <c r="CAA100" s="42"/>
      <c r="CAB100" s="72"/>
      <c r="CAC100" s="91"/>
      <c r="CAD100" s="92"/>
      <c r="CAE100" s="81"/>
      <c r="CAF100" s="81"/>
      <c r="CAG100" s="90"/>
      <c r="CAH100" s="77"/>
      <c r="CAI100" s="42"/>
      <c r="CAJ100" s="72"/>
      <c r="CAK100" s="91"/>
      <c r="CAL100" s="92"/>
      <c r="CAM100" s="81"/>
      <c r="CAN100" s="81"/>
      <c r="CAO100" s="90"/>
      <c r="CAP100" s="77"/>
      <c r="CAQ100" s="42"/>
      <c r="CAR100" s="72"/>
      <c r="CAS100" s="91"/>
      <c r="CAT100" s="92"/>
      <c r="CAU100" s="81"/>
      <c r="CAV100" s="81"/>
      <c r="CAW100" s="90"/>
      <c r="CAX100" s="77"/>
      <c r="CAY100" s="42"/>
      <c r="CAZ100" s="72"/>
      <c r="CBA100" s="91"/>
      <c r="CBB100" s="92"/>
      <c r="CBC100" s="81"/>
      <c r="CBD100" s="81"/>
      <c r="CBE100" s="90"/>
      <c r="CBF100" s="77"/>
      <c r="CBG100" s="42"/>
      <c r="CBH100" s="72"/>
      <c r="CBI100" s="91"/>
      <c r="CBJ100" s="92"/>
      <c r="CBK100" s="81"/>
      <c r="CBL100" s="81"/>
      <c r="CBM100" s="90"/>
      <c r="CBN100" s="77"/>
      <c r="CBO100" s="42"/>
      <c r="CBP100" s="72"/>
      <c r="CBQ100" s="91"/>
      <c r="CBR100" s="92"/>
      <c r="CBS100" s="81"/>
      <c r="CBT100" s="81"/>
      <c r="CBU100" s="90"/>
      <c r="CBV100" s="77"/>
      <c r="CBW100" s="42"/>
      <c r="CBX100" s="72"/>
      <c r="CBY100" s="91"/>
      <c r="CBZ100" s="92"/>
      <c r="CCA100" s="81"/>
      <c r="CCB100" s="81"/>
      <c r="CCC100" s="90"/>
      <c r="CCD100" s="77"/>
      <c r="CCE100" s="42"/>
      <c r="CCF100" s="72"/>
      <c r="CCG100" s="91"/>
      <c r="CCH100" s="92"/>
      <c r="CCI100" s="81"/>
      <c r="CCJ100" s="81"/>
      <c r="CCK100" s="90"/>
      <c r="CCL100" s="77"/>
      <c r="CCM100" s="42"/>
      <c r="CCN100" s="72"/>
      <c r="CCO100" s="91"/>
      <c r="CCP100" s="92"/>
      <c r="CCQ100" s="81"/>
      <c r="CCR100" s="81"/>
      <c r="CCS100" s="90"/>
      <c r="CCT100" s="77"/>
      <c r="CCU100" s="42"/>
      <c r="CCV100" s="72"/>
      <c r="CCW100" s="91"/>
      <c r="CCX100" s="92"/>
      <c r="CCY100" s="81"/>
      <c r="CCZ100" s="81"/>
      <c r="CDA100" s="90"/>
      <c r="CDB100" s="77"/>
      <c r="CDC100" s="42"/>
      <c r="CDD100" s="72"/>
      <c r="CDE100" s="91"/>
      <c r="CDF100" s="92"/>
      <c r="CDG100" s="81"/>
      <c r="CDH100" s="81"/>
      <c r="CDI100" s="90"/>
      <c r="CDJ100" s="77"/>
      <c r="CDK100" s="42"/>
      <c r="CDL100" s="72"/>
      <c r="CDM100" s="91"/>
      <c r="CDN100" s="92"/>
      <c r="CDO100" s="81"/>
      <c r="CDP100" s="81"/>
      <c r="CDQ100" s="90"/>
      <c r="CDR100" s="77"/>
      <c r="CDS100" s="42"/>
      <c r="CDT100" s="72"/>
      <c r="CDU100" s="91"/>
      <c r="CDV100" s="92"/>
      <c r="CDW100" s="81"/>
      <c r="CDX100" s="81"/>
      <c r="CDY100" s="90"/>
      <c r="CDZ100" s="77"/>
      <c r="CEA100" s="42"/>
      <c r="CEB100" s="72"/>
      <c r="CEC100" s="91"/>
      <c r="CED100" s="92"/>
      <c r="CEE100" s="81"/>
      <c r="CEF100" s="81"/>
      <c r="CEG100" s="90"/>
      <c r="CEH100" s="77"/>
      <c r="CEI100" s="42"/>
      <c r="CEJ100" s="72"/>
      <c r="CEK100" s="91"/>
      <c r="CEL100" s="92"/>
      <c r="CEM100" s="81"/>
      <c r="CEN100" s="81"/>
      <c r="CEO100" s="90"/>
      <c r="CEP100" s="77"/>
      <c r="CEQ100" s="42"/>
      <c r="CER100" s="72"/>
      <c r="CES100" s="91"/>
      <c r="CET100" s="92"/>
      <c r="CEU100" s="81"/>
      <c r="CEV100" s="81"/>
      <c r="CEW100" s="90"/>
      <c r="CEX100" s="77"/>
      <c r="CEY100" s="42"/>
      <c r="CEZ100" s="72"/>
      <c r="CFA100" s="91"/>
      <c r="CFB100" s="92"/>
      <c r="CFC100" s="81"/>
      <c r="CFD100" s="81"/>
      <c r="CFE100" s="90"/>
      <c r="CFF100" s="77"/>
      <c r="CFG100" s="42"/>
      <c r="CFH100" s="72"/>
      <c r="CFI100" s="91"/>
      <c r="CFJ100" s="92"/>
      <c r="CFK100" s="81"/>
      <c r="CFL100" s="81"/>
      <c r="CFM100" s="90"/>
      <c r="CFN100" s="77"/>
      <c r="CFO100" s="42"/>
      <c r="CFP100" s="72"/>
      <c r="CFQ100" s="91"/>
      <c r="CFR100" s="92"/>
      <c r="CFS100" s="81"/>
      <c r="CFT100" s="81"/>
      <c r="CFU100" s="90"/>
      <c r="CFV100" s="77"/>
      <c r="CFW100" s="42"/>
      <c r="CFX100" s="72"/>
      <c r="CFY100" s="91"/>
      <c r="CFZ100" s="92"/>
      <c r="CGA100" s="81"/>
      <c r="CGB100" s="81"/>
      <c r="CGC100" s="90"/>
      <c r="CGD100" s="77"/>
      <c r="CGE100" s="42"/>
      <c r="CGF100" s="72"/>
      <c r="CGG100" s="91"/>
      <c r="CGH100" s="92"/>
      <c r="CGI100" s="81"/>
      <c r="CGJ100" s="81"/>
      <c r="CGK100" s="90"/>
      <c r="CGL100" s="77"/>
      <c r="CGM100" s="42"/>
      <c r="CGN100" s="72"/>
      <c r="CGO100" s="91"/>
      <c r="CGP100" s="92"/>
      <c r="CGQ100" s="81"/>
      <c r="CGR100" s="81"/>
      <c r="CGS100" s="90"/>
      <c r="CGT100" s="77"/>
      <c r="CGU100" s="42"/>
      <c r="CGV100" s="72"/>
      <c r="CGW100" s="91"/>
      <c r="CGX100" s="92"/>
      <c r="CGY100" s="81"/>
      <c r="CGZ100" s="81"/>
      <c r="CHA100" s="90"/>
      <c r="CHB100" s="77"/>
      <c r="CHC100" s="42"/>
      <c r="CHD100" s="72"/>
      <c r="CHE100" s="91"/>
      <c r="CHF100" s="92"/>
      <c r="CHG100" s="81"/>
      <c r="CHH100" s="81"/>
      <c r="CHI100" s="90"/>
      <c r="CHJ100" s="77"/>
      <c r="CHK100" s="42"/>
      <c r="CHL100" s="72"/>
      <c r="CHM100" s="91"/>
      <c r="CHN100" s="92"/>
      <c r="CHO100" s="81"/>
      <c r="CHP100" s="81"/>
      <c r="CHQ100" s="90"/>
      <c r="CHR100" s="77"/>
      <c r="CHS100" s="42"/>
      <c r="CHT100" s="72"/>
      <c r="CHU100" s="91"/>
      <c r="CHV100" s="92"/>
      <c r="CHW100" s="81"/>
      <c r="CHX100" s="81"/>
      <c r="CHY100" s="90"/>
      <c r="CHZ100" s="77"/>
      <c r="CIA100" s="42"/>
      <c r="CIB100" s="72"/>
      <c r="CIC100" s="91"/>
      <c r="CID100" s="92"/>
      <c r="CIE100" s="81"/>
      <c r="CIF100" s="81"/>
      <c r="CIG100" s="90"/>
      <c r="CIH100" s="77"/>
      <c r="CII100" s="42"/>
      <c r="CIJ100" s="72"/>
      <c r="CIK100" s="91"/>
      <c r="CIL100" s="92"/>
      <c r="CIM100" s="81"/>
      <c r="CIN100" s="81"/>
      <c r="CIO100" s="90"/>
      <c r="CIP100" s="77"/>
      <c r="CIQ100" s="42"/>
      <c r="CIR100" s="72"/>
      <c r="CIS100" s="91"/>
      <c r="CIT100" s="92"/>
      <c r="CIU100" s="81"/>
      <c r="CIV100" s="81"/>
      <c r="CIW100" s="90"/>
      <c r="CIX100" s="77"/>
      <c r="CIY100" s="42"/>
      <c r="CIZ100" s="72"/>
      <c r="CJA100" s="91"/>
      <c r="CJB100" s="92"/>
      <c r="CJC100" s="81"/>
      <c r="CJD100" s="81"/>
      <c r="CJE100" s="90"/>
      <c r="CJF100" s="77"/>
      <c r="CJG100" s="42"/>
      <c r="CJH100" s="72"/>
      <c r="CJI100" s="91"/>
      <c r="CJJ100" s="92"/>
      <c r="CJK100" s="81"/>
      <c r="CJL100" s="81"/>
      <c r="CJM100" s="90"/>
      <c r="CJN100" s="77"/>
      <c r="CJO100" s="42"/>
      <c r="CJP100" s="72"/>
      <c r="CJQ100" s="91"/>
      <c r="CJR100" s="92"/>
      <c r="CJS100" s="81"/>
      <c r="CJT100" s="81"/>
      <c r="CJU100" s="90"/>
      <c r="CJV100" s="77"/>
      <c r="CJW100" s="42"/>
      <c r="CJX100" s="72"/>
      <c r="CJY100" s="91"/>
      <c r="CJZ100" s="92"/>
      <c r="CKA100" s="81"/>
      <c r="CKB100" s="81"/>
      <c r="CKC100" s="90"/>
      <c r="CKD100" s="77"/>
      <c r="CKE100" s="42"/>
      <c r="CKF100" s="72"/>
      <c r="CKG100" s="91"/>
      <c r="CKH100" s="92"/>
      <c r="CKI100" s="81"/>
      <c r="CKJ100" s="81"/>
      <c r="CKK100" s="90"/>
      <c r="CKL100" s="77"/>
      <c r="CKM100" s="42"/>
      <c r="CKN100" s="72"/>
      <c r="CKO100" s="91"/>
      <c r="CKP100" s="92"/>
      <c r="CKQ100" s="81"/>
      <c r="CKR100" s="81"/>
      <c r="CKS100" s="90"/>
      <c r="CKT100" s="77"/>
      <c r="CKU100" s="42"/>
      <c r="CKV100" s="72"/>
      <c r="CKW100" s="91"/>
      <c r="CKX100" s="92"/>
      <c r="CKY100" s="81"/>
      <c r="CKZ100" s="81"/>
      <c r="CLA100" s="90"/>
      <c r="CLB100" s="77"/>
      <c r="CLC100" s="42"/>
      <c r="CLD100" s="72"/>
      <c r="CLE100" s="91"/>
      <c r="CLF100" s="92"/>
      <c r="CLG100" s="81"/>
      <c r="CLH100" s="81"/>
      <c r="CLI100" s="90"/>
      <c r="CLJ100" s="77"/>
      <c r="CLK100" s="42"/>
      <c r="CLL100" s="72"/>
      <c r="CLM100" s="91"/>
      <c r="CLN100" s="92"/>
      <c r="CLO100" s="81"/>
      <c r="CLP100" s="81"/>
      <c r="CLQ100" s="90"/>
      <c r="CLR100" s="77"/>
      <c r="CLS100" s="42"/>
      <c r="CLT100" s="72"/>
      <c r="CLU100" s="91"/>
      <c r="CLV100" s="92"/>
      <c r="CLW100" s="81"/>
      <c r="CLX100" s="81"/>
      <c r="CLY100" s="90"/>
      <c r="CLZ100" s="77"/>
      <c r="CMA100" s="42"/>
      <c r="CMB100" s="72"/>
      <c r="CMC100" s="91"/>
      <c r="CMD100" s="92"/>
      <c r="CME100" s="81"/>
      <c r="CMF100" s="81"/>
      <c r="CMG100" s="90"/>
      <c r="CMH100" s="77"/>
      <c r="CMI100" s="42"/>
      <c r="CMJ100" s="72"/>
      <c r="CMK100" s="91"/>
      <c r="CML100" s="92"/>
      <c r="CMM100" s="81"/>
      <c r="CMN100" s="81"/>
      <c r="CMO100" s="90"/>
      <c r="CMP100" s="77"/>
      <c r="CMQ100" s="42"/>
      <c r="CMR100" s="72"/>
      <c r="CMS100" s="91"/>
      <c r="CMT100" s="92"/>
      <c r="CMU100" s="81"/>
      <c r="CMV100" s="81"/>
      <c r="CMW100" s="90"/>
      <c r="CMX100" s="77"/>
      <c r="CMY100" s="42"/>
      <c r="CMZ100" s="72"/>
      <c r="CNA100" s="91"/>
      <c r="CNB100" s="92"/>
      <c r="CNC100" s="81"/>
      <c r="CND100" s="81"/>
      <c r="CNE100" s="90"/>
      <c r="CNF100" s="77"/>
      <c r="CNG100" s="42"/>
      <c r="CNH100" s="72"/>
      <c r="CNI100" s="91"/>
      <c r="CNJ100" s="92"/>
      <c r="CNK100" s="81"/>
      <c r="CNL100" s="81"/>
      <c r="CNM100" s="90"/>
      <c r="CNN100" s="77"/>
      <c r="CNO100" s="42"/>
      <c r="CNP100" s="72"/>
      <c r="CNQ100" s="91"/>
      <c r="CNR100" s="92"/>
      <c r="CNS100" s="81"/>
      <c r="CNT100" s="81"/>
      <c r="CNU100" s="90"/>
      <c r="CNV100" s="77"/>
      <c r="CNW100" s="42"/>
      <c r="CNX100" s="72"/>
      <c r="CNY100" s="91"/>
      <c r="CNZ100" s="92"/>
      <c r="COA100" s="81"/>
      <c r="COB100" s="81"/>
      <c r="COC100" s="90"/>
      <c r="COD100" s="77"/>
      <c r="COE100" s="42"/>
      <c r="COF100" s="72"/>
      <c r="COG100" s="91"/>
      <c r="COH100" s="92"/>
      <c r="COI100" s="81"/>
      <c r="COJ100" s="81"/>
      <c r="COK100" s="90"/>
      <c r="COL100" s="77"/>
      <c r="COM100" s="42"/>
      <c r="CON100" s="72"/>
      <c r="COO100" s="91"/>
      <c r="COP100" s="92"/>
      <c r="COQ100" s="81"/>
      <c r="COR100" s="81"/>
      <c r="COS100" s="90"/>
      <c r="COT100" s="77"/>
      <c r="COU100" s="42"/>
      <c r="COV100" s="72"/>
      <c r="COW100" s="91"/>
      <c r="COX100" s="92"/>
      <c r="COY100" s="81"/>
      <c r="COZ100" s="81"/>
      <c r="CPA100" s="90"/>
      <c r="CPB100" s="77"/>
      <c r="CPC100" s="42"/>
      <c r="CPD100" s="72"/>
      <c r="CPE100" s="91"/>
      <c r="CPF100" s="92"/>
      <c r="CPG100" s="81"/>
      <c r="CPH100" s="81"/>
      <c r="CPI100" s="90"/>
      <c r="CPJ100" s="77"/>
      <c r="CPK100" s="42"/>
      <c r="CPL100" s="72"/>
      <c r="CPM100" s="91"/>
      <c r="CPN100" s="92"/>
      <c r="CPO100" s="81"/>
      <c r="CPP100" s="81"/>
      <c r="CPQ100" s="90"/>
      <c r="CPR100" s="77"/>
      <c r="CPS100" s="42"/>
      <c r="CPT100" s="72"/>
      <c r="CPU100" s="91"/>
      <c r="CPV100" s="92"/>
      <c r="CPW100" s="81"/>
      <c r="CPX100" s="81"/>
      <c r="CPY100" s="90"/>
      <c r="CPZ100" s="77"/>
      <c r="CQA100" s="42"/>
      <c r="CQB100" s="72"/>
      <c r="CQC100" s="91"/>
      <c r="CQD100" s="92"/>
      <c r="CQE100" s="81"/>
      <c r="CQF100" s="81"/>
      <c r="CQG100" s="90"/>
      <c r="CQH100" s="77"/>
      <c r="CQI100" s="42"/>
      <c r="CQJ100" s="72"/>
      <c r="CQK100" s="91"/>
      <c r="CQL100" s="92"/>
      <c r="CQM100" s="81"/>
      <c r="CQN100" s="81"/>
      <c r="CQO100" s="90"/>
      <c r="CQP100" s="77"/>
      <c r="CQQ100" s="42"/>
      <c r="CQR100" s="72"/>
      <c r="CQS100" s="91"/>
      <c r="CQT100" s="92"/>
      <c r="CQU100" s="81"/>
      <c r="CQV100" s="81"/>
      <c r="CQW100" s="90"/>
      <c r="CQX100" s="77"/>
      <c r="CQY100" s="42"/>
      <c r="CQZ100" s="72"/>
      <c r="CRA100" s="91"/>
      <c r="CRB100" s="92"/>
      <c r="CRC100" s="81"/>
      <c r="CRD100" s="81"/>
      <c r="CRE100" s="90"/>
      <c r="CRF100" s="77"/>
      <c r="CRG100" s="42"/>
      <c r="CRH100" s="72"/>
      <c r="CRI100" s="91"/>
      <c r="CRJ100" s="92"/>
      <c r="CRK100" s="81"/>
      <c r="CRL100" s="81"/>
      <c r="CRM100" s="90"/>
      <c r="CRN100" s="77"/>
      <c r="CRO100" s="42"/>
      <c r="CRP100" s="72"/>
      <c r="CRQ100" s="91"/>
      <c r="CRR100" s="92"/>
      <c r="CRS100" s="81"/>
      <c r="CRT100" s="81"/>
      <c r="CRU100" s="90"/>
      <c r="CRV100" s="77"/>
      <c r="CRW100" s="42"/>
      <c r="CRX100" s="72"/>
      <c r="CRY100" s="91"/>
      <c r="CRZ100" s="92"/>
      <c r="CSA100" s="81"/>
      <c r="CSB100" s="81"/>
      <c r="CSC100" s="90"/>
      <c r="CSD100" s="77"/>
      <c r="CSE100" s="42"/>
      <c r="CSF100" s="72"/>
      <c r="CSG100" s="91"/>
      <c r="CSH100" s="92"/>
      <c r="CSI100" s="81"/>
      <c r="CSJ100" s="81"/>
      <c r="CSK100" s="90"/>
      <c r="CSL100" s="77"/>
      <c r="CSM100" s="42"/>
      <c r="CSN100" s="72"/>
      <c r="CSO100" s="91"/>
      <c r="CSP100" s="92"/>
      <c r="CSQ100" s="81"/>
      <c r="CSR100" s="81"/>
      <c r="CSS100" s="90"/>
      <c r="CST100" s="77"/>
      <c r="CSU100" s="42"/>
      <c r="CSV100" s="72"/>
      <c r="CSW100" s="91"/>
      <c r="CSX100" s="92"/>
      <c r="CSY100" s="81"/>
      <c r="CSZ100" s="81"/>
      <c r="CTA100" s="90"/>
      <c r="CTB100" s="77"/>
      <c r="CTC100" s="42"/>
      <c r="CTD100" s="72"/>
      <c r="CTE100" s="91"/>
      <c r="CTF100" s="92"/>
      <c r="CTG100" s="81"/>
      <c r="CTH100" s="81"/>
      <c r="CTI100" s="90"/>
      <c r="CTJ100" s="77"/>
      <c r="CTK100" s="42"/>
      <c r="CTL100" s="72"/>
      <c r="CTM100" s="91"/>
      <c r="CTN100" s="92"/>
      <c r="CTO100" s="81"/>
      <c r="CTP100" s="81"/>
      <c r="CTQ100" s="90"/>
      <c r="CTR100" s="77"/>
      <c r="CTS100" s="42"/>
      <c r="CTT100" s="72"/>
      <c r="CTU100" s="91"/>
      <c r="CTV100" s="92"/>
      <c r="CTW100" s="81"/>
      <c r="CTX100" s="81"/>
      <c r="CTY100" s="90"/>
      <c r="CTZ100" s="77"/>
      <c r="CUA100" s="42"/>
      <c r="CUB100" s="72"/>
      <c r="CUC100" s="91"/>
      <c r="CUD100" s="92"/>
      <c r="CUE100" s="81"/>
      <c r="CUF100" s="81"/>
      <c r="CUG100" s="90"/>
      <c r="CUH100" s="77"/>
      <c r="CUI100" s="42"/>
      <c r="CUJ100" s="72"/>
      <c r="CUK100" s="91"/>
      <c r="CUL100" s="92"/>
      <c r="CUM100" s="81"/>
      <c r="CUN100" s="81"/>
      <c r="CUO100" s="90"/>
      <c r="CUP100" s="77"/>
      <c r="CUQ100" s="42"/>
      <c r="CUR100" s="72"/>
      <c r="CUS100" s="91"/>
      <c r="CUT100" s="92"/>
      <c r="CUU100" s="81"/>
      <c r="CUV100" s="81"/>
      <c r="CUW100" s="90"/>
      <c r="CUX100" s="77"/>
      <c r="CUY100" s="42"/>
      <c r="CUZ100" s="72"/>
      <c r="CVA100" s="91"/>
      <c r="CVB100" s="92"/>
      <c r="CVC100" s="81"/>
      <c r="CVD100" s="81"/>
      <c r="CVE100" s="90"/>
      <c r="CVF100" s="77"/>
      <c r="CVG100" s="42"/>
      <c r="CVH100" s="72"/>
      <c r="CVI100" s="91"/>
      <c r="CVJ100" s="92"/>
      <c r="CVK100" s="81"/>
      <c r="CVL100" s="81"/>
      <c r="CVM100" s="90"/>
      <c r="CVN100" s="77"/>
      <c r="CVO100" s="42"/>
      <c r="CVP100" s="72"/>
      <c r="CVQ100" s="91"/>
      <c r="CVR100" s="92"/>
      <c r="CVS100" s="81"/>
      <c r="CVT100" s="81"/>
      <c r="CVU100" s="90"/>
      <c r="CVV100" s="77"/>
      <c r="CVW100" s="42"/>
      <c r="CVX100" s="72"/>
      <c r="CVY100" s="91"/>
      <c r="CVZ100" s="92"/>
      <c r="CWA100" s="81"/>
      <c r="CWB100" s="81"/>
      <c r="CWC100" s="90"/>
      <c r="CWD100" s="77"/>
      <c r="CWE100" s="42"/>
      <c r="CWF100" s="72"/>
      <c r="CWG100" s="91"/>
      <c r="CWH100" s="92"/>
      <c r="CWI100" s="81"/>
      <c r="CWJ100" s="81"/>
      <c r="CWK100" s="90"/>
      <c r="CWL100" s="77"/>
      <c r="CWM100" s="42"/>
      <c r="CWN100" s="72"/>
      <c r="CWO100" s="91"/>
      <c r="CWP100" s="92"/>
      <c r="CWQ100" s="81"/>
      <c r="CWR100" s="81"/>
      <c r="CWS100" s="90"/>
      <c r="CWT100" s="77"/>
      <c r="CWU100" s="42"/>
      <c r="CWV100" s="72"/>
      <c r="CWW100" s="91"/>
      <c r="CWX100" s="92"/>
      <c r="CWY100" s="81"/>
      <c r="CWZ100" s="81"/>
      <c r="CXA100" s="90"/>
      <c r="CXB100" s="77"/>
      <c r="CXC100" s="42"/>
      <c r="CXD100" s="72"/>
      <c r="CXE100" s="91"/>
      <c r="CXF100" s="92"/>
      <c r="CXG100" s="81"/>
      <c r="CXH100" s="81"/>
      <c r="CXI100" s="90"/>
      <c r="CXJ100" s="77"/>
      <c r="CXK100" s="42"/>
      <c r="CXL100" s="72"/>
      <c r="CXM100" s="91"/>
      <c r="CXN100" s="92"/>
      <c r="CXO100" s="81"/>
      <c r="CXP100" s="81"/>
      <c r="CXQ100" s="90"/>
      <c r="CXR100" s="77"/>
      <c r="CXS100" s="42"/>
      <c r="CXT100" s="72"/>
      <c r="CXU100" s="91"/>
      <c r="CXV100" s="92"/>
      <c r="CXW100" s="81"/>
      <c r="CXX100" s="81"/>
      <c r="CXY100" s="90"/>
      <c r="CXZ100" s="77"/>
      <c r="CYA100" s="42"/>
      <c r="CYB100" s="72"/>
      <c r="CYC100" s="91"/>
      <c r="CYD100" s="92"/>
      <c r="CYE100" s="81"/>
      <c r="CYF100" s="81"/>
      <c r="CYG100" s="90"/>
      <c r="CYH100" s="77"/>
      <c r="CYI100" s="42"/>
      <c r="CYJ100" s="72"/>
      <c r="CYK100" s="91"/>
      <c r="CYL100" s="92"/>
      <c r="CYM100" s="81"/>
      <c r="CYN100" s="81"/>
      <c r="CYO100" s="90"/>
      <c r="CYP100" s="77"/>
      <c r="CYQ100" s="42"/>
      <c r="CYR100" s="72"/>
      <c r="CYS100" s="91"/>
      <c r="CYT100" s="92"/>
      <c r="CYU100" s="81"/>
      <c r="CYV100" s="81"/>
      <c r="CYW100" s="90"/>
      <c r="CYX100" s="77"/>
      <c r="CYY100" s="42"/>
      <c r="CYZ100" s="72"/>
      <c r="CZA100" s="91"/>
      <c r="CZB100" s="92"/>
      <c r="CZC100" s="81"/>
      <c r="CZD100" s="81"/>
      <c r="CZE100" s="90"/>
      <c r="CZF100" s="77"/>
      <c r="CZG100" s="42"/>
      <c r="CZH100" s="72"/>
      <c r="CZI100" s="91"/>
      <c r="CZJ100" s="92"/>
      <c r="CZK100" s="81"/>
      <c r="CZL100" s="81"/>
      <c r="CZM100" s="90"/>
      <c r="CZN100" s="77"/>
      <c r="CZO100" s="42"/>
      <c r="CZP100" s="72"/>
      <c r="CZQ100" s="91"/>
      <c r="CZR100" s="92"/>
      <c r="CZS100" s="81"/>
      <c r="CZT100" s="81"/>
      <c r="CZU100" s="90"/>
      <c r="CZV100" s="77"/>
      <c r="CZW100" s="42"/>
      <c r="CZX100" s="72"/>
      <c r="CZY100" s="91"/>
      <c r="CZZ100" s="92"/>
      <c r="DAA100" s="81"/>
      <c r="DAB100" s="81"/>
      <c r="DAC100" s="90"/>
      <c r="DAD100" s="77"/>
      <c r="DAE100" s="42"/>
      <c r="DAF100" s="72"/>
      <c r="DAG100" s="91"/>
      <c r="DAH100" s="92"/>
      <c r="DAI100" s="81"/>
      <c r="DAJ100" s="81"/>
      <c r="DAK100" s="90"/>
      <c r="DAL100" s="77"/>
      <c r="DAM100" s="42"/>
      <c r="DAN100" s="72"/>
      <c r="DAO100" s="91"/>
      <c r="DAP100" s="92"/>
      <c r="DAQ100" s="81"/>
      <c r="DAR100" s="81"/>
      <c r="DAS100" s="90"/>
      <c r="DAT100" s="77"/>
      <c r="DAU100" s="42"/>
      <c r="DAV100" s="72"/>
      <c r="DAW100" s="91"/>
      <c r="DAX100" s="92"/>
      <c r="DAY100" s="81"/>
      <c r="DAZ100" s="81"/>
      <c r="DBA100" s="90"/>
      <c r="DBB100" s="77"/>
      <c r="DBC100" s="42"/>
      <c r="DBD100" s="72"/>
      <c r="DBE100" s="91"/>
      <c r="DBF100" s="92"/>
      <c r="DBG100" s="81"/>
      <c r="DBH100" s="81"/>
      <c r="DBI100" s="90"/>
      <c r="DBJ100" s="77"/>
      <c r="DBK100" s="42"/>
      <c r="DBL100" s="72"/>
      <c r="DBM100" s="91"/>
      <c r="DBN100" s="92"/>
      <c r="DBO100" s="81"/>
      <c r="DBP100" s="81"/>
      <c r="DBQ100" s="90"/>
      <c r="DBR100" s="77"/>
      <c r="DBS100" s="42"/>
      <c r="DBT100" s="72"/>
      <c r="DBU100" s="91"/>
      <c r="DBV100" s="92"/>
      <c r="DBW100" s="81"/>
      <c r="DBX100" s="81"/>
      <c r="DBY100" s="90"/>
      <c r="DBZ100" s="77"/>
      <c r="DCA100" s="42"/>
      <c r="DCB100" s="72"/>
      <c r="DCC100" s="91"/>
      <c r="DCD100" s="92"/>
      <c r="DCE100" s="81"/>
      <c r="DCF100" s="81"/>
      <c r="DCG100" s="90"/>
      <c r="DCH100" s="77"/>
      <c r="DCI100" s="42"/>
      <c r="DCJ100" s="72"/>
      <c r="DCK100" s="91"/>
      <c r="DCL100" s="92"/>
      <c r="DCM100" s="81"/>
      <c r="DCN100" s="81"/>
      <c r="DCO100" s="90"/>
      <c r="DCP100" s="77"/>
      <c r="DCQ100" s="42"/>
      <c r="DCR100" s="72"/>
      <c r="DCS100" s="91"/>
      <c r="DCT100" s="92"/>
      <c r="DCU100" s="81"/>
      <c r="DCV100" s="81"/>
      <c r="DCW100" s="90"/>
      <c r="DCX100" s="77"/>
      <c r="DCY100" s="42"/>
      <c r="DCZ100" s="72"/>
      <c r="DDA100" s="91"/>
      <c r="DDB100" s="92"/>
      <c r="DDC100" s="81"/>
      <c r="DDD100" s="81"/>
      <c r="DDE100" s="90"/>
    </row>
    <row r="101" spans="1:2813" ht="20.100000000000001" hidden="1" customHeight="1" outlineLevel="1">
      <c r="B101" s="6"/>
      <c r="C101" s="130" t="str">
        <f>IF(A101&lt;&gt;"",A101,MAX($A$23:A101)&amp;"."&amp;ROW()-ROW($A$23)+1-MATCH(MAX($A$23:A101),$A$23:A101))</f>
        <v>15.3</v>
      </c>
      <c r="D101" s="118"/>
      <c r="E101" s="234" t="s">
        <v>302</v>
      </c>
      <c r="F101" s="231" t="s">
        <v>103</v>
      </c>
      <c r="G101" s="231">
        <v>51.3</v>
      </c>
      <c r="H101" s="24"/>
      <c r="I101" s="141"/>
      <c r="J101" s="123" t="str">
        <f t="shared" si="4"/>
        <v xml:space="preserve"> </v>
      </c>
      <c r="K101" s="72"/>
      <c r="L101" s="91"/>
      <c r="M101" s="92"/>
      <c r="N101" s="81"/>
      <c r="O101" s="81"/>
      <c r="P101" s="90"/>
      <c r="Q101" s="1"/>
      <c r="R101" s="6"/>
      <c r="S101" s="81"/>
      <c r="T101" s="81"/>
      <c r="U101" s="90"/>
      <c r="V101" s="77"/>
      <c r="W101" s="42"/>
      <c r="X101" s="72"/>
      <c r="Y101" s="91"/>
      <c r="Z101" s="92"/>
      <c r="AA101" s="81"/>
      <c r="AB101" s="81"/>
      <c r="AC101" s="90"/>
      <c r="AD101" s="77"/>
      <c r="AE101" s="42"/>
      <c r="AF101" s="72"/>
      <c r="AG101" s="91"/>
      <c r="AH101" s="92"/>
      <c r="AI101" s="81"/>
      <c r="AJ101" s="81"/>
      <c r="AK101" s="90"/>
      <c r="AL101" s="77"/>
      <c r="AM101" s="42"/>
      <c r="AN101" s="72"/>
      <c r="AO101" s="91"/>
      <c r="AP101" s="92"/>
      <c r="AQ101" s="81"/>
      <c r="AR101" s="81"/>
      <c r="AS101" s="90"/>
      <c r="AT101" s="77"/>
      <c r="AU101" s="42"/>
      <c r="AV101" s="72"/>
      <c r="AW101" s="91"/>
      <c r="AX101" s="92"/>
      <c r="AY101" s="81"/>
      <c r="AZ101" s="81"/>
      <c r="BA101" s="90"/>
      <c r="BB101" s="77"/>
      <c r="BC101" s="42"/>
      <c r="BD101" s="72"/>
      <c r="BE101" s="91"/>
      <c r="BF101" s="92"/>
      <c r="BG101" s="81"/>
      <c r="BH101" s="81"/>
      <c r="BI101" s="90"/>
      <c r="BJ101" s="77"/>
      <c r="BK101" s="42"/>
      <c r="BL101" s="72"/>
      <c r="BM101" s="91"/>
      <c r="BN101" s="92"/>
      <c r="BO101" s="81"/>
      <c r="BP101" s="81"/>
      <c r="BQ101" s="90"/>
      <c r="BR101" s="77"/>
      <c r="BS101" s="42"/>
      <c r="BT101" s="72"/>
      <c r="BU101" s="91"/>
      <c r="BV101" s="92"/>
      <c r="BW101" s="81"/>
      <c r="BX101" s="81"/>
      <c r="BY101" s="90"/>
      <c r="BZ101" s="77"/>
      <c r="CA101" s="42"/>
      <c r="CB101" s="72"/>
      <c r="CC101" s="91"/>
      <c r="CD101" s="92"/>
      <c r="CE101" s="81"/>
      <c r="CF101" s="81"/>
      <c r="CG101" s="90"/>
      <c r="CH101" s="77"/>
      <c r="CI101" s="42"/>
      <c r="CJ101" s="72"/>
      <c r="CK101" s="91"/>
      <c r="CL101" s="92"/>
      <c r="CM101" s="81"/>
      <c r="CN101" s="81"/>
      <c r="CO101" s="90"/>
      <c r="CP101" s="77"/>
      <c r="CQ101" s="42"/>
      <c r="CR101" s="72"/>
      <c r="CS101" s="91"/>
      <c r="CT101" s="92"/>
      <c r="CU101" s="81"/>
      <c r="CV101" s="81"/>
      <c r="CW101" s="90"/>
      <c r="CX101" s="77"/>
      <c r="CY101" s="42"/>
      <c r="CZ101" s="72"/>
      <c r="DA101" s="91"/>
      <c r="DB101" s="92"/>
      <c r="DC101" s="81"/>
      <c r="DD101" s="81"/>
      <c r="DE101" s="90"/>
      <c r="DF101" s="77"/>
      <c r="DG101" s="42"/>
      <c r="DH101" s="72"/>
      <c r="DI101" s="91"/>
      <c r="DJ101" s="92"/>
      <c r="DK101" s="81"/>
      <c r="DL101" s="81"/>
      <c r="DM101" s="90"/>
      <c r="DN101" s="77"/>
      <c r="DO101" s="42"/>
      <c r="DP101" s="72"/>
      <c r="DQ101" s="91"/>
      <c r="DR101" s="92"/>
      <c r="DS101" s="81"/>
      <c r="DT101" s="81"/>
      <c r="DU101" s="90"/>
      <c r="DV101" s="77"/>
      <c r="DW101" s="42"/>
      <c r="DX101" s="72"/>
      <c r="DY101" s="91"/>
      <c r="DZ101" s="92"/>
      <c r="EA101" s="81"/>
      <c r="EB101" s="81"/>
      <c r="EC101" s="90"/>
      <c r="ED101" s="77"/>
      <c r="EE101" s="42"/>
      <c r="EF101" s="72"/>
      <c r="EG101" s="91"/>
      <c r="EH101" s="92"/>
      <c r="EI101" s="81"/>
      <c r="EJ101" s="81"/>
      <c r="EK101" s="90"/>
      <c r="EL101" s="77"/>
      <c r="EM101" s="42"/>
      <c r="EN101" s="72"/>
      <c r="EO101" s="91"/>
      <c r="EP101" s="92"/>
      <c r="EQ101" s="81"/>
      <c r="ER101" s="81"/>
      <c r="ES101" s="90"/>
      <c r="ET101" s="77"/>
      <c r="EU101" s="42"/>
      <c r="EV101" s="72"/>
      <c r="EW101" s="91"/>
      <c r="EX101" s="92"/>
      <c r="EY101" s="81"/>
      <c r="EZ101" s="81"/>
      <c r="FA101" s="90"/>
      <c r="FB101" s="77"/>
      <c r="FC101" s="42"/>
      <c r="FD101" s="72"/>
      <c r="FE101" s="91"/>
      <c r="FF101" s="92"/>
      <c r="FG101" s="81"/>
      <c r="FH101" s="81"/>
      <c r="FI101" s="90"/>
      <c r="FJ101" s="77"/>
      <c r="FK101" s="42"/>
      <c r="FL101" s="72"/>
      <c r="FM101" s="91"/>
      <c r="FN101" s="92"/>
      <c r="FO101" s="81"/>
      <c r="FP101" s="81"/>
      <c r="FQ101" s="90"/>
      <c r="FR101" s="77"/>
      <c r="FS101" s="42"/>
      <c r="FT101" s="72"/>
      <c r="FU101" s="91"/>
      <c r="FV101" s="92"/>
      <c r="FW101" s="81"/>
      <c r="FX101" s="81"/>
      <c r="FY101" s="90"/>
      <c r="FZ101" s="77"/>
      <c r="GA101" s="42"/>
      <c r="GB101" s="72"/>
      <c r="GC101" s="91"/>
      <c r="GD101" s="92"/>
      <c r="GE101" s="81"/>
      <c r="GF101" s="81"/>
      <c r="GG101" s="90"/>
      <c r="GH101" s="77"/>
      <c r="GI101" s="42"/>
      <c r="GJ101" s="72"/>
      <c r="GK101" s="91"/>
      <c r="GL101" s="92"/>
      <c r="GM101" s="81"/>
      <c r="GN101" s="81"/>
      <c r="GO101" s="90"/>
      <c r="GP101" s="77"/>
      <c r="GQ101" s="42"/>
      <c r="GR101" s="72"/>
      <c r="GS101" s="91"/>
      <c r="GT101" s="92"/>
      <c r="GU101" s="81"/>
      <c r="GV101" s="81"/>
      <c r="GW101" s="90"/>
      <c r="GX101" s="77"/>
      <c r="GY101" s="42"/>
      <c r="GZ101" s="72"/>
      <c r="HA101" s="91"/>
      <c r="HB101" s="92"/>
      <c r="HC101" s="81"/>
      <c r="HD101" s="81"/>
      <c r="HE101" s="90"/>
      <c r="HF101" s="77"/>
      <c r="HG101" s="42"/>
      <c r="HH101" s="72"/>
      <c r="HI101" s="91"/>
      <c r="HJ101" s="92"/>
      <c r="HK101" s="81"/>
      <c r="HL101" s="81"/>
      <c r="HM101" s="90"/>
      <c r="HN101" s="77"/>
      <c r="HO101" s="42"/>
      <c r="HP101" s="72"/>
      <c r="HQ101" s="91"/>
      <c r="HR101" s="92"/>
      <c r="HS101" s="81"/>
      <c r="HT101" s="81"/>
      <c r="HU101" s="90"/>
      <c r="HV101" s="77"/>
      <c r="HW101" s="42"/>
      <c r="HX101" s="72"/>
      <c r="HY101" s="91"/>
      <c r="HZ101" s="92"/>
      <c r="IA101" s="81"/>
      <c r="IB101" s="81"/>
      <c r="IC101" s="90"/>
      <c r="ID101" s="77"/>
      <c r="IE101" s="42"/>
      <c r="IF101" s="72"/>
      <c r="IG101" s="91"/>
      <c r="IH101" s="92"/>
      <c r="II101" s="81"/>
      <c r="IJ101" s="81"/>
      <c r="IK101" s="90"/>
      <c r="IL101" s="77"/>
      <c r="IM101" s="42"/>
      <c r="IN101" s="72"/>
      <c r="IO101" s="91"/>
      <c r="IP101" s="92"/>
      <c r="IQ101" s="81"/>
      <c r="IR101" s="81"/>
      <c r="IS101" s="90"/>
      <c r="IT101" s="77"/>
      <c r="IU101" s="42"/>
      <c r="IV101" s="72"/>
      <c r="IW101" s="91"/>
      <c r="IX101" s="92"/>
      <c r="IY101" s="81"/>
      <c r="IZ101" s="81"/>
      <c r="JA101" s="90"/>
      <c r="JB101" s="77"/>
      <c r="JC101" s="42"/>
      <c r="JD101" s="72"/>
      <c r="JE101" s="91"/>
      <c r="JF101" s="92"/>
      <c r="JG101" s="81"/>
      <c r="JH101" s="81"/>
      <c r="JI101" s="90"/>
      <c r="JJ101" s="77"/>
      <c r="JK101" s="42"/>
      <c r="JL101" s="72"/>
      <c r="JM101" s="91"/>
      <c r="JN101" s="92"/>
      <c r="JO101" s="81"/>
      <c r="JP101" s="81"/>
      <c r="JQ101" s="90"/>
      <c r="JR101" s="77"/>
      <c r="JS101" s="42"/>
      <c r="JT101" s="72"/>
      <c r="JU101" s="91"/>
      <c r="JV101" s="92"/>
      <c r="JW101" s="81"/>
      <c r="JX101" s="81"/>
      <c r="JY101" s="90"/>
      <c r="JZ101" s="77"/>
      <c r="KA101" s="42"/>
      <c r="KB101" s="72"/>
      <c r="KC101" s="91"/>
      <c r="KD101" s="92"/>
      <c r="KE101" s="81"/>
      <c r="KF101" s="81"/>
      <c r="KG101" s="90"/>
      <c r="KH101" s="77"/>
      <c r="KI101" s="42"/>
      <c r="KJ101" s="72"/>
      <c r="KK101" s="91"/>
      <c r="KL101" s="92"/>
      <c r="KM101" s="81"/>
      <c r="KN101" s="81"/>
      <c r="KO101" s="90"/>
      <c r="KP101" s="77"/>
      <c r="KQ101" s="42"/>
      <c r="KR101" s="72"/>
      <c r="KS101" s="91"/>
      <c r="KT101" s="92"/>
      <c r="KU101" s="81"/>
      <c r="KV101" s="81"/>
      <c r="KW101" s="90"/>
      <c r="KX101" s="77"/>
      <c r="KY101" s="42"/>
      <c r="KZ101" s="72"/>
      <c r="LA101" s="91"/>
      <c r="LB101" s="92"/>
      <c r="LC101" s="81"/>
      <c r="LD101" s="81"/>
      <c r="LE101" s="90"/>
      <c r="LF101" s="77"/>
      <c r="LG101" s="42"/>
      <c r="LH101" s="72"/>
      <c r="LI101" s="91"/>
      <c r="LJ101" s="92"/>
      <c r="LK101" s="81"/>
      <c r="LL101" s="81"/>
      <c r="LM101" s="90"/>
      <c r="LN101" s="77"/>
      <c r="LO101" s="42"/>
      <c r="LP101" s="72"/>
      <c r="LQ101" s="91"/>
      <c r="LR101" s="92"/>
      <c r="LS101" s="81"/>
      <c r="LT101" s="81"/>
      <c r="LU101" s="90"/>
      <c r="LV101" s="77"/>
      <c r="LW101" s="42"/>
      <c r="LX101" s="72"/>
      <c r="LY101" s="91"/>
      <c r="LZ101" s="92"/>
      <c r="MA101" s="81"/>
      <c r="MB101" s="81"/>
      <c r="MC101" s="90"/>
      <c r="MD101" s="77"/>
      <c r="ME101" s="42"/>
      <c r="MF101" s="72"/>
      <c r="MG101" s="91"/>
      <c r="MH101" s="92"/>
      <c r="MI101" s="81"/>
      <c r="MJ101" s="81"/>
      <c r="MK101" s="90"/>
      <c r="ML101" s="77"/>
      <c r="MM101" s="42"/>
      <c r="MN101" s="72"/>
      <c r="MO101" s="91"/>
      <c r="MP101" s="92"/>
      <c r="MQ101" s="81"/>
      <c r="MR101" s="81"/>
      <c r="MS101" s="90"/>
      <c r="MT101" s="77"/>
      <c r="MU101" s="42"/>
      <c r="MV101" s="72"/>
      <c r="MW101" s="91"/>
      <c r="MX101" s="92"/>
      <c r="MY101" s="81"/>
      <c r="MZ101" s="81"/>
      <c r="NA101" s="90"/>
      <c r="NB101" s="77"/>
      <c r="NC101" s="42"/>
      <c r="ND101" s="72"/>
      <c r="NE101" s="91"/>
      <c r="NF101" s="92"/>
      <c r="NG101" s="81"/>
      <c r="NH101" s="81"/>
      <c r="NI101" s="90"/>
      <c r="NJ101" s="77"/>
      <c r="NK101" s="42"/>
      <c r="NL101" s="72"/>
      <c r="NM101" s="91"/>
      <c r="NN101" s="92"/>
      <c r="NO101" s="81"/>
      <c r="NP101" s="81"/>
      <c r="NQ101" s="90"/>
      <c r="NR101" s="77"/>
      <c r="NS101" s="42"/>
      <c r="NT101" s="72"/>
      <c r="NU101" s="91"/>
      <c r="NV101" s="92"/>
      <c r="NW101" s="81"/>
      <c r="NX101" s="81"/>
      <c r="NY101" s="90"/>
      <c r="NZ101" s="77"/>
      <c r="OA101" s="42"/>
      <c r="OB101" s="72"/>
      <c r="OC101" s="91"/>
      <c r="OD101" s="92"/>
      <c r="OE101" s="81"/>
      <c r="OF101" s="81"/>
      <c r="OG101" s="90"/>
      <c r="OH101" s="77"/>
      <c r="OI101" s="42"/>
      <c r="OJ101" s="72"/>
      <c r="OK101" s="91"/>
      <c r="OL101" s="92"/>
      <c r="OM101" s="81"/>
      <c r="ON101" s="81"/>
      <c r="OO101" s="90"/>
      <c r="OP101" s="77"/>
      <c r="OQ101" s="42"/>
      <c r="OR101" s="72"/>
      <c r="OS101" s="91"/>
      <c r="OT101" s="92"/>
      <c r="OU101" s="81"/>
      <c r="OV101" s="81"/>
      <c r="OW101" s="90"/>
      <c r="OX101" s="77"/>
      <c r="OY101" s="42"/>
      <c r="OZ101" s="72"/>
      <c r="PA101" s="91"/>
      <c r="PB101" s="92"/>
      <c r="PC101" s="81"/>
      <c r="PD101" s="81"/>
      <c r="PE101" s="90"/>
      <c r="PF101" s="77"/>
      <c r="PG101" s="42"/>
      <c r="PH101" s="72"/>
      <c r="PI101" s="91"/>
      <c r="PJ101" s="92"/>
      <c r="PK101" s="81"/>
      <c r="PL101" s="81"/>
      <c r="PM101" s="90"/>
      <c r="PN101" s="77"/>
      <c r="PO101" s="42"/>
      <c r="PP101" s="72"/>
      <c r="PQ101" s="91"/>
      <c r="PR101" s="92"/>
      <c r="PS101" s="81"/>
      <c r="PT101" s="81"/>
      <c r="PU101" s="90"/>
      <c r="PV101" s="77"/>
      <c r="PW101" s="42"/>
      <c r="PX101" s="72"/>
      <c r="PY101" s="91"/>
      <c r="PZ101" s="92"/>
      <c r="QA101" s="81"/>
      <c r="QB101" s="81"/>
      <c r="QC101" s="90"/>
      <c r="QD101" s="77"/>
      <c r="QE101" s="42"/>
      <c r="QF101" s="72"/>
      <c r="QG101" s="91"/>
      <c r="QH101" s="92"/>
      <c r="QI101" s="81"/>
      <c r="QJ101" s="81"/>
      <c r="QK101" s="90"/>
      <c r="QL101" s="77"/>
      <c r="QM101" s="42"/>
      <c r="QN101" s="72"/>
      <c r="QO101" s="91"/>
      <c r="QP101" s="92"/>
      <c r="QQ101" s="81"/>
      <c r="QR101" s="81"/>
      <c r="QS101" s="90"/>
      <c r="QT101" s="77"/>
      <c r="QU101" s="42"/>
      <c r="QV101" s="72"/>
      <c r="QW101" s="91"/>
      <c r="QX101" s="92"/>
      <c r="QY101" s="81"/>
      <c r="QZ101" s="81"/>
      <c r="RA101" s="90"/>
      <c r="RB101" s="77"/>
      <c r="RC101" s="42"/>
      <c r="RD101" s="72"/>
      <c r="RE101" s="91"/>
      <c r="RF101" s="92"/>
      <c r="RG101" s="81"/>
      <c r="RH101" s="81"/>
      <c r="RI101" s="90"/>
      <c r="RJ101" s="77"/>
      <c r="RK101" s="42"/>
      <c r="RL101" s="72"/>
      <c r="RM101" s="91"/>
      <c r="RN101" s="92"/>
      <c r="RO101" s="81"/>
      <c r="RP101" s="81"/>
      <c r="RQ101" s="90"/>
      <c r="RR101" s="77"/>
      <c r="RS101" s="42"/>
      <c r="RT101" s="72"/>
      <c r="RU101" s="91"/>
      <c r="RV101" s="92"/>
      <c r="RW101" s="81"/>
      <c r="RX101" s="81"/>
      <c r="RY101" s="90"/>
      <c r="RZ101" s="77"/>
      <c r="SA101" s="42"/>
      <c r="SB101" s="72"/>
      <c r="SC101" s="91"/>
      <c r="SD101" s="92"/>
      <c r="SE101" s="81"/>
      <c r="SF101" s="81"/>
      <c r="SG101" s="90"/>
      <c r="SH101" s="77"/>
      <c r="SI101" s="42"/>
      <c r="SJ101" s="72"/>
      <c r="SK101" s="91"/>
      <c r="SL101" s="92"/>
      <c r="SM101" s="81"/>
      <c r="SN101" s="81"/>
      <c r="SO101" s="90"/>
      <c r="SP101" s="77"/>
      <c r="SQ101" s="42"/>
      <c r="SR101" s="72"/>
      <c r="SS101" s="91"/>
      <c r="ST101" s="92"/>
      <c r="SU101" s="81"/>
      <c r="SV101" s="81"/>
      <c r="SW101" s="90"/>
      <c r="SX101" s="77"/>
      <c r="SY101" s="42"/>
      <c r="SZ101" s="72"/>
      <c r="TA101" s="91"/>
      <c r="TB101" s="92"/>
      <c r="TC101" s="81"/>
      <c r="TD101" s="81"/>
      <c r="TE101" s="90"/>
      <c r="TF101" s="77"/>
      <c r="TG101" s="42"/>
      <c r="TH101" s="72"/>
      <c r="TI101" s="91"/>
      <c r="TJ101" s="92"/>
      <c r="TK101" s="81"/>
      <c r="TL101" s="81"/>
      <c r="TM101" s="90"/>
      <c r="TN101" s="77"/>
      <c r="TO101" s="42"/>
      <c r="TP101" s="72"/>
      <c r="TQ101" s="91"/>
      <c r="TR101" s="92"/>
      <c r="TS101" s="81"/>
      <c r="TT101" s="81"/>
      <c r="TU101" s="90"/>
      <c r="TV101" s="77"/>
      <c r="TW101" s="42"/>
      <c r="TX101" s="72"/>
      <c r="TY101" s="91"/>
      <c r="TZ101" s="92"/>
      <c r="UA101" s="81"/>
      <c r="UB101" s="81"/>
      <c r="UC101" s="90"/>
      <c r="UD101" s="77"/>
      <c r="UE101" s="42"/>
      <c r="UF101" s="72"/>
      <c r="UG101" s="91"/>
      <c r="UH101" s="92"/>
      <c r="UI101" s="81"/>
      <c r="UJ101" s="81"/>
      <c r="UK101" s="90"/>
      <c r="UL101" s="77"/>
      <c r="UM101" s="42"/>
      <c r="UN101" s="72"/>
      <c r="UO101" s="91"/>
      <c r="UP101" s="92"/>
      <c r="UQ101" s="81"/>
      <c r="UR101" s="81"/>
      <c r="US101" s="90"/>
      <c r="UT101" s="77"/>
      <c r="UU101" s="42"/>
      <c r="UV101" s="72"/>
      <c r="UW101" s="91"/>
      <c r="UX101" s="92"/>
      <c r="UY101" s="81"/>
      <c r="UZ101" s="81"/>
      <c r="VA101" s="90"/>
      <c r="VB101" s="77"/>
      <c r="VC101" s="42"/>
      <c r="VD101" s="72"/>
      <c r="VE101" s="91"/>
      <c r="VF101" s="92"/>
      <c r="VG101" s="81"/>
      <c r="VH101" s="81"/>
      <c r="VI101" s="90"/>
      <c r="VJ101" s="77"/>
      <c r="VK101" s="42"/>
      <c r="VL101" s="72"/>
      <c r="VM101" s="91"/>
      <c r="VN101" s="92"/>
      <c r="VO101" s="81"/>
      <c r="VP101" s="81"/>
      <c r="VQ101" s="90"/>
      <c r="VR101" s="77"/>
      <c r="VS101" s="42"/>
      <c r="VT101" s="72"/>
      <c r="VU101" s="91"/>
      <c r="VV101" s="92"/>
      <c r="VW101" s="81"/>
      <c r="VX101" s="81"/>
      <c r="VY101" s="90"/>
      <c r="VZ101" s="77"/>
      <c r="WA101" s="42"/>
      <c r="WB101" s="72"/>
      <c r="WC101" s="91"/>
      <c r="WD101" s="92"/>
      <c r="WE101" s="81"/>
      <c r="WF101" s="81"/>
      <c r="WG101" s="90"/>
      <c r="WH101" s="77"/>
      <c r="WI101" s="42"/>
      <c r="WJ101" s="72"/>
      <c r="WK101" s="91"/>
      <c r="WL101" s="92"/>
      <c r="WM101" s="81"/>
      <c r="WN101" s="81"/>
      <c r="WO101" s="90"/>
      <c r="WP101" s="77"/>
      <c r="WQ101" s="42"/>
      <c r="WR101" s="72"/>
      <c r="WS101" s="91"/>
      <c r="WT101" s="92"/>
      <c r="WU101" s="81"/>
      <c r="WV101" s="81"/>
      <c r="WW101" s="90"/>
      <c r="WX101" s="77"/>
      <c r="WY101" s="42"/>
      <c r="WZ101" s="72"/>
      <c r="XA101" s="91"/>
      <c r="XB101" s="92"/>
      <c r="XC101" s="81"/>
      <c r="XD101" s="81"/>
      <c r="XE101" s="90"/>
      <c r="XF101" s="77"/>
      <c r="XG101" s="42"/>
      <c r="XH101" s="72"/>
      <c r="XI101" s="91"/>
      <c r="XJ101" s="92"/>
      <c r="XK101" s="81"/>
      <c r="XL101" s="81"/>
      <c r="XM101" s="90"/>
      <c r="XN101" s="77"/>
      <c r="XO101" s="42"/>
      <c r="XP101" s="72"/>
      <c r="XQ101" s="91"/>
      <c r="XR101" s="92"/>
      <c r="XS101" s="81"/>
      <c r="XT101" s="81"/>
      <c r="XU101" s="90"/>
      <c r="XV101" s="77"/>
      <c r="XW101" s="42"/>
      <c r="XX101" s="72"/>
      <c r="XY101" s="91"/>
      <c r="XZ101" s="92"/>
      <c r="YA101" s="81"/>
      <c r="YB101" s="81"/>
      <c r="YC101" s="90"/>
      <c r="YD101" s="77"/>
      <c r="YE101" s="42"/>
      <c r="YF101" s="72"/>
      <c r="YG101" s="91"/>
      <c r="YH101" s="92"/>
      <c r="YI101" s="81"/>
      <c r="YJ101" s="81"/>
      <c r="YK101" s="90"/>
      <c r="YL101" s="77"/>
      <c r="YM101" s="42"/>
      <c r="YN101" s="72"/>
      <c r="YO101" s="91"/>
      <c r="YP101" s="92"/>
      <c r="YQ101" s="81"/>
      <c r="YR101" s="81"/>
      <c r="YS101" s="90"/>
      <c r="YT101" s="77"/>
      <c r="YU101" s="42"/>
      <c r="YV101" s="72"/>
      <c r="YW101" s="91"/>
      <c r="YX101" s="92"/>
      <c r="YY101" s="81"/>
      <c r="YZ101" s="81"/>
      <c r="ZA101" s="90"/>
      <c r="ZB101" s="77"/>
      <c r="ZC101" s="42"/>
      <c r="ZD101" s="72"/>
      <c r="ZE101" s="91"/>
      <c r="ZF101" s="92"/>
      <c r="ZG101" s="81"/>
      <c r="ZH101" s="81"/>
      <c r="ZI101" s="90"/>
      <c r="ZJ101" s="77"/>
      <c r="ZK101" s="42"/>
      <c r="ZL101" s="72"/>
      <c r="ZM101" s="91"/>
      <c r="ZN101" s="92"/>
      <c r="ZO101" s="81"/>
      <c r="ZP101" s="81"/>
      <c r="ZQ101" s="90"/>
      <c r="ZR101" s="77"/>
      <c r="ZS101" s="42"/>
      <c r="ZT101" s="72"/>
      <c r="ZU101" s="91"/>
      <c r="ZV101" s="92"/>
      <c r="ZW101" s="81"/>
      <c r="ZX101" s="81"/>
      <c r="ZY101" s="90"/>
      <c r="ZZ101" s="77"/>
      <c r="AAA101" s="42"/>
      <c r="AAB101" s="72"/>
      <c r="AAC101" s="91"/>
      <c r="AAD101" s="92"/>
      <c r="AAE101" s="81"/>
      <c r="AAF101" s="81"/>
      <c r="AAG101" s="90"/>
      <c r="AAH101" s="77"/>
      <c r="AAI101" s="42"/>
      <c r="AAJ101" s="72"/>
      <c r="AAK101" s="91"/>
      <c r="AAL101" s="92"/>
      <c r="AAM101" s="81"/>
      <c r="AAN101" s="81"/>
      <c r="AAO101" s="90"/>
      <c r="AAP101" s="77"/>
      <c r="AAQ101" s="42"/>
      <c r="AAR101" s="72"/>
      <c r="AAS101" s="91"/>
      <c r="AAT101" s="92"/>
      <c r="AAU101" s="81"/>
      <c r="AAV101" s="81"/>
      <c r="AAW101" s="90"/>
      <c r="AAX101" s="77"/>
      <c r="AAY101" s="42"/>
      <c r="AAZ101" s="72"/>
      <c r="ABA101" s="91"/>
      <c r="ABB101" s="92"/>
      <c r="ABC101" s="81"/>
      <c r="ABD101" s="81"/>
      <c r="ABE101" s="90"/>
      <c r="ABF101" s="77"/>
      <c r="ABG101" s="42"/>
      <c r="ABH101" s="72"/>
      <c r="ABI101" s="91"/>
      <c r="ABJ101" s="92"/>
      <c r="ABK101" s="81"/>
      <c r="ABL101" s="81"/>
      <c r="ABM101" s="90"/>
      <c r="ABN101" s="77"/>
      <c r="ABO101" s="42"/>
      <c r="ABP101" s="72"/>
      <c r="ABQ101" s="91"/>
      <c r="ABR101" s="92"/>
      <c r="ABS101" s="81"/>
      <c r="ABT101" s="81"/>
      <c r="ABU101" s="90"/>
      <c r="ABV101" s="77"/>
      <c r="ABW101" s="42"/>
      <c r="ABX101" s="72"/>
      <c r="ABY101" s="91"/>
      <c r="ABZ101" s="92"/>
      <c r="ACA101" s="81"/>
      <c r="ACB101" s="81"/>
      <c r="ACC101" s="90"/>
      <c r="ACD101" s="77"/>
      <c r="ACE101" s="42"/>
      <c r="ACF101" s="72"/>
      <c r="ACG101" s="91"/>
      <c r="ACH101" s="92"/>
      <c r="ACI101" s="81"/>
      <c r="ACJ101" s="81"/>
      <c r="ACK101" s="90"/>
      <c r="ACL101" s="77"/>
      <c r="ACM101" s="42"/>
      <c r="ACN101" s="72"/>
      <c r="ACO101" s="91"/>
      <c r="ACP101" s="92"/>
      <c r="ACQ101" s="81"/>
      <c r="ACR101" s="81"/>
      <c r="ACS101" s="90"/>
      <c r="ACT101" s="77"/>
      <c r="ACU101" s="42"/>
      <c r="ACV101" s="72"/>
      <c r="ACW101" s="91"/>
      <c r="ACX101" s="92"/>
      <c r="ACY101" s="81"/>
      <c r="ACZ101" s="81"/>
      <c r="ADA101" s="90"/>
      <c r="ADB101" s="77"/>
      <c r="ADC101" s="42"/>
      <c r="ADD101" s="72"/>
      <c r="ADE101" s="91"/>
      <c r="ADF101" s="92"/>
      <c r="ADG101" s="81"/>
      <c r="ADH101" s="81"/>
      <c r="ADI101" s="90"/>
      <c r="ADJ101" s="77"/>
      <c r="ADK101" s="42"/>
      <c r="ADL101" s="72"/>
      <c r="ADM101" s="91"/>
      <c r="ADN101" s="92"/>
      <c r="ADO101" s="81"/>
      <c r="ADP101" s="81"/>
      <c r="ADQ101" s="90"/>
      <c r="ADR101" s="77"/>
      <c r="ADS101" s="42"/>
      <c r="ADT101" s="72"/>
      <c r="ADU101" s="91"/>
      <c r="ADV101" s="92"/>
      <c r="ADW101" s="81"/>
      <c r="ADX101" s="81"/>
      <c r="ADY101" s="90"/>
      <c r="ADZ101" s="77"/>
      <c r="AEA101" s="42"/>
      <c r="AEB101" s="72"/>
      <c r="AEC101" s="91"/>
      <c r="AED101" s="92"/>
      <c r="AEE101" s="81"/>
      <c r="AEF101" s="81"/>
      <c r="AEG101" s="90"/>
      <c r="AEH101" s="77"/>
      <c r="AEI101" s="42"/>
      <c r="AEJ101" s="72"/>
      <c r="AEK101" s="91"/>
      <c r="AEL101" s="92"/>
      <c r="AEM101" s="81"/>
      <c r="AEN101" s="81"/>
      <c r="AEO101" s="90"/>
      <c r="AEP101" s="77"/>
      <c r="AEQ101" s="42"/>
      <c r="AER101" s="72"/>
      <c r="AES101" s="91"/>
      <c r="AET101" s="92"/>
      <c r="AEU101" s="81"/>
      <c r="AEV101" s="81"/>
      <c r="AEW101" s="90"/>
      <c r="AEX101" s="77"/>
      <c r="AEY101" s="42"/>
      <c r="AEZ101" s="72"/>
      <c r="AFA101" s="91"/>
      <c r="AFB101" s="92"/>
      <c r="AFC101" s="81"/>
      <c r="AFD101" s="81"/>
      <c r="AFE101" s="90"/>
      <c r="AFF101" s="77"/>
      <c r="AFG101" s="42"/>
      <c r="AFH101" s="72"/>
      <c r="AFI101" s="91"/>
      <c r="AFJ101" s="92"/>
      <c r="AFK101" s="81"/>
      <c r="AFL101" s="81"/>
      <c r="AFM101" s="90"/>
      <c r="AFN101" s="77"/>
      <c r="AFO101" s="42"/>
      <c r="AFP101" s="72"/>
      <c r="AFQ101" s="91"/>
      <c r="AFR101" s="92"/>
      <c r="AFS101" s="81"/>
      <c r="AFT101" s="81"/>
      <c r="AFU101" s="90"/>
      <c r="AFV101" s="77"/>
      <c r="AFW101" s="42"/>
      <c r="AFX101" s="72"/>
      <c r="AFY101" s="91"/>
      <c r="AFZ101" s="92"/>
      <c r="AGA101" s="81"/>
      <c r="AGB101" s="81"/>
      <c r="AGC101" s="90"/>
      <c r="AGD101" s="77"/>
      <c r="AGE101" s="42"/>
      <c r="AGF101" s="72"/>
      <c r="AGG101" s="91"/>
      <c r="AGH101" s="92"/>
      <c r="AGI101" s="81"/>
      <c r="AGJ101" s="81"/>
      <c r="AGK101" s="90"/>
      <c r="AGL101" s="77"/>
      <c r="AGM101" s="42"/>
      <c r="AGN101" s="72"/>
      <c r="AGO101" s="91"/>
      <c r="AGP101" s="92"/>
      <c r="AGQ101" s="81"/>
      <c r="AGR101" s="81"/>
      <c r="AGS101" s="90"/>
      <c r="AGT101" s="77"/>
      <c r="AGU101" s="42"/>
      <c r="AGV101" s="72"/>
      <c r="AGW101" s="91"/>
      <c r="AGX101" s="92"/>
      <c r="AGY101" s="81"/>
      <c r="AGZ101" s="81"/>
      <c r="AHA101" s="90"/>
      <c r="AHB101" s="77"/>
      <c r="AHC101" s="42"/>
      <c r="AHD101" s="72"/>
      <c r="AHE101" s="91"/>
      <c r="AHF101" s="92"/>
      <c r="AHG101" s="81"/>
      <c r="AHH101" s="81"/>
      <c r="AHI101" s="90"/>
      <c r="AHJ101" s="77"/>
      <c r="AHK101" s="42"/>
      <c r="AHL101" s="72"/>
      <c r="AHM101" s="91"/>
      <c r="AHN101" s="92"/>
      <c r="AHO101" s="81"/>
      <c r="AHP101" s="81"/>
      <c r="AHQ101" s="90"/>
      <c r="AHR101" s="77"/>
      <c r="AHS101" s="42"/>
      <c r="AHT101" s="72"/>
      <c r="AHU101" s="91"/>
      <c r="AHV101" s="92"/>
      <c r="AHW101" s="81"/>
      <c r="AHX101" s="81"/>
      <c r="AHY101" s="90"/>
      <c r="AHZ101" s="77"/>
      <c r="AIA101" s="42"/>
      <c r="AIB101" s="72"/>
      <c r="AIC101" s="91"/>
      <c r="AID101" s="92"/>
      <c r="AIE101" s="81"/>
      <c r="AIF101" s="81"/>
      <c r="AIG101" s="90"/>
      <c r="AIH101" s="77"/>
      <c r="AII101" s="42"/>
      <c r="AIJ101" s="72"/>
      <c r="AIK101" s="91"/>
      <c r="AIL101" s="92"/>
      <c r="AIM101" s="81"/>
      <c r="AIN101" s="81"/>
      <c r="AIO101" s="90"/>
      <c r="AIP101" s="77"/>
      <c r="AIQ101" s="42"/>
      <c r="AIR101" s="72"/>
      <c r="AIS101" s="91"/>
      <c r="AIT101" s="92"/>
      <c r="AIU101" s="81"/>
      <c r="AIV101" s="81"/>
      <c r="AIW101" s="90"/>
      <c r="AIX101" s="77"/>
      <c r="AIY101" s="42"/>
      <c r="AIZ101" s="72"/>
      <c r="AJA101" s="91"/>
      <c r="AJB101" s="92"/>
      <c r="AJC101" s="81"/>
      <c r="AJD101" s="81"/>
      <c r="AJE101" s="90"/>
      <c r="AJF101" s="77"/>
      <c r="AJG101" s="42"/>
      <c r="AJH101" s="72"/>
      <c r="AJI101" s="91"/>
      <c r="AJJ101" s="92"/>
      <c r="AJK101" s="81"/>
      <c r="AJL101" s="81"/>
      <c r="AJM101" s="90"/>
      <c r="AJN101" s="77"/>
      <c r="AJO101" s="42"/>
      <c r="AJP101" s="72"/>
      <c r="AJQ101" s="91"/>
      <c r="AJR101" s="92"/>
      <c r="AJS101" s="81"/>
      <c r="AJT101" s="81"/>
      <c r="AJU101" s="90"/>
      <c r="AJV101" s="77"/>
      <c r="AJW101" s="42"/>
      <c r="AJX101" s="72"/>
      <c r="AJY101" s="91"/>
      <c r="AJZ101" s="92"/>
      <c r="AKA101" s="81"/>
      <c r="AKB101" s="81"/>
      <c r="AKC101" s="90"/>
      <c r="AKD101" s="77"/>
      <c r="AKE101" s="42"/>
      <c r="AKF101" s="72"/>
      <c r="AKG101" s="91"/>
      <c r="AKH101" s="92"/>
      <c r="AKI101" s="81"/>
      <c r="AKJ101" s="81"/>
      <c r="AKK101" s="90"/>
      <c r="AKL101" s="77"/>
      <c r="AKM101" s="42"/>
      <c r="AKN101" s="72"/>
      <c r="AKO101" s="91"/>
      <c r="AKP101" s="92"/>
      <c r="AKQ101" s="81"/>
      <c r="AKR101" s="81"/>
      <c r="AKS101" s="90"/>
      <c r="AKT101" s="77"/>
      <c r="AKU101" s="42"/>
      <c r="AKV101" s="72"/>
      <c r="AKW101" s="91"/>
      <c r="AKX101" s="92"/>
      <c r="AKY101" s="81"/>
      <c r="AKZ101" s="81"/>
      <c r="ALA101" s="90"/>
      <c r="ALB101" s="77"/>
      <c r="ALC101" s="42"/>
      <c r="ALD101" s="72"/>
      <c r="ALE101" s="91"/>
      <c r="ALF101" s="92"/>
      <c r="ALG101" s="81"/>
      <c r="ALH101" s="81"/>
      <c r="ALI101" s="90"/>
      <c r="ALJ101" s="77"/>
      <c r="ALK101" s="42"/>
      <c r="ALL101" s="72"/>
      <c r="ALM101" s="91"/>
      <c r="ALN101" s="92"/>
      <c r="ALO101" s="81"/>
      <c r="ALP101" s="81"/>
      <c r="ALQ101" s="90"/>
      <c r="ALR101" s="77"/>
      <c r="ALS101" s="42"/>
      <c r="ALT101" s="72"/>
      <c r="ALU101" s="91"/>
      <c r="ALV101" s="92"/>
      <c r="ALW101" s="81"/>
      <c r="ALX101" s="81"/>
      <c r="ALY101" s="90"/>
      <c r="ALZ101" s="77"/>
      <c r="AMA101" s="42"/>
      <c r="AMB101" s="72"/>
      <c r="AMC101" s="91"/>
      <c r="AMD101" s="92"/>
      <c r="AME101" s="81"/>
      <c r="AMF101" s="81"/>
      <c r="AMG101" s="90"/>
      <c r="AMH101" s="77"/>
      <c r="AMI101" s="42"/>
      <c r="AMJ101" s="72"/>
      <c r="AMK101" s="91"/>
      <c r="AML101" s="92"/>
      <c r="AMM101" s="81"/>
      <c r="AMN101" s="81"/>
      <c r="AMO101" s="90"/>
      <c r="AMP101" s="77"/>
      <c r="AMQ101" s="42"/>
      <c r="AMR101" s="72"/>
      <c r="AMS101" s="91"/>
      <c r="AMT101" s="92"/>
      <c r="AMU101" s="81"/>
      <c r="AMV101" s="81"/>
      <c r="AMW101" s="90"/>
      <c r="AMX101" s="77"/>
      <c r="AMY101" s="42"/>
      <c r="AMZ101" s="72"/>
      <c r="ANA101" s="91"/>
      <c r="ANB101" s="92"/>
      <c r="ANC101" s="81"/>
      <c r="AND101" s="81"/>
      <c r="ANE101" s="90"/>
      <c r="ANF101" s="77"/>
      <c r="ANG101" s="42"/>
      <c r="ANH101" s="72"/>
      <c r="ANI101" s="91"/>
      <c r="ANJ101" s="92"/>
      <c r="ANK101" s="81"/>
      <c r="ANL101" s="81"/>
      <c r="ANM101" s="90"/>
      <c r="ANN101" s="77"/>
      <c r="ANO101" s="42"/>
      <c r="ANP101" s="72"/>
      <c r="ANQ101" s="91"/>
      <c r="ANR101" s="92"/>
      <c r="ANS101" s="81"/>
      <c r="ANT101" s="81"/>
      <c r="ANU101" s="90"/>
      <c r="ANV101" s="77"/>
      <c r="ANW101" s="42"/>
      <c r="ANX101" s="72"/>
      <c r="ANY101" s="91"/>
      <c r="ANZ101" s="92"/>
      <c r="AOA101" s="81"/>
      <c r="AOB101" s="81"/>
      <c r="AOC101" s="90"/>
      <c r="AOD101" s="77"/>
      <c r="AOE101" s="42"/>
      <c r="AOF101" s="72"/>
      <c r="AOG101" s="91"/>
      <c r="AOH101" s="92"/>
      <c r="AOI101" s="81"/>
      <c r="AOJ101" s="81"/>
      <c r="AOK101" s="90"/>
      <c r="AOL101" s="77"/>
      <c r="AOM101" s="42"/>
      <c r="AON101" s="72"/>
      <c r="AOO101" s="91"/>
      <c r="AOP101" s="92"/>
      <c r="AOQ101" s="81"/>
      <c r="AOR101" s="81"/>
      <c r="AOS101" s="90"/>
      <c r="AOT101" s="77"/>
      <c r="AOU101" s="42"/>
      <c r="AOV101" s="72"/>
      <c r="AOW101" s="91"/>
      <c r="AOX101" s="92"/>
      <c r="AOY101" s="81"/>
      <c r="AOZ101" s="81"/>
      <c r="APA101" s="90"/>
      <c r="APB101" s="77"/>
      <c r="APC101" s="42"/>
      <c r="APD101" s="72"/>
      <c r="APE101" s="91"/>
      <c r="APF101" s="92"/>
      <c r="APG101" s="81"/>
      <c r="APH101" s="81"/>
      <c r="API101" s="90"/>
      <c r="APJ101" s="77"/>
      <c r="APK101" s="42"/>
      <c r="APL101" s="72"/>
      <c r="APM101" s="91"/>
      <c r="APN101" s="92"/>
      <c r="APO101" s="81"/>
      <c r="APP101" s="81"/>
      <c r="APQ101" s="90"/>
      <c r="APR101" s="77"/>
      <c r="APS101" s="42"/>
      <c r="APT101" s="72"/>
      <c r="APU101" s="91"/>
      <c r="APV101" s="92"/>
      <c r="APW101" s="81"/>
      <c r="APX101" s="81"/>
      <c r="APY101" s="90"/>
      <c r="APZ101" s="77"/>
      <c r="AQA101" s="42"/>
      <c r="AQB101" s="72"/>
      <c r="AQC101" s="91"/>
      <c r="AQD101" s="92"/>
      <c r="AQE101" s="81"/>
      <c r="AQF101" s="81"/>
      <c r="AQG101" s="90"/>
      <c r="AQH101" s="77"/>
      <c r="AQI101" s="42"/>
      <c r="AQJ101" s="72"/>
      <c r="AQK101" s="91"/>
      <c r="AQL101" s="92"/>
      <c r="AQM101" s="81"/>
      <c r="AQN101" s="81"/>
      <c r="AQO101" s="90"/>
      <c r="AQP101" s="77"/>
      <c r="AQQ101" s="42"/>
      <c r="AQR101" s="72"/>
      <c r="AQS101" s="91"/>
      <c r="AQT101" s="92"/>
      <c r="AQU101" s="81"/>
      <c r="AQV101" s="81"/>
      <c r="AQW101" s="90"/>
      <c r="AQX101" s="77"/>
      <c r="AQY101" s="42"/>
      <c r="AQZ101" s="72"/>
      <c r="ARA101" s="91"/>
      <c r="ARB101" s="92"/>
      <c r="ARC101" s="81"/>
      <c r="ARD101" s="81"/>
      <c r="ARE101" s="90"/>
      <c r="ARF101" s="77"/>
      <c r="ARG101" s="42"/>
      <c r="ARH101" s="72"/>
      <c r="ARI101" s="91"/>
      <c r="ARJ101" s="92"/>
      <c r="ARK101" s="81"/>
      <c r="ARL101" s="81"/>
      <c r="ARM101" s="90"/>
      <c r="ARN101" s="77"/>
      <c r="ARO101" s="42"/>
      <c r="ARP101" s="72"/>
      <c r="ARQ101" s="91"/>
      <c r="ARR101" s="92"/>
      <c r="ARS101" s="81"/>
      <c r="ART101" s="81"/>
      <c r="ARU101" s="90"/>
      <c r="ARV101" s="77"/>
      <c r="ARW101" s="42"/>
      <c r="ARX101" s="72"/>
      <c r="ARY101" s="91"/>
      <c r="ARZ101" s="92"/>
      <c r="ASA101" s="81"/>
      <c r="ASB101" s="81"/>
      <c r="ASC101" s="90"/>
      <c r="ASD101" s="77"/>
      <c r="ASE101" s="42"/>
      <c r="ASF101" s="72"/>
      <c r="ASG101" s="91"/>
      <c r="ASH101" s="92"/>
      <c r="ASI101" s="81"/>
      <c r="ASJ101" s="81"/>
      <c r="ASK101" s="90"/>
      <c r="ASL101" s="77"/>
      <c r="ASM101" s="42"/>
      <c r="ASN101" s="72"/>
      <c r="ASO101" s="91"/>
      <c r="ASP101" s="92"/>
      <c r="ASQ101" s="81"/>
      <c r="ASR101" s="81"/>
      <c r="ASS101" s="90"/>
      <c r="AST101" s="77"/>
      <c r="ASU101" s="42"/>
      <c r="ASV101" s="72"/>
      <c r="ASW101" s="91"/>
      <c r="ASX101" s="92"/>
      <c r="ASY101" s="81"/>
      <c r="ASZ101" s="81"/>
      <c r="ATA101" s="90"/>
      <c r="ATB101" s="77"/>
      <c r="ATC101" s="42"/>
      <c r="ATD101" s="72"/>
      <c r="ATE101" s="91"/>
      <c r="ATF101" s="92"/>
      <c r="ATG101" s="81"/>
      <c r="ATH101" s="81"/>
      <c r="ATI101" s="90"/>
      <c r="ATJ101" s="77"/>
      <c r="ATK101" s="42"/>
      <c r="ATL101" s="72"/>
      <c r="ATM101" s="91"/>
      <c r="ATN101" s="92"/>
      <c r="ATO101" s="81"/>
      <c r="ATP101" s="81"/>
      <c r="ATQ101" s="90"/>
      <c r="ATR101" s="77"/>
      <c r="ATS101" s="42"/>
      <c r="ATT101" s="72"/>
      <c r="ATU101" s="91"/>
      <c r="ATV101" s="92"/>
      <c r="ATW101" s="81"/>
      <c r="ATX101" s="81"/>
      <c r="ATY101" s="90"/>
      <c r="ATZ101" s="77"/>
      <c r="AUA101" s="42"/>
      <c r="AUB101" s="72"/>
      <c r="AUC101" s="91"/>
      <c r="AUD101" s="92"/>
      <c r="AUE101" s="81"/>
      <c r="AUF101" s="81"/>
      <c r="AUG101" s="90"/>
      <c r="AUH101" s="77"/>
      <c r="AUI101" s="42"/>
      <c r="AUJ101" s="72"/>
      <c r="AUK101" s="91"/>
      <c r="AUL101" s="92"/>
      <c r="AUM101" s="81"/>
      <c r="AUN101" s="81"/>
      <c r="AUO101" s="90"/>
      <c r="AUP101" s="77"/>
      <c r="AUQ101" s="42"/>
      <c r="AUR101" s="72"/>
      <c r="AUS101" s="91"/>
      <c r="AUT101" s="92"/>
      <c r="AUU101" s="81"/>
      <c r="AUV101" s="81"/>
      <c r="AUW101" s="90"/>
      <c r="AUX101" s="77"/>
      <c r="AUY101" s="42"/>
      <c r="AUZ101" s="72"/>
      <c r="AVA101" s="91"/>
      <c r="AVB101" s="92"/>
      <c r="AVC101" s="81"/>
      <c r="AVD101" s="81"/>
      <c r="AVE101" s="90"/>
      <c r="AVF101" s="77"/>
      <c r="AVG101" s="42"/>
      <c r="AVH101" s="72"/>
      <c r="AVI101" s="91"/>
      <c r="AVJ101" s="92"/>
      <c r="AVK101" s="81"/>
      <c r="AVL101" s="81"/>
      <c r="AVM101" s="90"/>
      <c r="AVN101" s="77"/>
      <c r="AVO101" s="42"/>
      <c r="AVP101" s="72"/>
      <c r="AVQ101" s="91"/>
      <c r="AVR101" s="92"/>
      <c r="AVS101" s="81"/>
      <c r="AVT101" s="81"/>
      <c r="AVU101" s="90"/>
      <c r="AVV101" s="77"/>
      <c r="AVW101" s="42"/>
      <c r="AVX101" s="72"/>
      <c r="AVY101" s="91"/>
      <c r="AVZ101" s="92"/>
      <c r="AWA101" s="81"/>
      <c r="AWB101" s="81"/>
      <c r="AWC101" s="90"/>
      <c r="AWD101" s="77"/>
      <c r="AWE101" s="42"/>
      <c r="AWF101" s="72"/>
      <c r="AWG101" s="91"/>
      <c r="AWH101" s="92"/>
      <c r="AWI101" s="81"/>
      <c r="AWJ101" s="81"/>
      <c r="AWK101" s="90"/>
      <c r="AWL101" s="77"/>
      <c r="AWM101" s="42"/>
      <c r="AWN101" s="72"/>
      <c r="AWO101" s="91"/>
      <c r="AWP101" s="92"/>
      <c r="AWQ101" s="81"/>
      <c r="AWR101" s="81"/>
      <c r="AWS101" s="90"/>
      <c r="AWT101" s="77"/>
      <c r="AWU101" s="42"/>
      <c r="AWV101" s="72"/>
      <c r="AWW101" s="91"/>
      <c r="AWX101" s="92"/>
      <c r="AWY101" s="81"/>
      <c r="AWZ101" s="81"/>
      <c r="AXA101" s="90"/>
      <c r="AXB101" s="77"/>
      <c r="AXC101" s="42"/>
      <c r="AXD101" s="72"/>
      <c r="AXE101" s="91"/>
      <c r="AXF101" s="92"/>
      <c r="AXG101" s="81"/>
      <c r="AXH101" s="81"/>
      <c r="AXI101" s="90"/>
      <c r="AXJ101" s="77"/>
      <c r="AXK101" s="42"/>
      <c r="AXL101" s="72"/>
      <c r="AXM101" s="91"/>
      <c r="AXN101" s="92"/>
      <c r="AXO101" s="81"/>
      <c r="AXP101" s="81"/>
      <c r="AXQ101" s="90"/>
      <c r="AXR101" s="77"/>
      <c r="AXS101" s="42"/>
      <c r="AXT101" s="72"/>
      <c r="AXU101" s="91"/>
      <c r="AXV101" s="92"/>
      <c r="AXW101" s="81"/>
      <c r="AXX101" s="81"/>
      <c r="AXY101" s="90"/>
      <c r="AXZ101" s="77"/>
      <c r="AYA101" s="42"/>
      <c r="AYB101" s="72"/>
      <c r="AYC101" s="91"/>
      <c r="AYD101" s="92"/>
      <c r="AYE101" s="81"/>
      <c r="AYF101" s="81"/>
      <c r="AYG101" s="90"/>
      <c r="AYH101" s="77"/>
      <c r="AYI101" s="42"/>
      <c r="AYJ101" s="72"/>
      <c r="AYK101" s="91"/>
      <c r="AYL101" s="92"/>
      <c r="AYM101" s="81"/>
      <c r="AYN101" s="81"/>
      <c r="AYO101" s="90"/>
      <c r="AYP101" s="77"/>
      <c r="AYQ101" s="42"/>
      <c r="AYR101" s="72"/>
      <c r="AYS101" s="91"/>
      <c r="AYT101" s="92"/>
      <c r="AYU101" s="81"/>
      <c r="AYV101" s="81"/>
      <c r="AYW101" s="90"/>
      <c r="AYX101" s="77"/>
      <c r="AYY101" s="42"/>
      <c r="AYZ101" s="72"/>
      <c r="AZA101" s="91"/>
      <c r="AZB101" s="92"/>
      <c r="AZC101" s="81"/>
      <c r="AZD101" s="81"/>
      <c r="AZE101" s="90"/>
      <c r="AZF101" s="77"/>
      <c r="AZG101" s="42"/>
      <c r="AZH101" s="72"/>
      <c r="AZI101" s="91"/>
      <c r="AZJ101" s="92"/>
      <c r="AZK101" s="81"/>
      <c r="AZL101" s="81"/>
      <c r="AZM101" s="90"/>
      <c r="AZN101" s="77"/>
      <c r="AZO101" s="42"/>
      <c r="AZP101" s="72"/>
      <c r="AZQ101" s="91"/>
      <c r="AZR101" s="92"/>
      <c r="AZS101" s="81"/>
      <c r="AZT101" s="81"/>
      <c r="AZU101" s="90"/>
      <c r="AZV101" s="77"/>
      <c r="AZW101" s="42"/>
      <c r="AZX101" s="72"/>
      <c r="AZY101" s="91"/>
      <c r="AZZ101" s="92"/>
      <c r="BAA101" s="81"/>
      <c r="BAB101" s="81"/>
      <c r="BAC101" s="90"/>
      <c r="BAD101" s="77"/>
      <c r="BAE101" s="42"/>
      <c r="BAF101" s="72"/>
      <c r="BAG101" s="91"/>
      <c r="BAH101" s="92"/>
      <c r="BAI101" s="81"/>
      <c r="BAJ101" s="81"/>
      <c r="BAK101" s="90"/>
      <c r="BAL101" s="77"/>
      <c r="BAM101" s="42"/>
      <c r="BAN101" s="72"/>
      <c r="BAO101" s="91"/>
      <c r="BAP101" s="92"/>
      <c r="BAQ101" s="81"/>
      <c r="BAR101" s="81"/>
      <c r="BAS101" s="90"/>
      <c r="BAT101" s="77"/>
      <c r="BAU101" s="42"/>
      <c r="BAV101" s="72"/>
      <c r="BAW101" s="91"/>
      <c r="BAX101" s="92"/>
      <c r="BAY101" s="81"/>
      <c r="BAZ101" s="81"/>
      <c r="BBA101" s="90"/>
      <c r="BBB101" s="77"/>
      <c r="BBC101" s="42"/>
      <c r="BBD101" s="72"/>
      <c r="BBE101" s="91"/>
      <c r="BBF101" s="92"/>
      <c r="BBG101" s="81"/>
      <c r="BBH101" s="81"/>
      <c r="BBI101" s="90"/>
      <c r="BBJ101" s="77"/>
      <c r="BBK101" s="42"/>
      <c r="BBL101" s="72"/>
      <c r="BBM101" s="91"/>
      <c r="BBN101" s="92"/>
      <c r="BBO101" s="81"/>
      <c r="BBP101" s="81"/>
      <c r="BBQ101" s="90"/>
      <c r="BBR101" s="77"/>
      <c r="BBS101" s="42"/>
      <c r="BBT101" s="72"/>
      <c r="BBU101" s="91"/>
      <c r="BBV101" s="92"/>
      <c r="BBW101" s="81"/>
      <c r="BBX101" s="81"/>
      <c r="BBY101" s="90"/>
      <c r="BBZ101" s="77"/>
      <c r="BCA101" s="42"/>
      <c r="BCB101" s="72"/>
      <c r="BCC101" s="91"/>
      <c r="BCD101" s="92"/>
      <c r="BCE101" s="81"/>
      <c r="BCF101" s="81"/>
      <c r="BCG101" s="90"/>
      <c r="BCH101" s="77"/>
      <c r="BCI101" s="42"/>
      <c r="BCJ101" s="72"/>
      <c r="BCK101" s="91"/>
      <c r="BCL101" s="92"/>
      <c r="BCM101" s="81"/>
      <c r="BCN101" s="81"/>
      <c r="BCO101" s="90"/>
      <c r="BCP101" s="77"/>
      <c r="BCQ101" s="42"/>
      <c r="BCR101" s="72"/>
      <c r="BCS101" s="91"/>
      <c r="BCT101" s="92"/>
      <c r="BCU101" s="81"/>
      <c r="BCV101" s="81"/>
      <c r="BCW101" s="90"/>
      <c r="BCX101" s="77"/>
      <c r="BCY101" s="42"/>
      <c r="BCZ101" s="72"/>
      <c r="BDA101" s="91"/>
      <c r="BDB101" s="92"/>
      <c r="BDC101" s="81"/>
      <c r="BDD101" s="81"/>
      <c r="BDE101" s="90"/>
      <c r="BDF101" s="77"/>
      <c r="BDG101" s="42"/>
      <c r="BDH101" s="72"/>
      <c r="BDI101" s="91"/>
      <c r="BDJ101" s="92"/>
      <c r="BDK101" s="81"/>
      <c r="BDL101" s="81"/>
      <c r="BDM101" s="90"/>
      <c r="BDN101" s="77"/>
      <c r="BDO101" s="42"/>
      <c r="BDP101" s="72"/>
      <c r="BDQ101" s="91"/>
      <c r="BDR101" s="92"/>
      <c r="BDS101" s="81"/>
      <c r="BDT101" s="81"/>
      <c r="BDU101" s="90"/>
      <c r="BDV101" s="77"/>
      <c r="BDW101" s="42"/>
      <c r="BDX101" s="72"/>
      <c r="BDY101" s="91"/>
      <c r="BDZ101" s="92"/>
      <c r="BEA101" s="81"/>
      <c r="BEB101" s="81"/>
      <c r="BEC101" s="90"/>
      <c r="BED101" s="77"/>
      <c r="BEE101" s="42"/>
      <c r="BEF101" s="72"/>
      <c r="BEG101" s="91"/>
      <c r="BEH101" s="92"/>
      <c r="BEI101" s="81"/>
      <c r="BEJ101" s="81"/>
      <c r="BEK101" s="90"/>
      <c r="BEL101" s="77"/>
      <c r="BEM101" s="42"/>
      <c r="BEN101" s="72"/>
      <c r="BEO101" s="91"/>
      <c r="BEP101" s="92"/>
      <c r="BEQ101" s="81"/>
      <c r="BER101" s="81"/>
      <c r="BES101" s="90"/>
      <c r="BET101" s="77"/>
      <c r="BEU101" s="42"/>
      <c r="BEV101" s="72"/>
      <c r="BEW101" s="91"/>
      <c r="BEX101" s="92"/>
      <c r="BEY101" s="81"/>
      <c r="BEZ101" s="81"/>
      <c r="BFA101" s="90"/>
      <c r="BFB101" s="77"/>
      <c r="BFC101" s="42"/>
      <c r="BFD101" s="72"/>
      <c r="BFE101" s="91"/>
      <c r="BFF101" s="92"/>
      <c r="BFG101" s="81"/>
      <c r="BFH101" s="81"/>
      <c r="BFI101" s="90"/>
      <c r="BFJ101" s="77"/>
      <c r="BFK101" s="42"/>
      <c r="BFL101" s="72"/>
      <c r="BFM101" s="91"/>
      <c r="BFN101" s="92"/>
      <c r="BFO101" s="81"/>
      <c r="BFP101" s="81"/>
      <c r="BFQ101" s="90"/>
      <c r="BFR101" s="77"/>
      <c r="BFS101" s="42"/>
      <c r="BFT101" s="72"/>
      <c r="BFU101" s="91"/>
      <c r="BFV101" s="92"/>
      <c r="BFW101" s="81"/>
      <c r="BFX101" s="81"/>
      <c r="BFY101" s="90"/>
      <c r="BFZ101" s="77"/>
      <c r="BGA101" s="42"/>
      <c r="BGB101" s="72"/>
      <c r="BGC101" s="91"/>
      <c r="BGD101" s="92"/>
      <c r="BGE101" s="81"/>
      <c r="BGF101" s="81"/>
      <c r="BGG101" s="90"/>
      <c r="BGH101" s="77"/>
      <c r="BGI101" s="42"/>
      <c r="BGJ101" s="72"/>
      <c r="BGK101" s="91"/>
      <c r="BGL101" s="92"/>
      <c r="BGM101" s="81"/>
      <c r="BGN101" s="81"/>
      <c r="BGO101" s="90"/>
      <c r="BGP101" s="77"/>
      <c r="BGQ101" s="42"/>
      <c r="BGR101" s="72"/>
      <c r="BGS101" s="91"/>
      <c r="BGT101" s="92"/>
      <c r="BGU101" s="81"/>
      <c r="BGV101" s="81"/>
      <c r="BGW101" s="90"/>
      <c r="BGX101" s="77"/>
      <c r="BGY101" s="42"/>
      <c r="BGZ101" s="72"/>
      <c r="BHA101" s="91"/>
      <c r="BHB101" s="92"/>
      <c r="BHC101" s="81"/>
      <c r="BHD101" s="81"/>
      <c r="BHE101" s="90"/>
      <c r="BHF101" s="77"/>
      <c r="BHG101" s="42"/>
      <c r="BHH101" s="72"/>
      <c r="BHI101" s="91"/>
      <c r="BHJ101" s="92"/>
      <c r="BHK101" s="81"/>
      <c r="BHL101" s="81"/>
      <c r="BHM101" s="90"/>
      <c r="BHN101" s="77"/>
      <c r="BHO101" s="42"/>
      <c r="BHP101" s="72"/>
      <c r="BHQ101" s="91"/>
      <c r="BHR101" s="92"/>
      <c r="BHS101" s="81"/>
      <c r="BHT101" s="81"/>
      <c r="BHU101" s="90"/>
      <c r="BHV101" s="77"/>
      <c r="BHW101" s="42"/>
      <c r="BHX101" s="72"/>
      <c r="BHY101" s="91"/>
      <c r="BHZ101" s="92"/>
      <c r="BIA101" s="81"/>
      <c r="BIB101" s="81"/>
      <c r="BIC101" s="90"/>
      <c r="BID101" s="77"/>
      <c r="BIE101" s="42"/>
      <c r="BIF101" s="72"/>
      <c r="BIG101" s="91"/>
      <c r="BIH101" s="92"/>
      <c r="BII101" s="81"/>
      <c r="BIJ101" s="81"/>
      <c r="BIK101" s="90"/>
      <c r="BIL101" s="77"/>
      <c r="BIM101" s="42"/>
      <c r="BIN101" s="72"/>
      <c r="BIO101" s="91"/>
      <c r="BIP101" s="92"/>
      <c r="BIQ101" s="81"/>
      <c r="BIR101" s="81"/>
      <c r="BIS101" s="90"/>
      <c r="BIT101" s="77"/>
      <c r="BIU101" s="42"/>
      <c r="BIV101" s="72"/>
      <c r="BIW101" s="91"/>
      <c r="BIX101" s="92"/>
      <c r="BIY101" s="81"/>
      <c r="BIZ101" s="81"/>
      <c r="BJA101" s="90"/>
      <c r="BJB101" s="77"/>
      <c r="BJC101" s="42"/>
      <c r="BJD101" s="72"/>
      <c r="BJE101" s="91"/>
      <c r="BJF101" s="92"/>
      <c r="BJG101" s="81"/>
      <c r="BJH101" s="81"/>
      <c r="BJI101" s="90"/>
      <c r="BJJ101" s="77"/>
      <c r="BJK101" s="42"/>
      <c r="BJL101" s="72"/>
      <c r="BJM101" s="91"/>
      <c r="BJN101" s="92"/>
      <c r="BJO101" s="81"/>
      <c r="BJP101" s="81"/>
      <c r="BJQ101" s="90"/>
      <c r="BJR101" s="77"/>
      <c r="BJS101" s="42"/>
      <c r="BJT101" s="72"/>
      <c r="BJU101" s="91"/>
      <c r="BJV101" s="92"/>
      <c r="BJW101" s="81"/>
      <c r="BJX101" s="81"/>
      <c r="BJY101" s="90"/>
      <c r="BJZ101" s="77"/>
      <c r="BKA101" s="42"/>
      <c r="BKB101" s="72"/>
      <c r="BKC101" s="91"/>
      <c r="BKD101" s="92"/>
      <c r="BKE101" s="81"/>
      <c r="BKF101" s="81"/>
      <c r="BKG101" s="90"/>
      <c r="BKH101" s="77"/>
      <c r="BKI101" s="42"/>
      <c r="BKJ101" s="72"/>
      <c r="BKK101" s="91"/>
      <c r="BKL101" s="92"/>
      <c r="BKM101" s="81"/>
      <c r="BKN101" s="81"/>
      <c r="BKO101" s="90"/>
      <c r="BKP101" s="77"/>
      <c r="BKQ101" s="42"/>
      <c r="BKR101" s="72"/>
      <c r="BKS101" s="91"/>
      <c r="BKT101" s="92"/>
      <c r="BKU101" s="81"/>
      <c r="BKV101" s="81"/>
      <c r="BKW101" s="90"/>
      <c r="BKX101" s="77"/>
      <c r="BKY101" s="42"/>
      <c r="BKZ101" s="72"/>
      <c r="BLA101" s="91"/>
      <c r="BLB101" s="92"/>
      <c r="BLC101" s="81"/>
      <c r="BLD101" s="81"/>
      <c r="BLE101" s="90"/>
      <c r="BLF101" s="77"/>
      <c r="BLG101" s="42"/>
      <c r="BLH101" s="72"/>
      <c r="BLI101" s="91"/>
      <c r="BLJ101" s="92"/>
      <c r="BLK101" s="81"/>
      <c r="BLL101" s="81"/>
      <c r="BLM101" s="90"/>
      <c r="BLN101" s="77"/>
      <c r="BLO101" s="42"/>
      <c r="BLP101" s="72"/>
      <c r="BLQ101" s="91"/>
      <c r="BLR101" s="92"/>
      <c r="BLS101" s="81"/>
      <c r="BLT101" s="81"/>
      <c r="BLU101" s="90"/>
      <c r="BLV101" s="77"/>
      <c r="BLW101" s="42"/>
      <c r="BLX101" s="72"/>
      <c r="BLY101" s="91"/>
      <c r="BLZ101" s="92"/>
      <c r="BMA101" s="81"/>
      <c r="BMB101" s="81"/>
      <c r="BMC101" s="90"/>
      <c r="BMD101" s="77"/>
      <c r="BME101" s="42"/>
      <c r="BMF101" s="72"/>
      <c r="BMG101" s="91"/>
      <c r="BMH101" s="92"/>
      <c r="BMI101" s="81"/>
      <c r="BMJ101" s="81"/>
      <c r="BMK101" s="90"/>
      <c r="BML101" s="77"/>
      <c r="BMM101" s="42"/>
      <c r="BMN101" s="72"/>
      <c r="BMO101" s="91"/>
      <c r="BMP101" s="92"/>
      <c r="BMQ101" s="81"/>
      <c r="BMR101" s="81"/>
      <c r="BMS101" s="90"/>
      <c r="BMT101" s="77"/>
      <c r="BMU101" s="42"/>
      <c r="BMV101" s="72"/>
      <c r="BMW101" s="91"/>
      <c r="BMX101" s="92"/>
      <c r="BMY101" s="81"/>
      <c r="BMZ101" s="81"/>
      <c r="BNA101" s="90"/>
      <c r="BNB101" s="77"/>
      <c r="BNC101" s="42"/>
      <c r="BND101" s="72"/>
      <c r="BNE101" s="91"/>
      <c r="BNF101" s="92"/>
      <c r="BNG101" s="81"/>
      <c r="BNH101" s="81"/>
      <c r="BNI101" s="90"/>
      <c r="BNJ101" s="77"/>
      <c r="BNK101" s="42"/>
      <c r="BNL101" s="72"/>
      <c r="BNM101" s="91"/>
      <c r="BNN101" s="92"/>
      <c r="BNO101" s="81"/>
      <c r="BNP101" s="81"/>
      <c r="BNQ101" s="90"/>
      <c r="BNR101" s="77"/>
      <c r="BNS101" s="42"/>
      <c r="BNT101" s="72"/>
      <c r="BNU101" s="91"/>
      <c r="BNV101" s="92"/>
      <c r="BNW101" s="81"/>
      <c r="BNX101" s="81"/>
      <c r="BNY101" s="90"/>
      <c r="BNZ101" s="77"/>
      <c r="BOA101" s="42"/>
      <c r="BOB101" s="72"/>
      <c r="BOC101" s="91"/>
      <c r="BOD101" s="92"/>
      <c r="BOE101" s="81"/>
      <c r="BOF101" s="81"/>
      <c r="BOG101" s="90"/>
      <c r="BOH101" s="77"/>
      <c r="BOI101" s="42"/>
      <c r="BOJ101" s="72"/>
      <c r="BOK101" s="91"/>
      <c r="BOL101" s="92"/>
      <c r="BOM101" s="81"/>
      <c r="BON101" s="81"/>
      <c r="BOO101" s="90"/>
      <c r="BOP101" s="77"/>
      <c r="BOQ101" s="42"/>
      <c r="BOR101" s="72"/>
      <c r="BOS101" s="91"/>
      <c r="BOT101" s="92"/>
      <c r="BOU101" s="81"/>
      <c r="BOV101" s="81"/>
      <c r="BOW101" s="90"/>
      <c r="BOX101" s="77"/>
      <c r="BOY101" s="42"/>
      <c r="BOZ101" s="72"/>
      <c r="BPA101" s="91"/>
      <c r="BPB101" s="92"/>
      <c r="BPC101" s="81"/>
      <c r="BPD101" s="81"/>
      <c r="BPE101" s="90"/>
      <c r="BPF101" s="77"/>
      <c r="BPG101" s="42"/>
      <c r="BPH101" s="72"/>
      <c r="BPI101" s="91"/>
      <c r="BPJ101" s="92"/>
      <c r="BPK101" s="81"/>
      <c r="BPL101" s="81"/>
      <c r="BPM101" s="90"/>
      <c r="BPN101" s="77"/>
      <c r="BPO101" s="42"/>
      <c r="BPP101" s="72"/>
      <c r="BPQ101" s="91"/>
      <c r="BPR101" s="92"/>
      <c r="BPS101" s="81"/>
      <c r="BPT101" s="81"/>
      <c r="BPU101" s="90"/>
      <c r="BPV101" s="77"/>
      <c r="BPW101" s="42"/>
      <c r="BPX101" s="72"/>
      <c r="BPY101" s="91"/>
      <c r="BPZ101" s="92"/>
      <c r="BQA101" s="81"/>
      <c r="BQB101" s="81"/>
      <c r="BQC101" s="90"/>
      <c r="BQD101" s="77"/>
      <c r="BQE101" s="42"/>
      <c r="BQF101" s="72"/>
      <c r="BQG101" s="91"/>
      <c r="BQH101" s="92"/>
      <c r="BQI101" s="81"/>
      <c r="BQJ101" s="81"/>
      <c r="BQK101" s="90"/>
      <c r="BQL101" s="77"/>
      <c r="BQM101" s="42"/>
      <c r="BQN101" s="72"/>
      <c r="BQO101" s="91"/>
      <c r="BQP101" s="92"/>
      <c r="BQQ101" s="81"/>
      <c r="BQR101" s="81"/>
      <c r="BQS101" s="90"/>
      <c r="BQT101" s="77"/>
      <c r="BQU101" s="42"/>
      <c r="BQV101" s="72"/>
      <c r="BQW101" s="91"/>
      <c r="BQX101" s="92"/>
      <c r="BQY101" s="81"/>
      <c r="BQZ101" s="81"/>
      <c r="BRA101" s="90"/>
      <c r="BRB101" s="77"/>
      <c r="BRC101" s="42"/>
      <c r="BRD101" s="72"/>
      <c r="BRE101" s="91"/>
      <c r="BRF101" s="92"/>
      <c r="BRG101" s="81"/>
      <c r="BRH101" s="81"/>
      <c r="BRI101" s="90"/>
      <c r="BRJ101" s="77"/>
      <c r="BRK101" s="42"/>
      <c r="BRL101" s="72"/>
      <c r="BRM101" s="91"/>
      <c r="BRN101" s="92"/>
      <c r="BRO101" s="81"/>
      <c r="BRP101" s="81"/>
      <c r="BRQ101" s="90"/>
      <c r="BRR101" s="77"/>
      <c r="BRS101" s="42"/>
      <c r="BRT101" s="72"/>
      <c r="BRU101" s="91"/>
      <c r="BRV101" s="92"/>
      <c r="BRW101" s="81"/>
      <c r="BRX101" s="81"/>
      <c r="BRY101" s="90"/>
      <c r="BRZ101" s="77"/>
      <c r="BSA101" s="42"/>
      <c r="BSB101" s="72"/>
      <c r="BSC101" s="91"/>
      <c r="BSD101" s="92"/>
      <c r="BSE101" s="81"/>
      <c r="BSF101" s="81"/>
      <c r="BSG101" s="90"/>
      <c r="BSH101" s="77"/>
      <c r="BSI101" s="42"/>
      <c r="BSJ101" s="72"/>
      <c r="BSK101" s="91"/>
      <c r="BSL101" s="92"/>
      <c r="BSM101" s="81"/>
      <c r="BSN101" s="81"/>
      <c r="BSO101" s="90"/>
      <c r="BSP101" s="77"/>
      <c r="BSQ101" s="42"/>
      <c r="BSR101" s="72"/>
      <c r="BSS101" s="91"/>
      <c r="BST101" s="92"/>
      <c r="BSU101" s="81"/>
      <c r="BSV101" s="81"/>
      <c r="BSW101" s="90"/>
      <c r="BSX101" s="77"/>
      <c r="BSY101" s="42"/>
      <c r="BSZ101" s="72"/>
      <c r="BTA101" s="91"/>
      <c r="BTB101" s="92"/>
      <c r="BTC101" s="81"/>
      <c r="BTD101" s="81"/>
      <c r="BTE101" s="90"/>
      <c r="BTF101" s="77"/>
      <c r="BTG101" s="42"/>
      <c r="BTH101" s="72"/>
      <c r="BTI101" s="91"/>
      <c r="BTJ101" s="92"/>
      <c r="BTK101" s="81"/>
      <c r="BTL101" s="81"/>
      <c r="BTM101" s="90"/>
      <c r="BTN101" s="77"/>
      <c r="BTO101" s="42"/>
      <c r="BTP101" s="72"/>
      <c r="BTQ101" s="91"/>
      <c r="BTR101" s="92"/>
      <c r="BTS101" s="81"/>
      <c r="BTT101" s="81"/>
      <c r="BTU101" s="90"/>
      <c r="BTV101" s="77"/>
      <c r="BTW101" s="42"/>
      <c r="BTX101" s="72"/>
      <c r="BTY101" s="91"/>
      <c r="BTZ101" s="92"/>
      <c r="BUA101" s="81"/>
      <c r="BUB101" s="81"/>
      <c r="BUC101" s="90"/>
      <c r="BUD101" s="77"/>
      <c r="BUE101" s="42"/>
      <c r="BUF101" s="72"/>
      <c r="BUG101" s="91"/>
      <c r="BUH101" s="92"/>
      <c r="BUI101" s="81"/>
      <c r="BUJ101" s="81"/>
      <c r="BUK101" s="90"/>
      <c r="BUL101" s="77"/>
      <c r="BUM101" s="42"/>
      <c r="BUN101" s="72"/>
      <c r="BUO101" s="91"/>
      <c r="BUP101" s="92"/>
      <c r="BUQ101" s="81"/>
      <c r="BUR101" s="81"/>
      <c r="BUS101" s="90"/>
      <c r="BUT101" s="77"/>
      <c r="BUU101" s="42"/>
      <c r="BUV101" s="72"/>
      <c r="BUW101" s="91"/>
      <c r="BUX101" s="92"/>
      <c r="BUY101" s="81"/>
      <c r="BUZ101" s="81"/>
      <c r="BVA101" s="90"/>
      <c r="BVB101" s="77"/>
      <c r="BVC101" s="42"/>
      <c r="BVD101" s="72"/>
      <c r="BVE101" s="91"/>
      <c r="BVF101" s="92"/>
      <c r="BVG101" s="81"/>
      <c r="BVH101" s="81"/>
      <c r="BVI101" s="90"/>
      <c r="BVJ101" s="77"/>
      <c r="BVK101" s="42"/>
      <c r="BVL101" s="72"/>
      <c r="BVM101" s="91"/>
      <c r="BVN101" s="92"/>
      <c r="BVO101" s="81"/>
      <c r="BVP101" s="81"/>
      <c r="BVQ101" s="90"/>
      <c r="BVR101" s="77"/>
      <c r="BVS101" s="42"/>
      <c r="BVT101" s="72"/>
      <c r="BVU101" s="91"/>
      <c r="BVV101" s="92"/>
      <c r="BVW101" s="81"/>
      <c r="BVX101" s="81"/>
      <c r="BVY101" s="90"/>
      <c r="BVZ101" s="77"/>
      <c r="BWA101" s="42"/>
      <c r="BWB101" s="72"/>
      <c r="BWC101" s="91"/>
      <c r="BWD101" s="92"/>
      <c r="BWE101" s="81"/>
      <c r="BWF101" s="81"/>
      <c r="BWG101" s="90"/>
      <c r="BWH101" s="77"/>
      <c r="BWI101" s="42"/>
      <c r="BWJ101" s="72"/>
      <c r="BWK101" s="91"/>
      <c r="BWL101" s="92"/>
      <c r="BWM101" s="81"/>
      <c r="BWN101" s="81"/>
      <c r="BWO101" s="90"/>
      <c r="BWP101" s="77"/>
      <c r="BWQ101" s="42"/>
      <c r="BWR101" s="72"/>
      <c r="BWS101" s="91"/>
      <c r="BWT101" s="92"/>
      <c r="BWU101" s="81"/>
      <c r="BWV101" s="81"/>
      <c r="BWW101" s="90"/>
      <c r="BWX101" s="77"/>
      <c r="BWY101" s="42"/>
      <c r="BWZ101" s="72"/>
      <c r="BXA101" s="91"/>
      <c r="BXB101" s="92"/>
      <c r="BXC101" s="81"/>
      <c r="BXD101" s="81"/>
      <c r="BXE101" s="90"/>
      <c r="BXF101" s="77"/>
      <c r="BXG101" s="42"/>
      <c r="BXH101" s="72"/>
      <c r="BXI101" s="91"/>
      <c r="BXJ101" s="92"/>
      <c r="BXK101" s="81"/>
      <c r="BXL101" s="81"/>
      <c r="BXM101" s="90"/>
      <c r="BXN101" s="77"/>
      <c r="BXO101" s="42"/>
      <c r="BXP101" s="72"/>
      <c r="BXQ101" s="91"/>
      <c r="BXR101" s="92"/>
      <c r="BXS101" s="81"/>
      <c r="BXT101" s="81"/>
      <c r="BXU101" s="90"/>
      <c r="BXV101" s="77"/>
      <c r="BXW101" s="42"/>
      <c r="BXX101" s="72"/>
      <c r="BXY101" s="91"/>
      <c r="BXZ101" s="92"/>
      <c r="BYA101" s="81"/>
      <c r="BYB101" s="81"/>
      <c r="BYC101" s="90"/>
      <c r="BYD101" s="77"/>
      <c r="BYE101" s="42"/>
      <c r="BYF101" s="72"/>
      <c r="BYG101" s="91"/>
      <c r="BYH101" s="92"/>
      <c r="BYI101" s="81"/>
      <c r="BYJ101" s="81"/>
      <c r="BYK101" s="90"/>
      <c r="BYL101" s="77"/>
      <c r="BYM101" s="42"/>
      <c r="BYN101" s="72"/>
      <c r="BYO101" s="91"/>
      <c r="BYP101" s="92"/>
      <c r="BYQ101" s="81"/>
      <c r="BYR101" s="81"/>
      <c r="BYS101" s="90"/>
      <c r="BYT101" s="77"/>
      <c r="BYU101" s="42"/>
      <c r="BYV101" s="72"/>
      <c r="BYW101" s="91"/>
      <c r="BYX101" s="92"/>
      <c r="BYY101" s="81"/>
      <c r="BYZ101" s="81"/>
      <c r="BZA101" s="90"/>
      <c r="BZB101" s="77"/>
      <c r="BZC101" s="42"/>
      <c r="BZD101" s="72"/>
      <c r="BZE101" s="91"/>
      <c r="BZF101" s="92"/>
      <c r="BZG101" s="81"/>
      <c r="BZH101" s="81"/>
      <c r="BZI101" s="90"/>
      <c r="BZJ101" s="77"/>
      <c r="BZK101" s="42"/>
      <c r="BZL101" s="72"/>
      <c r="BZM101" s="91"/>
      <c r="BZN101" s="92"/>
      <c r="BZO101" s="81"/>
      <c r="BZP101" s="81"/>
      <c r="BZQ101" s="90"/>
      <c r="BZR101" s="77"/>
      <c r="BZS101" s="42"/>
      <c r="BZT101" s="72"/>
      <c r="BZU101" s="91"/>
      <c r="BZV101" s="92"/>
      <c r="BZW101" s="81"/>
      <c r="BZX101" s="81"/>
      <c r="BZY101" s="90"/>
      <c r="BZZ101" s="77"/>
      <c r="CAA101" s="42"/>
      <c r="CAB101" s="72"/>
      <c r="CAC101" s="91"/>
      <c r="CAD101" s="92"/>
      <c r="CAE101" s="81"/>
      <c r="CAF101" s="81"/>
      <c r="CAG101" s="90"/>
      <c r="CAH101" s="77"/>
      <c r="CAI101" s="42"/>
      <c r="CAJ101" s="72"/>
      <c r="CAK101" s="91"/>
      <c r="CAL101" s="92"/>
      <c r="CAM101" s="81"/>
      <c r="CAN101" s="81"/>
      <c r="CAO101" s="90"/>
      <c r="CAP101" s="77"/>
      <c r="CAQ101" s="42"/>
      <c r="CAR101" s="72"/>
      <c r="CAS101" s="91"/>
      <c r="CAT101" s="92"/>
      <c r="CAU101" s="81"/>
      <c r="CAV101" s="81"/>
      <c r="CAW101" s="90"/>
      <c r="CAX101" s="77"/>
      <c r="CAY101" s="42"/>
      <c r="CAZ101" s="72"/>
      <c r="CBA101" s="91"/>
      <c r="CBB101" s="92"/>
      <c r="CBC101" s="81"/>
      <c r="CBD101" s="81"/>
      <c r="CBE101" s="90"/>
      <c r="CBF101" s="77"/>
      <c r="CBG101" s="42"/>
      <c r="CBH101" s="72"/>
      <c r="CBI101" s="91"/>
      <c r="CBJ101" s="92"/>
      <c r="CBK101" s="81"/>
      <c r="CBL101" s="81"/>
      <c r="CBM101" s="90"/>
      <c r="CBN101" s="77"/>
      <c r="CBO101" s="42"/>
      <c r="CBP101" s="72"/>
      <c r="CBQ101" s="91"/>
      <c r="CBR101" s="92"/>
      <c r="CBS101" s="81"/>
      <c r="CBT101" s="81"/>
      <c r="CBU101" s="90"/>
      <c r="CBV101" s="77"/>
      <c r="CBW101" s="42"/>
      <c r="CBX101" s="72"/>
      <c r="CBY101" s="91"/>
      <c r="CBZ101" s="92"/>
      <c r="CCA101" s="81"/>
      <c r="CCB101" s="81"/>
      <c r="CCC101" s="90"/>
      <c r="CCD101" s="77"/>
      <c r="CCE101" s="42"/>
      <c r="CCF101" s="72"/>
      <c r="CCG101" s="91"/>
      <c r="CCH101" s="92"/>
      <c r="CCI101" s="81"/>
      <c r="CCJ101" s="81"/>
      <c r="CCK101" s="90"/>
      <c r="CCL101" s="77"/>
      <c r="CCM101" s="42"/>
      <c r="CCN101" s="72"/>
      <c r="CCO101" s="91"/>
      <c r="CCP101" s="92"/>
      <c r="CCQ101" s="81"/>
      <c r="CCR101" s="81"/>
      <c r="CCS101" s="90"/>
      <c r="CCT101" s="77"/>
      <c r="CCU101" s="42"/>
      <c r="CCV101" s="72"/>
      <c r="CCW101" s="91"/>
      <c r="CCX101" s="92"/>
      <c r="CCY101" s="81"/>
      <c r="CCZ101" s="81"/>
      <c r="CDA101" s="90"/>
      <c r="CDB101" s="77"/>
      <c r="CDC101" s="42"/>
      <c r="CDD101" s="72"/>
      <c r="CDE101" s="91"/>
      <c r="CDF101" s="92"/>
      <c r="CDG101" s="81"/>
      <c r="CDH101" s="81"/>
      <c r="CDI101" s="90"/>
      <c r="CDJ101" s="77"/>
      <c r="CDK101" s="42"/>
      <c r="CDL101" s="72"/>
      <c r="CDM101" s="91"/>
      <c r="CDN101" s="92"/>
      <c r="CDO101" s="81"/>
      <c r="CDP101" s="81"/>
      <c r="CDQ101" s="90"/>
      <c r="CDR101" s="77"/>
      <c r="CDS101" s="42"/>
      <c r="CDT101" s="72"/>
      <c r="CDU101" s="91"/>
      <c r="CDV101" s="92"/>
      <c r="CDW101" s="81"/>
      <c r="CDX101" s="81"/>
      <c r="CDY101" s="90"/>
      <c r="CDZ101" s="77"/>
      <c r="CEA101" s="42"/>
      <c r="CEB101" s="72"/>
      <c r="CEC101" s="91"/>
      <c r="CED101" s="92"/>
      <c r="CEE101" s="81"/>
      <c r="CEF101" s="81"/>
      <c r="CEG101" s="90"/>
      <c r="CEH101" s="77"/>
      <c r="CEI101" s="42"/>
      <c r="CEJ101" s="72"/>
      <c r="CEK101" s="91"/>
      <c r="CEL101" s="92"/>
      <c r="CEM101" s="81"/>
      <c r="CEN101" s="81"/>
      <c r="CEO101" s="90"/>
      <c r="CEP101" s="77"/>
      <c r="CEQ101" s="42"/>
      <c r="CER101" s="72"/>
      <c r="CES101" s="91"/>
      <c r="CET101" s="92"/>
      <c r="CEU101" s="81"/>
      <c r="CEV101" s="81"/>
      <c r="CEW101" s="90"/>
      <c r="CEX101" s="77"/>
      <c r="CEY101" s="42"/>
      <c r="CEZ101" s="72"/>
      <c r="CFA101" s="91"/>
      <c r="CFB101" s="92"/>
      <c r="CFC101" s="81"/>
      <c r="CFD101" s="81"/>
      <c r="CFE101" s="90"/>
      <c r="CFF101" s="77"/>
      <c r="CFG101" s="42"/>
      <c r="CFH101" s="72"/>
      <c r="CFI101" s="91"/>
      <c r="CFJ101" s="92"/>
      <c r="CFK101" s="81"/>
      <c r="CFL101" s="81"/>
      <c r="CFM101" s="90"/>
      <c r="CFN101" s="77"/>
      <c r="CFO101" s="42"/>
      <c r="CFP101" s="72"/>
      <c r="CFQ101" s="91"/>
      <c r="CFR101" s="92"/>
      <c r="CFS101" s="81"/>
      <c r="CFT101" s="81"/>
      <c r="CFU101" s="90"/>
      <c r="CFV101" s="77"/>
      <c r="CFW101" s="42"/>
      <c r="CFX101" s="72"/>
      <c r="CFY101" s="91"/>
      <c r="CFZ101" s="92"/>
      <c r="CGA101" s="81"/>
      <c r="CGB101" s="81"/>
      <c r="CGC101" s="90"/>
      <c r="CGD101" s="77"/>
      <c r="CGE101" s="42"/>
      <c r="CGF101" s="72"/>
      <c r="CGG101" s="91"/>
      <c r="CGH101" s="92"/>
      <c r="CGI101" s="81"/>
      <c r="CGJ101" s="81"/>
      <c r="CGK101" s="90"/>
      <c r="CGL101" s="77"/>
      <c r="CGM101" s="42"/>
      <c r="CGN101" s="72"/>
      <c r="CGO101" s="91"/>
      <c r="CGP101" s="92"/>
      <c r="CGQ101" s="81"/>
      <c r="CGR101" s="81"/>
      <c r="CGS101" s="90"/>
      <c r="CGT101" s="77"/>
      <c r="CGU101" s="42"/>
      <c r="CGV101" s="72"/>
      <c r="CGW101" s="91"/>
      <c r="CGX101" s="92"/>
      <c r="CGY101" s="81"/>
      <c r="CGZ101" s="81"/>
      <c r="CHA101" s="90"/>
      <c r="CHB101" s="77"/>
      <c r="CHC101" s="42"/>
      <c r="CHD101" s="72"/>
      <c r="CHE101" s="91"/>
      <c r="CHF101" s="92"/>
      <c r="CHG101" s="81"/>
      <c r="CHH101" s="81"/>
      <c r="CHI101" s="90"/>
      <c r="CHJ101" s="77"/>
      <c r="CHK101" s="42"/>
      <c r="CHL101" s="72"/>
      <c r="CHM101" s="91"/>
      <c r="CHN101" s="92"/>
      <c r="CHO101" s="81"/>
      <c r="CHP101" s="81"/>
      <c r="CHQ101" s="90"/>
      <c r="CHR101" s="77"/>
      <c r="CHS101" s="42"/>
      <c r="CHT101" s="72"/>
      <c r="CHU101" s="91"/>
      <c r="CHV101" s="92"/>
      <c r="CHW101" s="81"/>
      <c r="CHX101" s="81"/>
      <c r="CHY101" s="90"/>
      <c r="CHZ101" s="77"/>
      <c r="CIA101" s="42"/>
      <c r="CIB101" s="72"/>
      <c r="CIC101" s="91"/>
      <c r="CID101" s="92"/>
      <c r="CIE101" s="81"/>
      <c r="CIF101" s="81"/>
      <c r="CIG101" s="90"/>
      <c r="CIH101" s="77"/>
      <c r="CII101" s="42"/>
      <c r="CIJ101" s="72"/>
      <c r="CIK101" s="91"/>
      <c r="CIL101" s="92"/>
      <c r="CIM101" s="81"/>
      <c r="CIN101" s="81"/>
      <c r="CIO101" s="90"/>
      <c r="CIP101" s="77"/>
      <c r="CIQ101" s="42"/>
      <c r="CIR101" s="72"/>
      <c r="CIS101" s="91"/>
      <c r="CIT101" s="92"/>
      <c r="CIU101" s="81"/>
      <c r="CIV101" s="81"/>
      <c r="CIW101" s="90"/>
      <c r="CIX101" s="77"/>
      <c r="CIY101" s="42"/>
      <c r="CIZ101" s="72"/>
      <c r="CJA101" s="91"/>
      <c r="CJB101" s="92"/>
      <c r="CJC101" s="81"/>
      <c r="CJD101" s="81"/>
      <c r="CJE101" s="90"/>
      <c r="CJF101" s="77"/>
      <c r="CJG101" s="42"/>
      <c r="CJH101" s="72"/>
      <c r="CJI101" s="91"/>
      <c r="CJJ101" s="92"/>
      <c r="CJK101" s="81"/>
      <c r="CJL101" s="81"/>
      <c r="CJM101" s="90"/>
      <c r="CJN101" s="77"/>
      <c r="CJO101" s="42"/>
      <c r="CJP101" s="72"/>
      <c r="CJQ101" s="91"/>
      <c r="CJR101" s="92"/>
      <c r="CJS101" s="81"/>
      <c r="CJT101" s="81"/>
      <c r="CJU101" s="90"/>
      <c r="CJV101" s="77"/>
      <c r="CJW101" s="42"/>
      <c r="CJX101" s="72"/>
      <c r="CJY101" s="91"/>
      <c r="CJZ101" s="92"/>
      <c r="CKA101" s="81"/>
      <c r="CKB101" s="81"/>
      <c r="CKC101" s="90"/>
      <c r="CKD101" s="77"/>
      <c r="CKE101" s="42"/>
      <c r="CKF101" s="72"/>
      <c r="CKG101" s="91"/>
      <c r="CKH101" s="92"/>
      <c r="CKI101" s="81"/>
      <c r="CKJ101" s="81"/>
      <c r="CKK101" s="90"/>
      <c r="CKL101" s="77"/>
      <c r="CKM101" s="42"/>
      <c r="CKN101" s="72"/>
      <c r="CKO101" s="91"/>
      <c r="CKP101" s="92"/>
      <c r="CKQ101" s="81"/>
      <c r="CKR101" s="81"/>
      <c r="CKS101" s="90"/>
      <c r="CKT101" s="77"/>
      <c r="CKU101" s="42"/>
      <c r="CKV101" s="72"/>
      <c r="CKW101" s="91"/>
      <c r="CKX101" s="92"/>
      <c r="CKY101" s="81"/>
      <c r="CKZ101" s="81"/>
      <c r="CLA101" s="90"/>
      <c r="CLB101" s="77"/>
      <c r="CLC101" s="42"/>
      <c r="CLD101" s="72"/>
      <c r="CLE101" s="91"/>
      <c r="CLF101" s="92"/>
      <c r="CLG101" s="81"/>
      <c r="CLH101" s="81"/>
      <c r="CLI101" s="90"/>
      <c r="CLJ101" s="77"/>
      <c r="CLK101" s="42"/>
      <c r="CLL101" s="72"/>
      <c r="CLM101" s="91"/>
      <c r="CLN101" s="92"/>
      <c r="CLO101" s="81"/>
      <c r="CLP101" s="81"/>
      <c r="CLQ101" s="90"/>
      <c r="CLR101" s="77"/>
      <c r="CLS101" s="42"/>
      <c r="CLT101" s="72"/>
      <c r="CLU101" s="91"/>
      <c r="CLV101" s="92"/>
      <c r="CLW101" s="81"/>
      <c r="CLX101" s="81"/>
      <c r="CLY101" s="90"/>
      <c r="CLZ101" s="77"/>
      <c r="CMA101" s="42"/>
      <c r="CMB101" s="72"/>
      <c r="CMC101" s="91"/>
      <c r="CMD101" s="92"/>
      <c r="CME101" s="81"/>
      <c r="CMF101" s="81"/>
      <c r="CMG101" s="90"/>
      <c r="CMH101" s="77"/>
      <c r="CMI101" s="42"/>
      <c r="CMJ101" s="72"/>
      <c r="CMK101" s="91"/>
      <c r="CML101" s="92"/>
      <c r="CMM101" s="81"/>
      <c r="CMN101" s="81"/>
      <c r="CMO101" s="90"/>
      <c r="CMP101" s="77"/>
      <c r="CMQ101" s="42"/>
      <c r="CMR101" s="72"/>
      <c r="CMS101" s="91"/>
      <c r="CMT101" s="92"/>
      <c r="CMU101" s="81"/>
      <c r="CMV101" s="81"/>
      <c r="CMW101" s="90"/>
      <c r="CMX101" s="77"/>
      <c r="CMY101" s="42"/>
      <c r="CMZ101" s="72"/>
      <c r="CNA101" s="91"/>
      <c r="CNB101" s="92"/>
      <c r="CNC101" s="81"/>
      <c r="CND101" s="81"/>
      <c r="CNE101" s="90"/>
      <c r="CNF101" s="77"/>
      <c r="CNG101" s="42"/>
      <c r="CNH101" s="72"/>
      <c r="CNI101" s="91"/>
      <c r="CNJ101" s="92"/>
      <c r="CNK101" s="81"/>
      <c r="CNL101" s="81"/>
      <c r="CNM101" s="90"/>
      <c r="CNN101" s="77"/>
      <c r="CNO101" s="42"/>
      <c r="CNP101" s="72"/>
      <c r="CNQ101" s="91"/>
      <c r="CNR101" s="92"/>
      <c r="CNS101" s="81"/>
      <c r="CNT101" s="81"/>
      <c r="CNU101" s="90"/>
      <c r="CNV101" s="77"/>
      <c r="CNW101" s="42"/>
      <c r="CNX101" s="72"/>
      <c r="CNY101" s="91"/>
      <c r="CNZ101" s="92"/>
      <c r="COA101" s="81"/>
      <c r="COB101" s="81"/>
      <c r="COC101" s="90"/>
      <c r="COD101" s="77"/>
      <c r="COE101" s="42"/>
      <c r="COF101" s="72"/>
      <c r="COG101" s="91"/>
      <c r="COH101" s="92"/>
      <c r="COI101" s="81"/>
      <c r="COJ101" s="81"/>
      <c r="COK101" s="90"/>
      <c r="COL101" s="77"/>
      <c r="COM101" s="42"/>
      <c r="CON101" s="72"/>
      <c r="COO101" s="91"/>
      <c r="COP101" s="92"/>
      <c r="COQ101" s="81"/>
      <c r="COR101" s="81"/>
      <c r="COS101" s="90"/>
      <c r="COT101" s="77"/>
      <c r="COU101" s="42"/>
      <c r="COV101" s="72"/>
      <c r="COW101" s="91"/>
      <c r="COX101" s="92"/>
      <c r="COY101" s="81"/>
      <c r="COZ101" s="81"/>
      <c r="CPA101" s="90"/>
      <c r="CPB101" s="77"/>
      <c r="CPC101" s="42"/>
      <c r="CPD101" s="72"/>
      <c r="CPE101" s="91"/>
      <c r="CPF101" s="92"/>
      <c r="CPG101" s="81"/>
      <c r="CPH101" s="81"/>
      <c r="CPI101" s="90"/>
      <c r="CPJ101" s="77"/>
      <c r="CPK101" s="42"/>
      <c r="CPL101" s="72"/>
      <c r="CPM101" s="91"/>
      <c r="CPN101" s="92"/>
      <c r="CPO101" s="81"/>
      <c r="CPP101" s="81"/>
      <c r="CPQ101" s="90"/>
      <c r="CPR101" s="77"/>
      <c r="CPS101" s="42"/>
      <c r="CPT101" s="72"/>
      <c r="CPU101" s="91"/>
      <c r="CPV101" s="92"/>
      <c r="CPW101" s="81"/>
      <c r="CPX101" s="81"/>
      <c r="CPY101" s="90"/>
      <c r="CPZ101" s="77"/>
      <c r="CQA101" s="42"/>
      <c r="CQB101" s="72"/>
      <c r="CQC101" s="91"/>
      <c r="CQD101" s="92"/>
      <c r="CQE101" s="81"/>
      <c r="CQF101" s="81"/>
      <c r="CQG101" s="90"/>
      <c r="CQH101" s="77"/>
      <c r="CQI101" s="42"/>
      <c r="CQJ101" s="72"/>
      <c r="CQK101" s="91"/>
      <c r="CQL101" s="92"/>
      <c r="CQM101" s="81"/>
      <c r="CQN101" s="81"/>
      <c r="CQO101" s="90"/>
      <c r="CQP101" s="77"/>
      <c r="CQQ101" s="42"/>
      <c r="CQR101" s="72"/>
      <c r="CQS101" s="91"/>
      <c r="CQT101" s="92"/>
      <c r="CQU101" s="81"/>
      <c r="CQV101" s="81"/>
      <c r="CQW101" s="90"/>
      <c r="CQX101" s="77"/>
      <c r="CQY101" s="42"/>
      <c r="CQZ101" s="72"/>
      <c r="CRA101" s="91"/>
      <c r="CRB101" s="92"/>
      <c r="CRC101" s="81"/>
      <c r="CRD101" s="81"/>
      <c r="CRE101" s="90"/>
      <c r="CRF101" s="77"/>
      <c r="CRG101" s="42"/>
      <c r="CRH101" s="72"/>
      <c r="CRI101" s="91"/>
      <c r="CRJ101" s="92"/>
      <c r="CRK101" s="81"/>
      <c r="CRL101" s="81"/>
      <c r="CRM101" s="90"/>
      <c r="CRN101" s="77"/>
      <c r="CRO101" s="42"/>
      <c r="CRP101" s="72"/>
      <c r="CRQ101" s="91"/>
      <c r="CRR101" s="92"/>
      <c r="CRS101" s="81"/>
      <c r="CRT101" s="81"/>
      <c r="CRU101" s="90"/>
      <c r="CRV101" s="77"/>
      <c r="CRW101" s="42"/>
      <c r="CRX101" s="72"/>
      <c r="CRY101" s="91"/>
      <c r="CRZ101" s="92"/>
      <c r="CSA101" s="81"/>
      <c r="CSB101" s="81"/>
      <c r="CSC101" s="90"/>
      <c r="CSD101" s="77"/>
      <c r="CSE101" s="42"/>
      <c r="CSF101" s="72"/>
      <c r="CSG101" s="91"/>
      <c r="CSH101" s="92"/>
      <c r="CSI101" s="81"/>
      <c r="CSJ101" s="81"/>
      <c r="CSK101" s="90"/>
      <c r="CSL101" s="77"/>
      <c r="CSM101" s="42"/>
      <c r="CSN101" s="72"/>
      <c r="CSO101" s="91"/>
      <c r="CSP101" s="92"/>
      <c r="CSQ101" s="81"/>
      <c r="CSR101" s="81"/>
      <c r="CSS101" s="90"/>
      <c r="CST101" s="77"/>
      <c r="CSU101" s="42"/>
      <c r="CSV101" s="72"/>
      <c r="CSW101" s="91"/>
      <c r="CSX101" s="92"/>
      <c r="CSY101" s="81"/>
      <c r="CSZ101" s="81"/>
      <c r="CTA101" s="90"/>
      <c r="CTB101" s="77"/>
      <c r="CTC101" s="42"/>
      <c r="CTD101" s="72"/>
      <c r="CTE101" s="91"/>
      <c r="CTF101" s="92"/>
      <c r="CTG101" s="81"/>
      <c r="CTH101" s="81"/>
      <c r="CTI101" s="90"/>
      <c r="CTJ101" s="77"/>
      <c r="CTK101" s="42"/>
      <c r="CTL101" s="72"/>
      <c r="CTM101" s="91"/>
      <c r="CTN101" s="92"/>
      <c r="CTO101" s="81"/>
      <c r="CTP101" s="81"/>
      <c r="CTQ101" s="90"/>
      <c r="CTR101" s="77"/>
      <c r="CTS101" s="42"/>
      <c r="CTT101" s="72"/>
      <c r="CTU101" s="91"/>
      <c r="CTV101" s="92"/>
      <c r="CTW101" s="81"/>
      <c r="CTX101" s="81"/>
      <c r="CTY101" s="90"/>
      <c r="CTZ101" s="77"/>
      <c r="CUA101" s="42"/>
      <c r="CUB101" s="72"/>
      <c r="CUC101" s="91"/>
      <c r="CUD101" s="92"/>
      <c r="CUE101" s="81"/>
      <c r="CUF101" s="81"/>
      <c r="CUG101" s="90"/>
      <c r="CUH101" s="77"/>
      <c r="CUI101" s="42"/>
      <c r="CUJ101" s="72"/>
      <c r="CUK101" s="91"/>
      <c r="CUL101" s="92"/>
      <c r="CUM101" s="81"/>
      <c r="CUN101" s="81"/>
      <c r="CUO101" s="90"/>
      <c r="CUP101" s="77"/>
      <c r="CUQ101" s="42"/>
      <c r="CUR101" s="72"/>
      <c r="CUS101" s="91"/>
      <c r="CUT101" s="92"/>
      <c r="CUU101" s="81"/>
      <c r="CUV101" s="81"/>
      <c r="CUW101" s="90"/>
      <c r="CUX101" s="77"/>
      <c r="CUY101" s="42"/>
      <c r="CUZ101" s="72"/>
      <c r="CVA101" s="91"/>
      <c r="CVB101" s="92"/>
      <c r="CVC101" s="81"/>
      <c r="CVD101" s="81"/>
      <c r="CVE101" s="90"/>
      <c r="CVF101" s="77"/>
      <c r="CVG101" s="42"/>
      <c r="CVH101" s="72"/>
      <c r="CVI101" s="91"/>
      <c r="CVJ101" s="92"/>
      <c r="CVK101" s="81"/>
      <c r="CVL101" s="81"/>
      <c r="CVM101" s="90"/>
      <c r="CVN101" s="77"/>
      <c r="CVO101" s="42"/>
      <c r="CVP101" s="72"/>
      <c r="CVQ101" s="91"/>
      <c r="CVR101" s="92"/>
      <c r="CVS101" s="81"/>
      <c r="CVT101" s="81"/>
      <c r="CVU101" s="90"/>
      <c r="CVV101" s="77"/>
      <c r="CVW101" s="42"/>
      <c r="CVX101" s="72"/>
      <c r="CVY101" s="91"/>
      <c r="CVZ101" s="92"/>
      <c r="CWA101" s="81"/>
      <c r="CWB101" s="81"/>
      <c r="CWC101" s="90"/>
      <c r="CWD101" s="77"/>
      <c r="CWE101" s="42"/>
      <c r="CWF101" s="72"/>
      <c r="CWG101" s="91"/>
      <c r="CWH101" s="92"/>
      <c r="CWI101" s="81"/>
      <c r="CWJ101" s="81"/>
      <c r="CWK101" s="90"/>
      <c r="CWL101" s="77"/>
      <c r="CWM101" s="42"/>
      <c r="CWN101" s="72"/>
      <c r="CWO101" s="91"/>
      <c r="CWP101" s="92"/>
      <c r="CWQ101" s="81"/>
      <c r="CWR101" s="81"/>
      <c r="CWS101" s="90"/>
      <c r="CWT101" s="77"/>
      <c r="CWU101" s="42"/>
      <c r="CWV101" s="72"/>
      <c r="CWW101" s="91"/>
      <c r="CWX101" s="92"/>
      <c r="CWY101" s="81"/>
      <c r="CWZ101" s="81"/>
      <c r="CXA101" s="90"/>
      <c r="CXB101" s="77"/>
      <c r="CXC101" s="42"/>
      <c r="CXD101" s="72"/>
      <c r="CXE101" s="91"/>
      <c r="CXF101" s="92"/>
      <c r="CXG101" s="81"/>
      <c r="CXH101" s="81"/>
      <c r="CXI101" s="90"/>
      <c r="CXJ101" s="77"/>
      <c r="CXK101" s="42"/>
      <c r="CXL101" s="72"/>
      <c r="CXM101" s="91"/>
      <c r="CXN101" s="92"/>
      <c r="CXO101" s="81"/>
      <c r="CXP101" s="81"/>
      <c r="CXQ101" s="90"/>
      <c r="CXR101" s="77"/>
      <c r="CXS101" s="42"/>
      <c r="CXT101" s="72"/>
      <c r="CXU101" s="91"/>
      <c r="CXV101" s="92"/>
      <c r="CXW101" s="81"/>
      <c r="CXX101" s="81"/>
      <c r="CXY101" s="90"/>
      <c r="CXZ101" s="77"/>
      <c r="CYA101" s="42"/>
      <c r="CYB101" s="72"/>
      <c r="CYC101" s="91"/>
      <c r="CYD101" s="92"/>
      <c r="CYE101" s="81"/>
      <c r="CYF101" s="81"/>
      <c r="CYG101" s="90"/>
      <c r="CYH101" s="77"/>
      <c r="CYI101" s="42"/>
      <c r="CYJ101" s="72"/>
      <c r="CYK101" s="91"/>
      <c r="CYL101" s="92"/>
      <c r="CYM101" s="81"/>
      <c r="CYN101" s="81"/>
      <c r="CYO101" s="90"/>
      <c r="CYP101" s="77"/>
      <c r="CYQ101" s="42"/>
      <c r="CYR101" s="72"/>
      <c r="CYS101" s="91"/>
      <c r="CYT101" s="92"/>
      <c r="CYU101" s="81"/>
      <c r="CYV101" s="81"/>
      <c r="CYW101" s="90"/>
      <c r="CYX101" s="77"/>
      <c r="CYY101" s="42"/>
      <c r="CYZ101" s="72"/>
      <c r="CZA101" s="91"/>
      <c r="CZB101" s="92"/>
      <c r="CZC101" s="81"/>
      <c r="CZD101" s="81"/>
      <c r="CZE101" s="90"/>
      <c r="CZF101" s="77"/>
      <c r="CZG101" s="42"/>
      <c r="CZH101" s="72"/>
      <c r="CZI101" s="91"/>
      <c r="CZJ101" s="92"/>
      <c r="CZK101" s="81"/>
      <c r="CZL101" s="81"/>
      <c r="CZM101" s="90"/>
      <c r="CZN101" s="77"/>
      <c r="CZO101" s="42"/>
      <c r="CZP101" s="72"/>
      <c r="CZQ101" s="91"/>
      <c r="CZR101" s="92"/>
      <c r="CZS101" s="81"/>
      <c r="CZT101" s="81"/>
      <c r="CZU101" s="90"/>
      <c r="CZV101" s="77"/>
      <c r="CZW101" s="42"/>
      <c r="CZX101" s="72"/>
      <c r="CZY101" s="91"/>
      <c r="CZZ101" s="92"/>
      <c r="DAA101" s="81"/>
      <c r="DAB101" s="81"/>
      <c r="DAC101" s="90"/>
      <c r="DAD101" s="77"/>
      <c r="DAE101" s="42"/>
      <c r="DAF101" s="72"/>
      <c r="DAG101" s="91"/>
      <c r="DAH101" s="92"/>
      <c r="DAI101" s="81"/>
      <c r="DAJ101" s="81"/>
      <c r="DAK101" s="90"/>
      <c r="DAL101" s="77"/>
      <c r="DAM101" s="42"/>
      <c r="DAN101" s="72"/>
      <c r="DAO101" s="91"/>
      <c r="DAP101" s="92"/>
      <c r="DAQ101" s="81"/>
      <c r="DAR101" s="81"/>
      <c r="DAS101" s="90"/>
      <c r="DAT101" s="77"/>
      <c r="DAU101" s="42"/>
      <c r="DAV101" s="72"/>
      <c r="DAW101" s="91"/>
      <c r="DAX101" s="92"/>
      <c r="DAY101" s="81"/>
      <c r="DAZ101" s="81"/>
      <c r="DBA101" s="90"/>
      <c r="DBB101" s="77"/>
      <c r="DBC101" s="42"/>
      <c r="DBD101" s="72"/>
      <c r="DBE101" s="91"/>
      <c r="DBF101" s="92"/>
      <c r="DBG101" s="81"/>
      <c r="DBH101" s="81"/>
      <c r="DBI101" s="90"/>
      <c r="DBJ101" s="77"/>
      <c r="DBK101" s="42"/>
      <c r="DBL101" s="72"/>
      <c r="DBM101" s="91"/>
      <c r="DBN101" s="92"/>
      <c r="DBO101" s="81"/>
      <c r="DBP101" s="81"/>
      <c r="DBQ101" s="90"/>
      <c r="DBR101" s="77"/>
      <c r="DBS101" s="42"/>
      <c r="DBT101" s="72"/>
      <c r="DBU101" s="91"/>
      <c r="DBV101" s="92"/>
      <c r="DBW101" s="81"/>
      <c r="DBX101" s="81"/>
      <c r="DBY101" s="90"/>
      <c r="DBZ101" s="77"/>
      <c r="DCA101" s="42"/>
      <c r="DCB101" s="72"/>
      <c r="DCC101" s="91"/>
      <c r="DCD101" s="92"/>
      <c r="DCE101" s="81"/>
      <c r="DCF101" s="81"/>
      <c r="DCG101" s="90"/>
      <c r="DCH101" s="77"/>
      <c r="DCI101" s="42"/>
      <c r="DCJ101" s="72"/>
      <c r="DCK101" s="91"/>
      <c r="DCL101" s="92"/>
      <c r="DCM101" s="81"/>
      <c r="DCN101" s="81"/>
      <c r="DCO101" s="90"/>
      <c r="DCP101" s="77"/>
      <c r="DCQ101" s="42"/>
      <c r="DCR101" s="72"/>
      <c r="DCS101" s="91"/>
      <c r="DCT101" s="92"/>
      <c r="DCU101" s="81"/>
      <c r="DCV101" s="81"/>
      <c r="DCW101" s="90"/>
      <c r="DCX101" s="77"/>
      <c r="DCY101" s="42"/>
      <c r="DCZ101" s="72"/>
      <c r="DDA101" s="91"/>
      <c r="DDB101" s="92"/>
      <c r="DDC101" s="81"/>
      <c r="DDD101" s="81"/>
      <c r="DDE101" s="90"/>
    </row>
    <row r="102" spans="1:2813" ht="20.100000000000001" hidden="1" customHeight="1" outlineLevel="1">
      <c r="B102" s="6"/>
      <c r="C102" s="130" t="str">
        <f>IF(A102&lt;&gt;"",A102,MAX($A$23:A102)&amp;"."&amp;ROW()-ROW($A$23)+1-MATCH(MAX($A$23:A102),$A$23:A102))</f>
        <v>15.4</v>
      </c>
      <c r="D102" s="118"/>
      <c r="E102" s="232" t="s">
        <v>303</v>
      </c>
      <c r="F102" s="231" t="s">
        <v>103</v>
      </c>
      <c r="G102" s="233">
        <v>40</v>
      </c>
      <c r="H102" s="24"/>
      <c r="I102" s="141"/>
      <c r="J102" s="123" t="str">
        <f t="shared" si="4"/>
        <v xml:space="preserve"> </v>
      </c>
      <c r="K102" s="72"/>
      <c r="L102" s="91"/>
      <c r="M102" s="93"/>
      <c r="N102" s="81"/>
      <c r="O102" s="90"/>
      <c r="P102" s="90"/>
      <c r="Q102" s="1"/>
      <c r="R102" s="6"/>
      <c r="S102" s="81"/>
      <c r="T102" s="90"/>
      <c r="U102" s="90"/>
      <c r="V102" s="77"/>
      <c r="W102" s="42"/>
      <c r="X102" s="72"/>
      <c r="Y102" s="91"/>
      <c r="Z102" s="93"/>
      <c r="AA102" s="81"/>
      <c r="AB102" s="90"/>
      <c r="AC102" s="90"/>
      <c r="AD102" s="77"/>
      <c r="AE102" s="42"/>
      <c r="AF102" s="72"/>
      <c r="AG102" s="91"/>
      <c r="AH102" s="93"/>
      <c r="AI102" s="81"/>
      <c r="AJ102" s="90"/>
      <c r="AK102" s="90"/>
      <c r="AL102" s="77"/>
      <c r="AM102" s="42"/>
      <c r="AN102" s="72"/>
      <c r="AO102" s="91"/>
      <c r="AP102" s="93"/>
      <c r="AQ102" s="81"/>
      <c r="AR102" s="90"/>
      <c r="AS102" s="90"/>
      <c r="AT102" s="77"/>
      <c r="AU102" s="42"/>
      <c r="AV102" s="72"/>
      <c r="AW102" s="91"/>
      <c r="AX102" s="93"/>
      <c r="AY102" s="81"/>
      <c r="AZ102" s="90"/>
      <c r="BA102" s="90"/>
      <c r="BB102" s="77"/>
      <c r="BC102" s="42"/>
      <c r="BD102" s="72"/>
      <c r="BE102" s="91"/>
      <c r="BF102" s="93"/>
      <c r="BG102" s="81"/>
      <c r="BH102" s="90"/>
      <c r="BI102" s="90"/>
      <c r="BJ102" s="77"/>
      <c r="BK102" s="42"/>
      <c r="BL102" s="72"/>
      <c r="BM102" s="91"/>
      <c r="BN102" s="93"/>
      <c r="BO102" s="81"/>
      <c r="BP102" s="90"/>
      <c r="BQ102" s="90"/>
      <c r="BR102" s="77"/>
      <c r="BS102" s="42"/>
      <c r="BT102" s="72"/>
      <c r="BU102" s="91"/>
      <c r="BV102" s="93"/>
      <c r="BW102" s="81"/>
      <c r="BX102" s="90"/>
      <c r="BY102" s="90"/>
      <c r="BZ102" s="77"/>
      <c r="CA102" s="42"/>
      <c r="CB102" s="72"/>
      <c r="CC102" s="91"/>
      <c r="CD102" s="93"/>
      <c r="CE102" s="81"/>
      <c r="CF102" s="90"/>
      <c r="CG102" s="90"/>
      <c r="CH102" s="77"/>
      <c r="CI102" s="42"/>
      <c r="CJ102" s="72"/>
      <c r="CK102" s="91"/>
      <c r="CL102" s="93"/>
      <c r="CM102" s="81"/>
      <c r="CN102" s="90"/>
      <c r="CO102" s="90"/>
      <c r="CP102" s="77"/>
      <c r="CQ102" s="42"/>
      <c r="CR102" s="72"/>
      <c r="CS102" s="91"/>
      <c r="CT102" s="93"/>
      <c r="CU102" s="81"/>
      <c r="CV102" s="90"/>
      <c r="CW102" s="90"/>
      <c r="CX102" s="77"/>
      <c r="CY102" s="42"/>
      <c r="CZ102" s="72"/>
      <c r="DA102" s="91"/>
      <c r="DB102" s="93"/>
      <c r="DC102" s="81"/>
      <c r="DD102" s="90"/>
      <c r="DE102" s="90"/>
      <c r="DF102" s="77"/>
      <c r="DG102" s="42"/>
      <c r="DH102" s="72"/>
      <c r="DI102" s="91"/>
      <c r="DJ102" s="93"/>
      <c r="DK102" s="81"/>
      <c r="DL102" s="90"/>
      <c r="DM102" s="90"/>
      <c r="DN102" s="77"/>
      <c r="DO102" s="42"/>
      <c r="DP102" s="72"/>
      <c r="DQ102" s="91"/>
      <c r="DR102" s="93"/>
      <c r="DS102" s="81"/>
      <c r="DT102" s="90"/>
      <c r="DU102" s="90"/>
      <c r="DV102" s="77"/>
      <c r="DW102" s="42"/>
      <c r="DX102" s="72"/>
      <c r="DY102" s="91"/>
      <c r="DZ102" s="93"/>
      <c r="EA102" s="81"/>
      <c r="EB102" s="90"/>
      <c r="EC102" s="90"/>
      <c r="ED102" s="77"/>
      <c r="EE102" s="42"/>
      <c r="EF102" s="72"/>
      <c r="EG102" s="91"/>
      <c r="EH102" s="93"/>
      <c r="EI102" s="81"/>
      <c r="EJ102" s="90"/>
      <c r="EK102" s="90"/>
      <c r="EL102" s="77"/>
      <c r="EM102" s="42"/>
      <c r="EN102" s="72"/>
      <c r="EO102" s="91"/>
      <c r="EP102" s="93"/>
      <c r="EQ102" s="81"/>
      <c r="ER102" s="90"/>
      <c r="ES102" s="90"/>
      <c r="ET102" s="77"/>
      <c r="EU102" s="42"/>
      <c r="EV102" s="72"/>
      <c r="EW102" s="91"/>
      <c r="EX102" s="93"/>
      <c r="EY102" s="81"/>
      <c r="EZ102" s="90"/>
      <c r="FA102" s="90"/>
      <c r="FB102" s="77"/>
      <c r="FC102" s="42"/>
      <c r="FD102" s="72"/>
      <c r="FE102" s="91"/>
      <c r="FF102" s="93"/>
      <c r="FG102" s="81"/>
      <c r="FH102" s="90"/>
      <c r="FI102" s="90"/>
      <c r="FJ102" s="77"/>
      <c r="FK102" s="42"/>
      <c r="FL102" s="72"/>
      <c r="FM102" s="91"/>
      <c r="FN102" s="93"/>
      <c r="FO102" s="81"/>
      <c r="FP102" s="90"/>
      <c r="FQ102" s="90"/>
      <c r="FR102" s="77"/>
      <c r="FS102" s="42"/>
      <c r="FT102" s="72"/>
      <c r="FU102" s="91"/>
      <c r="FV102" s="93"/>
      <c r="FW102" s="81"/>
      <c r="FX102" s="90"/>
      <c r="FY102" s="90"/>
      <c r="FZ102" s="77"/>
      <c r="GA102" s="42"/>
      <c r="GB102" s="72"/>
      <c r="GC102" s="91"/>
      <c r="GD102" s="93"/>
      <c r="GE102" s="81"/>
      <c r="GF102" s="90"/>
      <c r="GG102" s="90"/>
      <c r="GH102" s="77"/>
      <c r="GI102" s="42"/>
      <c r="GJ102" s="72"/>
      <c r="GK102" s="91"/>
      <c r="GL102" s="93"/>
      <c r="GM102" s="81"/>
      <c r="GN102" s="90"/>
      <c r="GO102" s="90"/>
      <c r="GP102" s="77"/>
      <c r="GQ102" s="42"/>
      <c r="GR102" s="72"/>
      <c r="GS102" s="91"/>
      <c r="GT102" s="93"/>
      <c r="GU102" s="81"/>
      <c r="GV102" s="90"/>
      <c r="GW102" s="90"/>
      <c r="GX102" s="77"/>
      <c r="GY102" s="42"/>
      <c r="GZ102" s="72"/>
      <c r="HA102" s="91"/>
      <c r="HB102" s="93"/>
      <c r="HC102" s="81"/>
      <c r="HD102" s="90"/>
      <c r="HE102" s="90"/>
      <c r="HF102" s="77"/>
      <c r="HG102" s="42"/>
      <c r="HH102" s="72"/>
      <c r="HI102" s="91"/>
      <c r="HJ102" s="93"/>
      <c r="HK102" s="81"/>
      <c r="HL102" s="90"/>
      <c r="HM102" s="90"/>
      <c r="HN102" s="77"/>
      <c r="HO102" s="42"/>
      <c r="HP102" s="72"/>
      <c r="HQ102" s="91"/>
      <c r="HR102" s="93"/>
      <c r="HS102" s="81"/>
      <c r="HT102" s="90"/>
      <c r="HU102" s="90"/>
      <c r="HV102" s="77"/>
      <c r="HW102" s="42"/>
      <c r="HX102" s="72"/>
      <c r="HY102" s="91"/>
      <c r="HZ102" s="93"/>
      <c r="IA102" s="81"/>
      <c r="IB102" s="90"/>
      <c r="IC102" s="90"/>
      <c r="ID102" s="77"/>
      <c r="IE102" s="42"/>
      <c r="IF102" s="72"/>
      <c r="IG102" s="91"/>
      <c r="IH102" s="93"/>
      <c r="II102" s="81"/>
      <c r="IJ102" s="90"/>
      <c r="IK102" s="90"/>
      <c r="IL102" s="77"/>
      <c r="IM102" s="42"/>
      <c r="IN102" s="72"/>
      <c r="IO102" s="91"/>
      <c r="IP102" s="93"/>
      <c r="IQ102" s="81"/>
      <c r="IR102" s="90"/>
      <c r="IS102" s="90"/>
      <c r="IT102" s="77"/>
      <c r="IU102" s="42"/>
      <c r="IV102" s="72"/>
      <c r="IW102" s="91"/>
      <c r="IX102" s="93"/>
      <c r="IY102" s="81"/>
      <c r="IZ102" s="90"/>
      <c r="JA102" s="90"/>
      <c r="JB102" s="77"/>
      <c r="JC102" s="42"/>
      <c r="JD102" s="72"/>
      <c r="JE102" s="91"/>
      <c r="JF102" s="93"/>
      <c r="JG102" s="81"/>
      <c r="JH102" s="90"/>
      <c r="JI102" s="90"/>
      <c r="JJ102" s="77"/>
      <c r="JK102" s="42"/>
      <c r="JL102" s="72"/>
      <c r="JM102" s="91"/>
      <c r="JN102" s="93"/>
      <c r="JO102" s="81"/>
      <c r="JP102" s="90"/>
      <c r="JQ102" s="90"/>
      <c r="JR102" s="77"/>
      <c r="JS102" s="42"/>
      <c r="JT102" s="72"/>
      <c r="JU102" s="91"/>
      <c r="JV102" s="93"/>
      <c r="JW102" s="81"/>
      <c r="JX102" s="90"/>
      <c r="JY102" s="90"/>
      <c r="JZ102" s="77"/>
      <c r="KA102" s="42"/>
      <c r="KB102" s="72"/>
      <c r="KC102" s="91"/>
      <c r="KD102" s="93"/>
      <c r="KE102" s="81"/>
      <c r="KF102" s="90"/>
      <c r="KG102" s="90"/>
      <c r="KH102" s="77"/>
      <c r="KI102" s="42"/>
      <c r="KJ102" s="72"/>
      <c r="KK102" s="91"/>
      <c r="KL102" s="93"/>
      <c r="KM102" s="81"/>
      <c r="KN102" s="90"/>
      <c r="KO102" s="90"/>
      <c r="KP102" s="77"/>
      <c r="KQ102" s="42"/>
      <c r="KR102" s="72"/>
      <c r="KS102" s="91"/>
      <c r="KT102" s="93"/>
      <c r="KU102" s="81"/>
      <c r="KV102" s="90"/>
      <c r="KW102" s="90"/>
      <c r="KX102" s="77"/>
      <c r="KY102" s="42"/>
      <c r="KZ102" s="72"/>
      <c r="LA102" s="91"/>
      <c r="LB102" s="93"/>
      <c r="LC102" s="81"/>
      <c r="LD102" s="90"/>
      <c r="LE102" s="90"/>
      <c r="LF102" s="77"/>
      <c r="LG102" s="42"/>
      <c r="LH102" s="72"/>
      <c r="LI102" s="91"/>
      <c r="LJ102" s="93"/>
      <c r="LK102" s="81"/>
      <c r="LL102" s="90"/>
      <c r="LM102" s="90"/>
      <c r="LN102" s="77"/>
      <c r="LO102" s="42"/>
      <c r="LP102" s="72"/>
      <c r="LQ102" s="91"/>
      <c r="LR102" s="93"/>
      <c r="LS102" s="81"/>
      <c r="LT102" s="90"/>
      <c r="LU102" s="90"/>
      <c r="LV102" s="77"/>
      <c r="LW102" s="42"/>
      <c r="LX102" s="72"/>
      <c r="LY102" s="91"/>
      <c r="LZ102" s="93"/>
      <c r="MA102" s="81"/>
      <c r="MB102" s="90"/>
      <c r="MC102" s="90"/>
      <c r="MD102" s="77"/>
      <c r="ME102" s="42"/>
      <c r="MF102" s="72"/>
      <c r="MG102" s="91"/>
      <c r="MH102" s="93"/>
      <c r="MI102" s="81"/>
      <c r="MJ102" s="90"/>
      <c r="MK102" s="90"/>
      <c r="ML102" s="77"/>
      <c r="MM102" s="42"/>
      <c r="MN102" s="72"/>
      <c r="MO102" s="91"/>
      <c r="MP102" s="93"/>
      <c r="MQ102" s="81"/>
      <c r="MR102" s="90"/>
      <c r="MS102" s="90"/>
      <c r="MT102" s="77"/>
      <c r="MU102" s="42"/>
      <c r="MV102" s="72"/>
      <c r="MW102" s="91"/>
      <c r="MX102" s="93"/>
      <c r="MY102" s="81"/>
      <c r="MZ102" s="90"/>
      <c r="NA102" s="90"/>
      <c r="NB102" s="77"/>
      <c r="NC102" s="42"/>
      <c r="ND102" s="72"/>
      <c r="NE102" s="91"/>
      <c r="NF102" s="93"/>
      <c r="NG102" s="81"/>
      <c r="NH102" s="90"/>
      <c r="NI102" s="90"/>
      <c r="NJ102" s="77"/>
      <c r="NK102" s="42"/>
      <c r="NL102" s="72"/>
      <c r="NM102" s="91"/>
      <c r="NN102" s="93"/>
      <c r="NO102" s="81"/>
      <c r="NP102" s="90"/>
      <c r="NQ102" s="90"/>
      <c r="NR102" s="77"/>
      <c r="NS102" s="42"/>
      <c r="NT102" s="72"/>
      <c r="NU102" s="91"/>
      <c r="NV102" s="93"/>
      <c r="NW102" s="81"/>
      <c r="NX102" s="90"/>
      <c r="NY102" s="90"/>
      <c r="NZ102" s="77"/>
      <c r="OA102" s="42"/>
      <c r="OB102" s="72"/>
      <c r="OC102" s="91"/>
      <c r="OD102" s="93"/>
      <c r="OE102" s="81"/>
      <c r="OF102" s="90"/>
      <c r="OG102" s="90"/>
      <c r="OH102" s="77"/>
      <c r="OI102" s="42"/>
      <c r="OJ102" s="72"/>
      <c r="OK102" s="91"/>
      <c r="OL102" s="93"/>
      <c r="OM102" s="81"/>
      <c r="ON102" s="90"/>
      <c r="OO102" s="90"/>
      <c r="OP102" s="77"/>
      <c r="OQ102" s="42"/>
      <c r="OR102" s="72"/>
      <c r="OS102" s="91"/>
      <c r="OT102" s="93"/>
      <c r="OU102" s="81"/>
      <c r="OV102" s="90"/>
      <c r="OW102" s="90"/>
      <c r="OX102" s="77"/>
      <c r="OY102" s="42"/>
      <c r="OZ102" s="72"/>
      <c r="PA102" s="91"/>
      <c r="PB102" s="93"/>
      <c r="PC102" s="81"/>
      <c r="PD102" s="90"/>
      <c r="PE102" s="90"/>
      <c r="PF102" s="77"/>
      <c r="PG102" s="42"/>
      <c r="PH102" s="72"/>
      <c r="PI102" s="91"/>
      <c r="PJ102" s="93"/>
      <c r="PK102" s="81"/>
      <c r="PL102" s="90"/>
      <c r="PM102" s="90"/>
      <c r="PN102" s="77"/>
      <c r="PO102" s="42"/>
      <c r="PP102" s="72"/>
      <c r="PQ102" s="91"/>
      <c r="PR102" s="93"/>
      <c r="PS102" s="81"/>
      <c r="PT102" s="90"/>
      <c r="PU102" s="90"/>
      <c r="PV102" s="77"/>
      <c r="PW102" s="42"/>
      <c r="PX102" s="72"/>
      <c r="PY102" s="91"/>
      <c r="PZ102" s="93"/>
      <c r="QA102" s="81"/>
      <c r="QB102" s="90"/>
      <c r="QC102" s="90"/>
      <c r="QD102" s="77"/>
      <c r="QE102" s="42"/>
      <c r="QF102" s="72"/>
      <c r="QG102" s="91"/>
      <c r="QH102" s="93"/>
      <c r="QI102" s="81"/>
      <c r="QJ102" s="90"/>
      <c r="QK102" s="90"/>
      <c r="QL102" s="77"/>
      <c r="QM102" s="42"/>
      <c r="QN102" s="72"/>
      <c r="QO102" s="91"/>
      <c r="QP102" s="93"/>
      <c r="QQ102" s="81"/>
      <c r="QR102" s="90"/>
      <c r="QS102" s="90"/>
      <c r="QT102" s="77"/>
      <c r="QU102" s="42"/>
      <c r="QV102" s="72"/>
      <c r="QW102" s="91"/>
      <c r="QX102" s="93"/>
      <c r="QY102" s="81"/>
      <c r="QZ102" s="90"/>
      <c r="RA102" s="90"/>
      <c r="RB102" s="77"/>
      <c r="RC102" s="42"/>
      <c r="RD102" s="72"/>
      <c r="RE102" s="91"/>
      <c r="RF102" s="93"/>
      <c r="RG102" s="81"/>
      <c r="RH102" s="90"/>
      <c r="RI102" s="90"/>
      <c r="RJ102" s="77"/>
      <c r="RK102" s="42"/>
      <c r="RL102" s="72"/>
      <c r="RM102" s="91"/>
      <c r="RN102" s="93"/>
      <c r="RO102" s="81"/>
      <c r="RP102" s="90"/>
      <c r="RQ102" s="90"/>
      <c r="RR102" s="77"/>
      <c r="RS102" s="42"/>
      <c r="RT102" s="72"/>
      <c r="RU102" s="91"/>
      <c r="RV102" s="93"/>
      <c r="RW102" s="81"/>
      <c r="RX102" s="90"/>
      <c r="RY102" s="90"/>
      <c r="RZ102" s="77"/>
      <c r="SA102" s="42"/>
      <c r="SB102" s="72"/>
      <c r="SC102" s="91"/>
      <c r="SD102" s="93"/>
      <c r="SE102" s="81"/>
      <c r="SF102" s="90"/>
      <c r="SG102" s="90"/>
      <c r="SH102" s="77"/>
      <c r="SI102" s="42"/>
      <c r="SJ102" s="72"/>
      <c r="SK102" s="91"/>
      <c r="SL102" s="93"/>
      <c r="SM102" s="81"/>
      <c r="SN102" s="90"/>
      <c r="SO102" s="90"/>
      <c r="SP102" s="77"/>
      <c r="SQ102" s="42"/>
      <c r="SR102" s="72"/>
      <c r="SS102" s="91"/>
      <c r="ST102" s="93"/>
      <c r="SU102" s="81"/>
      <c r="SV102" s="90"/>
      <c r="SW102" s="90"/>
      <c r="SX102" s="77"/>
      <c r="SY102" s="42"/>
      <c r="SZ102" s="72"/>
      <c r="TA102" s="91"/>
      <c r="TB102" s="93"/>
      <c r="TC102" s="81"/>
      <c r="TD102" s="90"/>
      <c r="TE102" s="90"/>
      <c r="TF102" s="77"/>
      <c r="TG102" s="42"/>
      <c r="TH102" s="72"/>
      <c r="TI102" s="91"/>
      <c r="TJ102" s="93"/>
      <c r="TK102" s="81"/>
      <c r="TL102" s="90"/>
      <c r="TM102" s="90"/>
      <c r="TN102" s="77"/>
      <c r="TO102" s="42"/>
      <c r="TP102" s="72"/>
      <c r="TQ102" s="91"/>
      <c r="TR102" s="93"/>
      <c r="TS102" s="81"/>
      <c r="TT102" s="90"/>
      <c r="TU102" s="90"/>
      <c r="TV102" s="77"/>
      <c r="TW102" s="42"/>
      <c r="TX102" s="72"/>
      <c r="TY102" s="91"/>
      <c r="TZ102" s="93"/>
      <c r="UA102" s="81"/>
      <c r="UB102" s="90"/>
      <c r="UC102" s="90"/>
      <c r="UD102" s="77"/>
      <c r="UE102" s="42"/>
      <c r="UF102" s="72"/>
      <c r="UG102" s="91"/>
      <c r="UH102" s="93"/>
      <c r="UI102" s="81"/>
      <c r="UJ102" s="90"/>
      <c r="UK102" s="90"/>
      <c r="UL102" s="77"/>
      <c r="UM102" s="42"/>
      <c r="UN102" s="72"/>
      <c r="UO102" s="91"/>
      <c r="UP102" s="93"/>
      <c r="UQ102" s="81"/>
      <c r="UR102" s="90"/>
      <c r="US102" s="90"/>
      <c r="UT102" s="77"/>
      <c r="UU102" s="42"/>
      <c r="UV102" s="72"/>
      <c r="UW102" s="91"/>
      <c r="UX102" s="93"/>
      <c r="UY102" s="81"/>
      <c r="UZ102" s="90"/>
      <c r="VA102" s="90"/>
      <c r="VB102" s="77"/>
      <c r="VC102" s="42"/>
      <c r="VD102" s="72"/>
      <c r="VE102" s="91"/>
      <c r="VF102" s="93"/>
      <c r="VG102" s="81"/>
      <c r="VH102" s="90"/>
      <c r="VI102" s="90"/>
      <c r="VJ102" s="77"/>
      <c r="VK102" s="42"/>
      <c r="VL102" s="72"/>
      <c r="VM102" s="91"/>
      <c r="VN102" s="93"/>
      <c r="VO102" s="81"/>
      <c r="VP102" s="90"/>
      <c r="VQ102" s="90"/>
      <c r="VR102" s="77"/>
      <c r="VS102" s="42"/>
      <c r="VT102" s="72"/>
      <c r="VU102" s="91"/>
      <c r="VV102" s="93"/>
      <c r="VW102" s="81"/>
      <c r="VX102" s="90"/>
      <c r="VY102" s="90"/>
      <c r="VZ102" s="77"/>
      <c r="WA102" s="42"/>
      <c r="WB102" s="72"/>
      <c r="WC102" s="91"/>
      <c r="WD102" s="93"/>
      <c r="WE102" s="81"/>
      <c r="WF102" s="90"/>
      <c r="WG102" s="90"/>
      <c r="WH102" s="77"/>
      <c r="WI102" s="42"/>
      <c r="WJ102" s="72"/>
      <c r="WK102" s="91"/>
      <c r="WL102" s="93"/>
      <c r="WM102" s="81"/>
      <c r="WN102" s="90"/>
      <c r="WO102" s="90"/>
      <c r="WP102" s="77"/>
      <c r="WQ102" s="42"/>
      <c r="WR102" s="72"/>
      <c r="WS102" s="91"/>
      <c r="WT102" s="93"/>
      <c r="WU102" s="81"/>
      <c r="WV102" s="90"/>
      <c r="WW102" s="90"/>
      <c r="WX102" s="77"/>
      <c r="WY102" s="42"/>
      <c r="WZ102" s="72"/>
      <c r="XA102" s="91"/>
      <c r="XB102" s="93"/>
      <c r="XC102" s="81"/>
      <c r="XD102" s="90"/>
      <c r="XE102" s="90"/>
      <c r="XF102" s="77"/>
      <c r="XG102" s="42"/>
      <c r="XH102" s="72"/>
      <c r="XI102" s="91"/>
      <c r="XJ102" s="93"/>
      <c r="XK102" s="81"/>
      <c r="XL102" s="90"/>
      <c r="XM102" s="90"/>
      <c r="XN102" s="77"/>
      <c r="XO102" s="42"/>
      <c r="XP102" s="72"/>
      <c r="XQ102" s="91"/>
      <c r="XR102" s="93"/>
      <c r="XS102" s="81"/>
      <c r="XT102" s="90"/>
      <c r="XU102" s="90"/>
      <c r="XV102" s="77"/>
      <c r="XW102" s="42"/>
      <c r="XX102" s="72"/>
      <c r="XY102" s="91"/>
      <c r="XZ102" s="93"/>
      <c r="YA102" s="81"/>
      <c r="YB102" s="90"/>
      <c r="YC102" s="90"/>
      <c r="YD102" s="77"/>
      <c r="YE102" s="42"/>
      <c r="YF102" s="72"/>
      <c r="YG102" s="91"/>
      <c r="YH102" s="93"/>
      <c r="YI102" s="81"/>
      <c r="YJ102" s="90"/>
      <c r="YK102" s="90"/>
      <c r="YL102" s="77"/>
      <c r="YM102" s="42"/>
      <c r="YN102" s="72"/>
      <c r="YO102" s="91"/>
      <c r="YP102" s="93"/>
      <c r="YQ102" s="81"/>
      <c r="YR102" s="90"/>
      <c r="YS102" s="90"/>
      <c r="YT102" s="77"/>
      <c r="YU102" s="42"/>
      <c r="YV102" s="72"/>
      <c r="YW102" s="91"/>
      <c r="YX102" s="93"/>
      <c r="YY102" s="81"/>
      <c r="YZ102" s="90"/>
      <c r="ZA102" s="90"/>
      <c r="ZB102" s="77"/>
      <c r="ZC102" s="42"/>
      <c r="ZD102" s="72"/>
      <c r="ZE102" s="91"/>
      <c r="ZF102" s="93"/>
      <c r="ZG102" s="81"/>
      <c r="ZH102" s="90"/>
      <c r="ZI102" s="90"/>
      <c r="ZJ102" s="77"/>
      <c r="ZK102" s="42"/>
      <c r="ZL102" s="72"/>
      <c r="ZM102" s="91"/>
      <c r="ZN102" s="93"/>
      <c r="ZO102" s="81"/>
      <c r="ZP102" s="90"/>
      <c r="ZQ102" s="90"/>
      <c r="ZR102" s="77"/>
      <c r="ZS102" s="42"/>
      <c r="ZT102" s="72"/>
      <c r="ZU102" s="91"/>
      <c r="ZV102" s="93"/>
      <c r="ZW102" s="81"/>
      <c r="ZX102" s="90"/>
      <c r="ZY102" s="90"/>
      <c r="ZZ102" s="77"/>
      <c r="AAA102" s="42"/>
      <c r="AAB102" s="72"/>
      <c r="AAC102" s="91"/>
      <c r="AAD102" s="93"/>
      <c r="AAE102" s="81"/>
      <c r="AAF102" s="90"/>
      <c r="AAG102" s="90"/>
      <c r="AAH102" s="77"/>
      <c r="AAI102" s="42"/>
      <c r="AAJ102" s="72"/>
      <c r="AAK102" s="91"/>
      <c r="AAL102" s="93"/>
      <c r="AAM102" s="81"/>
      <c r="AAN102" s="90"/>
      <c r="AAO102" s="90"/>
      <c r="AAP102" s="77"/>
      <c r="AAQ102" s="42"/>
      <c r="AAR102" s="72"/>
      <c r="AAS102" s="91"/>
      <c r="AAT102" s="93"/>
      <c r="AAU102" s="81"/>
      <c r="AAV102" s="90"/>
      <c r="AAW102" s="90"/>
      <c r="AAX102" s="77"/>
      <c r="AAY102" s="42"/>
      <c r="AAZ102" s="72"/>
      <c r="ABA102" s="91"/>
      <c r="ABB102" s="93"/>
      <c r="ABC102" s="81"/>
      <c r="ABD102" s="90"/>
      <c r="ABE102" s="90"/>
      <c r="ABF102" s="77"/>
      <c r="ABG102" s="42"/>
      <c r="ABH102" s="72"/>
      <c r="ABI102" s="91"/>
      <c r="ABJ102" s="93"/>
      <c r="ABK102" s="81"/>
      <c r="ABL102" s="90"/>
      <c r="ABM102" s="90"/>
      <c r="ABN102" s="77"/>
      <c r="ABO102" s="42"/>
      <c r="ABP102" s="72"/>
      <c r="ABQ102" s="91"/>
      <c r="ABR102" s="93"/>
      <c r="ABS102" s="81"/>
      <c r="ABT102" s="90"/>
      <c r="ABU102" s="90"/>
      <c r="ABV102" s="77"/>
      <c r="ABW102" s="42"/>
      <c r="ABX102" s="72"/>
      <c r="ABY102" s="91"/>
      <c r="ABZ102" s="93"/>
      <c r="ACA102" s="81"/>
      <c r="ACB102" s="90"/>
      <c r="ACC102" s="90"/>
      <c r="ACD102" s="77"/>
      <c r="ACE102" s="42"/>
      <c r="ACF102" s="72"/>
      <c r="ACG102" s="91"/>
      <c r="ACH102" s="93"/>
      <c r="ACI102" s="81"/>
      <c r="ACJ102" s="90"/>
      <c r="ACK102" s="90"/>
      <c r="ACL102" s="77"/>
      <c r="ACM102" s="42"/>
      <c r="ACN102" s="72"/>
      <c r="ACO102" s="91"/>
      <c r="ACP102" s="93"/>
      <c r="ACQ102" s="81"/>
      <c r="ACR102" s="90"/>
      <c r="ACS102" s="90"/>
      <c r="ACT102" s="77"/>
      <c r="ACU102" s="42"/>
      <c r="ACV102" s="72"/>
      <c r="ACW102" s="91"/>
      <c r="ACX102" s="93"/>
      <c r="ACY102" s="81"/>
      <c r="ACZ102" s="90"/>
      <c r="ADA102" s="90"/>
      <c r="ADB102" s="77"/>
      <c r="ADC102" s="42"/>
      <c r="ADD102" s="72"/>
      <c r="ADE102" s="91"/>
      <c r="ADF102" s="93"/>
      <c r="ADG102" s="81"/>
      <c r="ADH102" s="90"/>
      <c r="ADI102" s="90"/>
      <c r="ADJ102" s="77"/>
      <c r="ADK102" s="42"/>
      <c r="ADL102" s="72"/>
      <c r="ADM102" s="91"/>
      <c r="ADN102" s="93"/>
      <c r="ADO102" s="81"/>
      <c r="ADP102" s="90"/>
      <c r="ADQ102" s="90"/>
      <c r="ADR102" s="77"/>
      <c r="ADS102" s="42"/>
      <c r="ADT102" s="72"/>
      <c r="ADU102" s="91"/>
      <c r="ADV102" s="93"/>
      <c r="ADW102" s="81"/>
      <c r="ADX102" s="90"/>
      <c r="ADY102" s="90"/>
      <c r="ADZ102" s="77"/>
      <c r="AEA102" s="42"/>
      <c r="AEB102" s="72"/>
      <c r="AEC102" s="91"/>
      <c r="AED102" s="93"/>
      <c r="AEE102" s="81"/>
      <c r="AEF102" s="90"/>
      <c r="AEG102" s="90"/>
      <c r="AEH102" s="77"/>
      <c r="AEI102" s="42"/>
      <c r="AEJ102" s="72"/>
      <c r="AEK102" s="91"/>
      <c r="AEL102" s="93"/>
      <c r="AEM102" s="81"/>
      <c r="AEN102" s="90"/>
      <c r="AEO102" s="90"/>
      <c r="AEP102" s="77"/>
      <c r="AEQ102" s="42"/>
      <c r="AER102" s="72"/>
      <c r="AES102" s="91"/>
      <c r="AET102" s="93"/>
      <c r="AEU102" s="81"/>
      <c r="AEV102" s="90"/>
      <c r="AEW102" s="90"/>
      <c r="AEX102" s="77"/>
      <c r="AEY102" s="42"/>
      <c r="AEZ102" s="72"/>
      <c r="AFA102" s="91"/>
      <c r="AFB102" s="93"/>
      <c r="AFC102" s="81"/>
      <c r="AFD102" s="90"/>
      <c r="AFE102" s="90"/>
      <c r="AFF102" s="77"/>
      <c r="AFG102" s="42"/>
      <c r="AFH102" s="72"/>
      <c r="AFI102" s="91"/>
      <c r="AFJ102" s="93"/>
      <c r="AFK102" s="81"/>
      <c r="AFL102" s="90"/>
      <c r="AFM102" s="90"/>
      <c r="AFN102" s="77"/>
      <c r="AFO102" s="42"/>
      <c r="AFP102" s="72"/>
      <c r="AFQ102" s="91"/>
      <c r="AFR102" s="93"/>
      <c r="AFS102" s="81"/>
      <c r="AFT102" s="90"/>
      <c r="AFU102" s="90"/>
      <c r="AFV102" s="77"/>
      <c r="AFW102" s="42"/>
      <c r="AFX102" s="72"/>
      <c r="AFY102" s="91"/>
      <c r="AFZ102" s="93"/>
      <c r="AGA102" s="81"/>
      <c r="AGB102" s="90"/>
      <c r="AGC102" s="90"/>
      <c r="AGD102" s="77"/>
      <c r="AGE102" s="42"/>
      <c r="AGF102" s="72"/>
      <c r="AGG102" s="91"/>
      <c r="AGH102" s="93"/>
      <c r="AGI102" s="81"/>
      <c r="AGJ102" s="90"/>
      <c r="AGK102" s="90"/>
      <c r="AGL102" s="77"/>
      <c r="AGM102" s="42"/>
      <c r="AGN102" s="72"/>
      <c r="AGO102" s="91"/>
      <c r="AGP102" s="93"/>
      <c r="AGQ102" s="81"/>
      <c r="AGR102" s="90"/>
      <c r="AGS102" s="90"/>
      <c r="AGT102" s="77"/>
      <c r="AGU102" s="42"/>
      <c r="AGV102" s="72"/>
      <c r="AGW102" s="91"/>
      <c r="AGX102" s="93"/>
      <c r="AGY102" s="81"/>
      <c r="AGZ102" s="90"/>
      <c r="AHA102" s="90"/>
      <c r="AHB102" s="77"/>
      <c r="AHC102" s="42"/>
      <c r="AHD102" s="72"/>
      <c r="AHE102" s="91"/>
      <c r="AHF102" s="93"/>
      <c r="AHG102" s="81"/>
      <c r="AHH102" s="90"/>
      <c r="AHI102" s="90"/>
      <c r="AHJ102" s="77"/>
      <c r="AHK102" s="42"/>
      <c r="AHL102" s="72"/>
      <c r="AHM102" s="91"/>
      <c r="AHN102" s="93"/>
      <c r="AHO102" s="81"/>
      <c r="AHP102" s="90"/>
      <c r="AHQ102" s="90"/>
      <c r="AHR102" s="77"/>
      <c r="AHS102" s="42"/>
      <c r="AHT102" s="72"/>
      <c r="AHU102" s="91"/>
      <c r="AHV102" s="93"/>
      <c r="AHW102" s="81"/>
      <c r="AHX102" s="90"/>
      <c r="AHY102" s="90"/>
      <c r="AHZ102" s="77"/>
      <c r="AIA102" s="42"/>
      <c r="AIB102" s="72"/>
      <c r="AIC102" s="91"/>
      <c r="AID102" s="93"/>
      <c r="AIE102" s="81"/>
      <c r="AIF102" s="90"/>
      <c r="AIG102" s="90"/>
      <c r="AIH102" s="77"/>
      <c r="AII102" s="42"/>
      <c r="AIJ102" s="72"/>
      <c r="AIK102" s="91"/>
      <c r="AIL102" s="93"/>
      <c r="AIM102" s="81"/>
      <c r="AIN102" s="90"/>
      <c r="AIO102" s="90"/>
      <c r="AIP102" s="77"/>
      <c r="AIQ102" s="42"/>
      <c r="AIR102" s="72"/>
      <c r="AIS102" s="91"/>
      <c r="AIT102" s="93"/>
      <c r="AIU102" s="81"/>
      <c r="AIV102" s="90"/>
      <c r="AIW102" s="90"/>
      <c r="AIX102" s="77"/>
      <c r="AIY102" s="42"/>
      <c r="AIZ102" s="72"/>
      <c r="AJA102" s="91"/>
      <c r="AJB102" s="93"/>
      <c r="AJC102" s="81"/>
      <c r="AJD102" s="90"/>
      <c r="AJE102" s="90"/>
      <c r="AJF102" s="77"/>
      <c r="AJG102" s="42"/>
      <c r="AJH102" s="72"/>
      <c r="AJI102" s="91"/>
      <c r="AJJ102" s="93"/>
      <c r="AJK102" s="81"/>
      <c r="AJL102" s="90"/>
      <c r="AJM102" s="90"/>
      <c r="AJN102" s="77"/>
      <c r="AJO102" s="42"/>
      <c r="AJP102" s="72"/>
      <c r="AJQ102" s="91"/>
      <c r="AJR102" s="93"/>
      <c r="AJS102" s="81"/>
      <c r="AJT102" s="90"/>
      <c r="AJU102" s="90"/>
      <c r="AJV102" s="77"/>
      <c r="AJW102" s="42"/>
      <c r="AJX102" s="72"/>
      <c r="AJY102" s="91"/>
      <c r="AJZ102" s="93"/>
      <c r="AKA102" s="81"/>
      <c r="AKB102" s="90"/>
      <c r="AKC102" s="90"/>
      <c r="AKD102" s="77"/>
      <c r="AKE102" s="42"/>
      <c r="AKF102" s="72"/>
      <c r="AKG102" s="91"/>
      <c r="AKH102" s="93"/>
      <c r="AKI102" s="81"/>
      <c r="AKJ102" s="90"/>
      <c r="AKK102" s="90"/>
      <c r="AKL102" s="77"/>
      <c r="AKM102" s="42"/>
      <c r="AKN102" s="72"/>
      <c r="AKO102" s="91"/>
      <c r="AKP102" s="93"/>
      <c r="AKQ102" s="81"/>
      <c r="AKR102" s="90"/>
      <c r="AKS102" s="90"/>
      <c r="AKT102" s="77"/>
      <c r="AKU102" s="42"/>
      <c r="AKV102" s="72"/>
      <c r="AKW102" s="91"/>
      <c r="AKX102" s="93"/>
      <c r="AKY102" s="81"/>
      <c r="AKZ102" s="90"/>
      <c r="ALA102" s="90"/>
      <c r="ALB102" s="77"/>
      <c r="ALC102" s="42"/>
      <c r="ALD102" s="72"/>
      <c r="ALE102" s="91"/>
      <c r="ALF102" s="93"/>
      <c r="ALG102" s="81"/>
      <c r="ALH102" s="90"/>
      <c r="ALI102" s="90"/>
      <c r="ALJ102" s="77"/>
      <c r="ALK102" s="42"/>
      <c r="ALL102" s="72"/>
      <c r="ALM102" s="91"/>
      <c r="ALN102" s="93"/>
      <c r="ALO102" s="81"/>
      <c r="ALP102" s="90"/>
      <c r="ALQ102" s="90"/>
      <c r="ALR102" s="77"/>
      <c r="ALS102" s="42"/>
      <c r="ALT102" s="72"/>
      <c r="ALU102" s="91"/>
      <c r="ALV102" s="93"/>
      <c r="ALW102" s="81"/>
      <c r="ALX102" s="90"/>
      <c r="ALY102" s="90"/>
      <c r="ALZ102" s="77"/>
      <c r="AMA102" s="42"/>
      <c r="AMB102" s="72"/>
      <c r="AMC102" s="91"/>
      <c r="AMD102" s="93"/>
      <c r="AME102" s="81"/>
      <c r="AMF102" s="90"/>
      <c r="AMG102" s="90"/>
      <c r="AMH102" s="77"/>
      <c r="AMI102" s="42"/>
      <c r="AMJ102" s="72"/>
      <c r="AMK102" s="91"/>
      <c r="AML102" s="93"/>
      <c r="AMM102" s="81"/>
      <c r="AMN102" s="90"/>
      <c r="AMO102" s="90"/>
      <c r="AMP102" s="77"/>
      <c r="AMQ102" s="42"/>
      <c r="AMR102" s="72"/>
      <c r="AMS102" s="91"/>
      <c r="AMT102" s="93"/>
      <c r="AMU102" s="81"/>
      <c r="AMV102" s="90"/>
      <c r="AMW102" s="90"/>
      <c r="AMX102" s="77"/>
      <c r="AMY102" s="42"/>
      <c r="AMZ102" s="72"/>
      <c r="ANA102" s="91"/>
      <c r="ANB102" s="93"/>
      <c r="ANC102" s="81"/>
      <c r="AND102" s="90"/>
      <c r="ANE102" s="90"/>
      <c r="ANF102" s="77"/>
      <c r="ANG102" s="42"/>
      <c r="ANH102" s="72"/>
      <c r="ANI102" s="91"/>
      <c r="ANJ102" s="93"/>
      <c r="ANK102" s="81"/>
      <c r="ANL102" s="90"/>
      <c r="ANM102" s="90"/>
      <c r="ANN102" s="77"/>
      <c r="ANO102" s="42"/>
      <c r="ANP102" s="72"/>
      <c r="ANQ102" s="91"/>
      <c r="ANR102" s="93"/>
      <c r="ANS102" s="81"/>
      <c r="ANT102" s="90"/>
      <c r="ANU102" s="90"/>
      <c r="ANV102" s="77"/>
      <c r="ANW102" s="42"/>
      <c r="ANX102" s="72"/>
      <c r="ANY102" s="91"/>
      <c r="ANZ102" s="93"/>
      <c r="AOA102" s="81"/>
      <c r="AOB102" s="90"/>
      <c r="AOC102" s="90"/>
      <c r="AOD102" s="77"/>
      <c r="AOE102" s="42"/>
      <c r="AOF102" s="72"/>
      <c r="AOG102" s="91"/>
      <c r="AOH102" s="93"/>
      <c r="AOI102" s="81"/>
      <c r="AOJ102" s="90"/>
      <c r="AOK102" s="90"/>
      <c r="AOL102" s="77"/>
      <c r="AOM102" s="42"/>
      <c r="AON102" s="72"/>
      <c r="AOO102" s="91"/>
      <c r="AOP102" s="93"/>
      <c r="AOQ102" s="81"/>
      <c r="AOR102" s="90"/>
      <c r="AOS102" s="90"/>
      <c r="AOT102" s="77"/>
      <c r="AOU102" s="42"/>
      <c r="AOV102" s="72"/>
      <c r="AOW102" s="91"/>
      <c r="AOX102" s="93"/>
      <c r="AOY102" s="81"/>
      <c r="AOZ102" s="90"/>
      <c r="APA102" s="90"/>
      <c r="APB102" s="77"/>
      <c r="APC102" s="42"/>
      <c r="APD102" s="72"/>
      <c r="APE102" s="91"/>
      <c r="APF102" s="93"/>
      <c r="APG102" s="81"/>
      <c r="APH102" s="90"/>
      <c r="API102" s="90"/>
      <c r="APJ102" s="77"/>
      <c r="APK102" s="42"/>
      <c r="APL102" s="72"/>
      <c r="APM102" s="91"/>
      <c r="APN102" s="93"/>
      <c r="APO102" s="81"/>
      <c r="APP102" s="90"/>
      <c r="APQ102" s="90"/>
      <c r="APR102" s="77"/>
      <c r="APS102" s="42"/>
      <c r="APT102" s="72"/>
      <c r="APU102" s="91"/>
      <c r="APV102" s="93"/>
      <c r="APW102" s="81"/>
      <c r="APX102" s="90"/>
      <c r="APY102" s="90"/>
      <c r="APZ102" s="77"/>
      <c r="AQA102" s="42"/>
      <c r="AQB102" s="72"/>
      <c r="AQC102" s="91"/>
      <c r="AQD102" s="93"/>
      <c r="AQE102" s="81"/>
      <c r="AQF102" s="90"/>
      <c r="AQG102" s="90"/>
      <c r="AQH102" s="77"/>
      <c r="AQI102" s="42"/>
      <c r="AQJ102" s="72"/>
      <c r="AQK102" s="91"/>
      <c r="AQL102" s="93"/>
      <c r="AQM102" s="81"/>
      <c r="AQN102" s="90"/>
      <c r="AQO102" s="90"/>
      <c r="AQP102" s="77"/>
      <c r="AQQ102" s="42"/>
      <c r="AQR102" s="72"/>
      <c r="AQS102" s="91"/>
      <c r="AQT102" s="93"/>
      <c r="AQU102" s="81"/>
      <c r="AQV102" s="90"/>
      <c r="AQW102" s="90"/>
      <c r="AQX102" s="77"/>
      <c r="AQY102" s="42"/>
      <c r="AQZ102" s="72"/>
      <c r="ARA102" s="91"/>
      <c r="ARB102" s="93"/>
      <c r="ARC102" s="81"/>
      <c r="ARD102" s="90"/>
      <c r="ARE102" s="90"/>
      <c r="ARF102" s="77"/>
      <c r="ARG102" s="42"/>
      <c r="ARH102" s="72"/>
      <c r="ARI102" s="91"/>
      <c r="ARJ102" s="93"/>
      <c r="ARK102" s="81"/>
      <c r="ARL102" s="90"/>
      <c r="ARM102" s="90"/>
      <c r="ARN102" s="77"/>
      <c r="ARO102" s="42"/>
      <c r="ARP102" s="72"/>
      <c r="ARQ102" s="91"/>
      <c r="ARR102" s="93"/>
      <c r="ARS102" s="81"/>
      <c r="ART102" s="90"/>
      <c r="ARU102" s="90"/>
      <c r="ARV102" s="77"/>
      <c r="ARW102" s="42"/>
      <c r="ARX102" s="72"/>
      <c r="ARY102" s="91"/>
      <c r="ARZ102" s="93"/>
      <c r="ASA102" s="81"/>
      <c r="ASB102" s="90"/>
      <c r="ASC102" s="90"/>
      <c r="ASD102" s="77"/>
      <c r="ASE102" s="42"/>
      <c r="ASF102" s="72"/>
      <c r="ASG102" s="91"/>
      <c r="ASH102" s="93"/>
      <c r="ASI102" s="81"/>
      <c r="ASJ102" s="90"/>
      <c r="ASK102" s="90"/>
      <c r="ASL102" s="77"/>
      <c r="ASM102" s="42"/>
      <c r="ASN102" s="72"/>
      <c r="ASO102" s="91"/>
      <c r="ASP102" s="93"/>
      <c r="ASQ102" s="81"/>
      <c r="ASR102" s="90"/>
      <c r="ASS102" s="90"/>
      <c r="AST102" s="77"/>
      <c r="ASU102" s="42"/>
      <c r="ASV102" s="72"/>
      <c r="ASW102" s="91"/>
      <c r="ASX102" s="93"/>
      <c r="ASY102" s="81"/>
      <c r="ASZ102" s="90"/>
      <c r="ATA102" s="90"/>
      <c r="ATB102" s="77"/>
      <c r="ATC102" s="42"/>
      <c r="ATD102" s="72"/>
      <c r="ATE102" s="91"/>
      <c r="ATF102" s="93"/>
      <c r="ATG102" s="81"/>
      <c r="ATH102" s="90"/>
      <c r="ATI102" s="90"/>
      <c r="ATJ102" s="77"/>
      <c r="ATK102" s="42"/>
      <c r="ATL102" s="72"/>
      <c r="ATM102" s="91"/>
      <c r="ATN102" s="93"/>
      <c r="ATO102" s="81"/>
      <c r="ATP102" s="90"/>
      <c r="ATQ102" s="90"/>
      <c r="ATR102" s="77"/>
      <c r="ATS102" s="42"/>
      <c r="ATT102" s="72"/>
      <c r="ATU102" s="91"/>
      <c r="ATV102" s="93"/>
      <c r="ATW102" s="81"/>
      <c r="ATX102" s="90"/>
      <c r="ATY102" s="90"/>
      <c r="ATZ102" s="77"/>
      <c r="AUA102" s="42"/>
      <c r="AUB102" s="72"/>
      <c r="AUC102" s="91"/>
      <c r="AUD102" s="93"/>
      <c r="AUE102" s="81"/>
      <c r="AUF102" s="90"/>
      <c r="AUG102" s="90"/>
      <c r="AUH102" s="77"/>
      <c r="AUI102" s="42"/>
      <c r="AUJ102" s="72"/>
      <c r="AUK102" s="91"/>
      <c r="AUL102" s="93"/>
      <c r="AUM102" s="81"/>
      <c r="AUN102" s="90"/>
      <c r="AUO102" s="90"/>
      <c r="AUP102" s="77"/>
      <c r="AUQ102" s="42"/>
      <c r="AUR102" s="72"/>
      <c r="AUS102" s="91"/>
      <c r="AUT102" s="93"/>
      <c r="AUU102" s="81"/>
      <c r="AUV102" s="90"/>
      <c r="AUW102" s="90"/>
      <c r="AUX102" s="77"/>
      <c r="AUY102" s="42"/>
      <c r="AUZ102" s="72"/>
      <c r="AVA102" s="91"/>
      <c r="AVB102" s="93"/>
      <c r="AVC102" s="81"/>
      <c r="AVD102" s="90"/>
      <c r="AVE102" s="90"/>
      <c r="AVF102" s="77"/>
      <c r="AVG102" s="42"/>
      <c r="AVH102" s="72"/>
      <c r="AVI102" s="91"/>
      <c r="AVJ102" s="93"/>
      <c r="AVK102" s="81"/>
      <c r="AVL102" s="90"/>
      <c r="AVM102" s="90"/>
      <c r="AVN102" s="77"/>
      <c r="AVO102" s="42"/>
      <c r="AVP102" s="72"/>
      <c r="AVQ102" s="91"/>
      <c r="AVR102" s="93"/>
      <c r="AVS102" s="81"/>
      <c r="AVT102" s="90"/>
      <c r="AVU102" s="90"/>
      <c r="AVV102" s="77"/>
      <c r="AVW102" s="42"/>
      <c r="AVX102" s="72"/>
      <c r="AVY102" s="91"/>
      <c r="AVZ102" s="93"/>
      <c r="AWA102" s="81"/>
      <c r="AWB102" s="90"/>
      <c r="AWC102" s="90"/>
      <c r="AWD102" s="77"/>
      <c r="AWE102" s="42"/>
      <c r="AWF102" s="72"/>
      <c r="AWG102" s="91"/>
      <c r="AWH102" s="93"/>
      <c r="AWI102" s="81"/>
      <c r="AWJ102" s="90"/>
      <c r="AWK102" s="90"/>
      <c r="AWL102" s="77"/>
      <c r="AWM102" s="42"/>
      <c r="AWN102" s="72"/>
      <c r="AWO102" s="91"/>
      <c r="AWP102" s="93"/>
      <c r="AWQ102" s="81"/>
      <c r="AWR102" s="90"/>
      <c r="AWS102" s="90"/>
      <c r="AWT102" s="77"/>
      <c r="AWU102" s="42"/>
      <c r="AWV102" s="72"/>
      <c r="AWW102" s="91"/>
      <c r="AWX102" s="93"/>
      <c r="AWY102" s="81"/>
      <c r="AWZ102" s="90"/>
      <c r="AXA102" s="90"/>
      <c r="AXB102" s="77"/>
      <c r="AXC102" s="42"/>
      <c r="AXD102" s="72"/>
      <c r="AXE102" s="91"/>
      <c r="AXF102" s="93"/>
      <c r="AXG102" s="81"/>
      <c r="AXH102" s="90"/>
      <c r="AXI102" s="90"/>
      <c r="AXJ102" s="77"/>
      <c r="AXK102" s="42"/>
      <c r="AXL102" s="72"/>
      <c r="AXM102" s="91"/>
      <c r="AXN102" s="93"/>
      <c r="AXO102" s="81"/>
      <c r="AXP102" s="90"/>
      <c r="AXQ102" s="90"/>
      <c r="AXR102" s="77"/>
      <c r="AXS102" s="42"/>
      <c r="AXT102" s="72"/>
      <c r="AXU102" s="91"/>
      <c r="AXV102" s="93"/>
      <c r="AXW102" s="81"/>
      <c r="AXX102" s="90"/>
      <c r="AXY102" s="90"/>
      <c r="AXZ102" s="77"/>
      <c r="AYA102" s="42"/>
      <c r="AYB102" s="72"/>
      <c r="AYC102" s="91"/>
      <c r="AYD102" s="93"/>
      <c r="AYE102" s="81"/>
      <c r="AYF102" s="90"/>
      <c r="AYG102" s="90"/>
      <c r="AYH102" s="77"/>
      <c r="AYI102" s="42"/>
      <c r="AYJ102" s="72"/>
      <c r="AYK102" s="91"/>
      <c r="AYL102" s="93"/>
      <c r="AYM102" s="81"/>
      <c r="AYN102" s="90"/>
      <c r="AYO102" s="90"/>
      <c r="AYP102" s="77"/>
      <c r="AYQ102" s="42"/>
      <c r="AYR102" s="72"/>
      <c r="AYS102" s="91"/>
      <c r="AYT102" s="93"/>
      <c r="AYU102" s="81"/>
      <c r="AYV102" s="90"/>
      <c r="AYW102" s="90"/>
      <c r="AYX102" s="77"/>
      <c r="AYY102" s="42"/>
      <c r="AYZ102" s="72"/>
      <c r="AZA102" s="91"/>
      <c r="AZB102" s="93"/>
      <c r="AZC102" s="81"/>
      <c r="AZD102" s="90"/>
      <c r="AZE102" s="90"/>
      <c r="AZF102" s="77"/>
      <c r="AZG102" s="42"/>
      <c r="AZH102" s="72"/>
      <c r="AZI102" s="91"/>
      <c r="AZJ102" s="93"/>
      <c r="AZK102" s="81"/>
      <c r="AZL102" s="90"/>
      <c r="AZM102" s="90"/>
      <c r="AZN102" s="77"/>
      <c r="AZO102" s="42"/>
      <c r="AZP102" s="72"/>
      <c r="AZQ102" s="91"/>
      <c r="AZR102" s="93"/>
      <c r="AZS102" s="81"/>
      <c r="AZT102" s="90"/>
      <c r="AZU102" s="90"/>
      <c r="AZV102" s="77"/>
      <c r="AZW102" s="42"/>
      <c r="AZX102" s="72"/>
      <c r="AZY102" s="91"/>
      <c r="AZZ102" s="93"/>
      <c r="BAA102" s="81"/>
      <c r="BAB102" s="90"/>
      <c r="BAC102" s="90"/>
      <c r="BAD102" s="77"/>
      <c r="BAE102" s="42"/>
      <c r="BAF102" s="72"/>
      <c r="BAG102" s="91"/>
      <c r="BAH102" s="93"/>
      <c r="BAI102" s="81"/>
      <c r="BAJ102" s="90"/>
      <c r="BAK102" s="90"/>
      <c r="BAL102" s="77"/>
      <c r="BAM102" s="42"/>
      <c r="BAN102" s="72"/>
      <c r="BAO102" s="91"/>
      <c r="BAP102" s="93"/>
      <c r="BAQ102" s="81"/>
      <c r="BAR102" s="90"/>
      <c r="BAS102" s="90"/>
      <c r="BAT102" s="77"/>
      <c r="BAU102" s="42"/>
      <c r="BAV102" s="72"/>
      <c r="BAW102" s="91"/>
      <c r="BAX102" s="93"/>
      <c r="BAY102" s="81"/>
      <c r="BAZ102" s="90"/>
      <c r="BBA102" s="90"/>
      <c r="BBB102" s="77"/>
      <c r="BBC102" s="42"/>
      <c r="BBD102" s="72"/>
      <c r="BBE102" s="91"/>
      <c r="BBF102" s="93"/>
      <c r="BBG102" s="81"/>
      <c r="BBH102" s="90"/>
      <c r="BBI102" s="90"/>
      <c r="BBJ102" s="77"/>
      <c r="BBK102" s="42"/>
      <c r="BBL102" s="72"/>
      <c r="BBM102" s="91"/>
      <c r="BBN102" s="93"/>
      <c r="BBO102" s="81"/>
      <c r="BBP102" s="90"/>
      <c r="BBQ102" s="90"/>
      <c r="BBR102" s="77"/>
      <c r="BBS102" s="42"/>
      <c r="BBT102" s="72"/>
      <c r="BBU102" s="91"/>
      <c r="BBV102" s="93"/>
      <c r="BBW102" s="81"/>
      <c r="BBX102" s="90"/>
      <c r="BBY102" s="90"/>
      <c r="BBZ102" s="77"/>
      <c r="BCA102" s="42"/>
      <c r="BCB102" s="72"/>
      <c r="BCC102" s="91"/>
      <c r="BCD102" s="93"/>
      <c r="BCE102" s="81"/>
      <c r="BCF102" s="90"/>
      <c r="BCG102" s="90"/>
      <c r="BCH102" s="77"/>
      <c r="BCI102" s="42"/>
      <c r="BCJ102" s="72"/>
      <c r="BCK102" s="91"/>
      <c r="BCL102" s="93"/>
      <c r="BCM102" s="81"/>
      <c r="BCN102" s="90"/>
      <c r="BCO102" s="90"/>
      <c r="BCP102" s="77"/>
      <c r="BCQ102" s="42"/>
      <c r="BCR102" s="72"/>
      <c r="BCS102" s="91"/>
      <c r="BCT102" s="93"/>
      <c r="BCU102" s="81"/>
      <c r="BCV102" s="90"/>
      <c r="BCW102" s="90"/>
      <c r="BCX102" s="77"/>
      <c r="BCY102" s="42"/>
      <c r="BCZ102" s="72"/>
      <c r="BDA102" s="91"/>
      <c r="BDB102" s="93"/>
      <c r="BDC102" s="81"/>
      <c r="BDD102" s="90"/>
      <c r="BDE102" s="90"/>
      <c r="BDF102" s="77"/>
      <c r="BDG102" s="42"/>
      <c r="BDH102" s="72"/>
      <c r="BDI102" s="91"/>
      <c r="BDJ102" s="93"/>
      <c r="BDK102" s="81"/>
      <c r="BDL102" s="90"/>
      <c r="BDM102" s="90"/>
      <c r="BDN102" s="77"/>
      <c r="BDO102" s="42"/>
      <c r="BDP102" s="72"/>
      <c r="BDQ102" s="91"/>
      <c r="BDR102" s="93"/>
      <c r="BDS102" s="81"/>
      <c r="BDT102" s="90"/>
      <c r="BDU102" s="90"/>
      <c r="BDV102" s="77"/>
      <c r="BDW102" s="42"/>
      <c r="BDX102" s="72"/>
      <c r="BDY102" s="91"/>
      <c r="BDZ102" s="93"/>
      <c r="BEA102" s="81"/>
      <c r="BEB102" s="90"/>
      <c r="BEC102" s="90"/>
      <c r="BED102" s="77"/>
      <c r="BEE102" s="42"/>
      <c r="BEF102" s="72"/>
      <c r="BEG102" s="91"/>
      <c r="BEH102" s="93"/>
      <c r="BEI102" s="81"/>
      <c r="BEJ102" s="90"/>
      <c r="BEK102" s="90"/>
      <c r="BEL102" s="77"/>
      <c r="BEM102" s="42"/>
      <c r="BEN102" s="72"/>
      <c r="BEO102" s="91"/>
      <c r="BEP102" s="93"/>
      <c r="BEQ102" s="81"/>
      <c r="BER102" s="90"/>
      <c r="BES102" s="90"/>
      <c r="BET102" s="77"/>
      <c r="BEU102" s="42"/>
      <c r="BEV102" s="72"/>
      <c r="BEW102" s="91"/>
      <c r="BEX102" s="93"/>
      <c r="BEY102" s="81"/>
      <c r="BEZ102" s="90"/>
      <c r="BFA102" s="90"/>
      <c r="BFB102" s="77"/>
      <c r="BFC102" s="42"/>
      <c r="BFD102" s="72"/>
      <c r="BFE102" s="91"/>
      <c r="BFF102" s="93"/>
      <c r="BFG102" s="81"/>
      <c r="BFH102" s="90"/>
      <c r="BFI102" s="90"/>
      <c r="BFJ102" s="77"/>
      <c r="BFK102" s="42"/>
      <c r="BFL102" s="72"/>
      <c r="BFM102" s="91"/>
      <c r="BFN102" s="93"/>
      <c r="BFO102" s="81"/>
      <c r="BFP102" s="90"/>
      <c r="BFQ102" s="90"/>
      <c r="BFR102" s="77"/>
      <c r="BFS102" s="42"/>
      <c r="BFT102" s="72"/>
      <c r="BFU102" s="91"/>
      <c r="BFV102" s="93"/>
      <c r="BFW102" s="81"/>
      <c r="BFX102" s="90"/>
      <c r="BFY102" s="90"/>
      <c r="BFZ102" s="77"/>
      <c r="BGA102" s="42"/>
      <c r="BGB102" s="72"/>
      <c r="BGC102" s="91"/>
      <c r="BGD102" s="93"/>
      <c r="BGE102" s="81"/>
      <c r="BGF102" s="90"/>
      <c r="BGG102" s="90"/>
      <c r="BGH102" s="77"/>
      <c r="BGI102" s="42"/>
      <c r="BGJ102" s="72"/>
      <c r="BGK102" s="91"/>
      <c r="BGL102" s="93"/>
      <c r="BGM102" s="81"/>
      <c r="BGN102" s="90"/>
      <c r="BGO102" s="90"/>
      <c r="BGP102" s="77"/>
      <c r="BGQ102" s="42"/>
      <c r="BGR102" s="72"/>
      <c r="BGS102" s="91"/>
      <c r="BGT102" s="93"/>
      <c r="BGU102" s="81"/>
      <c r="BGV102" s="90"/>
      <c r="BGW102" s="90"/>
      <c r="BGX102" s="77"/>
      <c r="BGY102" s="42"/>
      <c r="BGZ102" s="72"/>
      <c r="BHA102" s="91"/>
      <c r="BHB102" s="93"/>
      <c r="BHC102" s="81"/>
      <c r="BHD102" s="90"/>
      <c r="BHE102" s="90"/>
      <c r="BHF102" s="77"/>
      <c r="BHG102" s="42"/>
      <c r="BHH102" s="72"/>
      <c r="BHI102" s="91"/>
      <c r="BHJ102" s="93"/>
      <c r="BHK102" s="81"/>
      <c r="BHL102" s="90"/>
      <c r="BHM102" s="90"/>
      <c r="BHN102" s="77"/>
      <c r="BHO102" s="42"/>
      <c r="BHP102" s="72"/>
      <c r="BHQ102" s="91"/>
      <c r="BHR102" s="93"/>
      <c r="BHS102" s="81"/>
      <c r="BHT102" s="90"/>
      <c r="BHU102" s="90"/>
      <c r="BHV102" s="77"/>
      <c r="BHW102" s="42"/>
      <c r="BHX102" s="72"/>
      <c r="BHY102" s="91"/>
      <c r="BHZ102" s="93"/>
      <c r="BIA102" s="81"/>
      <c r="BIB102" s="90"/>
      <c r="BIC102" s="90"/>
      <c r="BID102" s="77"/>
      <c r="BIE102" s="42"/>
      <c r="BIF102" s="72"/>
      <c r="BIG102" s="91"/>
      <c r="BIH102" s="93"/>
      <c r="BII102" s="81"/>
      <c r="BIJ102" s="90"/>
      <c r="BIK102" s="90"/>
      <c r="BIL102" s="77"/>
      <c r="BIM102" s="42"/>
      <c r="BIN102" s="72"/>
      <c r="BIO102" s="91"/>
      <c r="BIP102" s="93"/>
      <c r="BIQ102" s="81"/>
      <c r="BIR102" s="90"/>
      <c r="BIS102" s="90"/>
      <c r="BIT102" s="77"/>
      <c r="BIU102" s="42"/>
      <c r="BIV102" s="72"/>
      <c r="BIW102" s="91"/>
      <c r="BIX102" s="93"/>
      <c r="BIY102" s="81"/>
      <c r="BIZ102" s="90"/>
      <c r="BJA102" s="90"/>
      <c r="BJB102" s="77"/>
      <c r="BJC102" s="42"/>
      <c r="BJD102" s="72"/>
      <c r="BJE102" s="91"/>
      <c r="BJF102" s="93"/>
      <c r="BJG102" s="81"/>
      <c r="BJH102" s="90"/>
      <c r="BJI102" s="90"/>
      <c r="BJJ102" s="77"/>
      <c r="BJK102" s="42"/>
      <c r="BJL102" s="72"/>
      <c r="BJM102" s="91"/>
      <c r="BJN102" s="93"/>
      <c r="BJO102" s="81"/>
      <c r="BJP102" s="90"/>
      <c r="BJQ102" s="90"/>
      <c r="BJR102" s="77"/>
      <c r="BJS102" s="42"/>
      <c r="BJT102" s="72"/>
      <c r="BJU102" s="91"/>
      <c r="BJV102" s="93"/>
      <c r="BJW102" s="81"/>
      <c r="BJX102" s="90"/>
      <c r="BJY102" s="90"/>
      <c r="BJZ102" s="77"/>
      <c r="BKA102" s="42"/>
      <c r="BKB102" s="72"/>
      <c r="BKC102" s="91"/>
      <c r="BKD102" s="93"/>
      <c r="BKE102" s="81"/>
      <c r="BKF102" s="90"/>
      <c r="BKG102" s="90"/>
      <c r="BKH102" s="77"/>
      <c r="BKI102" s="42"/>
      <c r="BKJ102" s="72"/>
      <c r="BKK102" s="91"/>
      <c r="BKL102" s="93"/>
      <c r="BKM102" s="81"/>
      <c r="BKN102" s="90"/>
      <c r="BKO102" s="90"/>
      <c r="BKP102" s="77"/>
      <c r="BKQ102" s="42"/>
      <c r="BKR102" s="72"/>
      <c r="BKS102" s="91"/>
      <c r="BKT102" s="93"/>
      <c r="BKU102" s="81"/>
      <c r="BKV102" s="90"/>
      <c r="BKW102" s="90"/>
      <c r="BKX102" s="77"/>
      <c r="BKY102" s="42"/>
      <c r="BKZ102" s="72"/>
      <c r="BLA102" s="91"/>
      <c r="BLB102" s="93"/>
      <c r="BLC102" s="81"/>
      <c r="BLD102" s="90"/>
      <c r="BLE102" s="90"/>
      <c r="BLF102" s="77"/>
      <c r="BLG102" s="42"/>
      <c r="BLH102" s="72"/>
      <c r="BLI102" s="91"/>
      <c r="BLJ102" s="93"/>
      <c r="BLK102" s="81"/>
      <c r="BLL102" s="90"/>
      <c r="BLM102" s="90"/>
      <c r="BLN102" s="77"/>
      <c r="BLO102" s="42"/>
      <c r="BLP102" s="72"/>
      <c r="BLQ102" s="91"/>
      <c r="BLR102" s="93"/>
      <c r="BLS102" s="81"/>
      <c r="BLT102" s="90"/>
      <c r="BLU102" s="90"/>
      <c r="BLV102" s="77"/>
      <c r="BLW102" s="42"/>
      <c r="BLX102" s="72"/>
      <c r="BLY102" s="91"/>
      <c r="BLZ102" s="93"/>
      <c r="BMA102" s="81"/>
      <c r="BMB102" s="90"/>
      <c r="BMC102" s="90"/>
      <c r="BMD102" s="77"/>
      <c r="BME102" s="42"/>
      <c r="BMF102" s="72"/>
      <c r="BMG102" s="91"/>
      <c r="BMH102" s="93"/>
      <c r="BMI102" s="81"/>
      <c r="BMJ102" s="90"/>
      <c r="BMK102" s="90"/>
      <c r="BML102" s="77"/>
      <c r="BMM102" s="42"/>
      <c r="BMN102" s="72"/>
      <c r="BMO102" s="91"/>
      <c r="BMP102" s="93"/>
      <c r="BMQ102" s="81"/>
      <c r="BMR102" s="90"/>
      <c r="BMS102" s="90"/>
      <c r="BMT102" s="77"/>
      <c r="BMU102" s="42"/>
      <c r="BMV102" s="72"/>
      <c r="BMW102" s="91"/>
      <c r="BMX102" s="93"/>
      <c r="BMY102" s="81"/>
      <c r="BMZ102" s="90"/>
      <c r="BNA102" s="90"/>
      <c r="BNB102" s="77"/>
      <c r="BNC102" s="42"/>
      <c r="BND102" s="72"/>
      <c r="BNE102" s="91"/>
      <c r="BNF102" s="93"/>
      <c r="BNG102" s="81"/>
      <c r="BNH102" s="90"/>
      <c r="BNI102" s="90"/>
      <c r="BNJ102" s="77"/>
      <c r="BNK102" s="42"/>
      <c r="BNL102" s="72"/>
      <c r="BNM102" s="91"/>
      <c r="BNN102" s="93"/>
      <c r="BNO102" s="81"/>
      <c r="BNP102" s="90"/>
      <c r="BNQ102" s="90"/>
      <c r="BNR102" s="77"/>
      <c r="BNS102" s="42"/>
      <c r="BNT102" s="72"/>
      <c r="BNU102" s="91"/>
      <c r="BNV102" s="93"/>
      <c r="BNW102" s="81"/>
      <c r="BNX102" s="90"/>
      <c r="BNY102" s="90"/>
      <c r="BNZ102" s="77"/>
      <c r="BOA102" s="42"/>
      <c r="BOB102" s="72"/>
      <c r="BOC102" s="91"/>
      <c r="BOD102" s="93"/>
      <c r="BOE102" s="81"/>
      <c r="BOF102" s="90"/>
      <c r="BOG102" s="90"/>
      <c r="BOH102" s="77"/>
      <c r="BOI102" s="42"/>
      <c r="BOJ102" s="72"/>
      <c r="BOK102" s="91"/>
      <c r="BOL102" s="93"/>
      <c r="BOM102" s="81"/>
      <c r="BON102" s="90"/>
      <c r="BOO102" s="90"/>
      <c r="BOP102" s="77"/>
      <c r="BOQ102" s="42"/>
      <c r="BOR102" s="72"/>
      <c r="BOS102" s="91"/>
      <c r="BOT102" s="93"/>
      <c r="BOU102" s="81"/>
      <c r="BOV102" s="90"/>
      <c r="BOW102" s="90"/>
      <c r="BOX102" s="77"/>
      <c r="BOY102" s="42"/>
      <c r="BOZ102" s="72"/>
      <c r="BPA102" s="91"/>
      <c r="BPB102" s="93"/>
      <c r="BPC102" s="81"/>
      <c r="BPD102" s="90"/>
      <c r="BPE102" s="90"/>
      <c r="BPF102" s="77"/>
      <c r="BPG102" s="42"/>
      <c r="BPH102" s="72"/>
      <c r="BPI102" s="91"/>
      <c r="BPJ102" s="93"/>
      <c r="BPK102" s="81"/>
      <c r="BPL102" s="90"/>
      <c r="BPM102" s="90"/>
      <c r="BPN102" s="77"/>
      <c r="BPO102" s="42"/>
      <c r="BPP102" s="72"/>
      <c r="BPQ102" s="91"/>
      <c r="BPR102" s="93"/>
      <c r="BPS102" s="81"/>
      <c r="BPT102" s="90"/>
      <c r="BPU102" s="90"/>
      <c r="BPV102" s="77"/>
      <c r="BPW102" s="42"/>
      <c r="BPX102" s="72"/>
      <c r="BPY102" s="91"/>
      <c r="BPZ102" s="93"/>
      <c r="BQA102" s="81"/>
      <c r="BQB102" s="90"/>
      <c r="BQC102" s="90"/>
      <c r="BQD102" s="77"/>
      <c r="BQE102" s="42"/>
      <c r="BQF102" s="72"/>
      <c r="BQG102" s="91"/>
      <c r="BQH102" s="93"/>
      <c r="BQI102" s="81"/>
      <c r="BQJ102" s="90"/>
      <c r="BQK102" s="90"/>
      <c r="BQL102" s="77"/>
      <c r="BQM102" s="42"/>
      <c r="BQN102" s="72"/>
      <c r="BQO102" s="91"/>
      <c r="BQP102" s="93"/>
      <c r="BQQ102" s="81"/>
      <c r="BQR102" s="90"/>
      <c r="BQS102" s="90"/>
      <c r="BQT102" s="77"/>
      <c r="BQU102" s="42"/>
      <c r="BQV102" s="72"/>
      <c r="BQW102" s="91"/>
      <c r="BQX102" s="93"/>
      <c r="BQY102" s="81"/>
      <c r="BQZ102" s="90"/>
      <c r="BRA102" s="90"/>
      <c r="BRB102" s="77"/>
      <c r="BRC102" s="42"/>
      <c r="BRD102" s="72"/>
      <c r="BRE102" s="91"/>
      <c r="BRF102" s="93"/>
      <c r="BRG102" s="81"/>
      <c r="BRH102" s="90"/>
      <c r="BRI102" s="90"/>
      <c r="BRJ102" s="77"/>
      <c r="BRK102" s="42"/>
      <c r="BRL102" s="72"/>
      <c r="BRM102" s="91"/>
      <c r="BRN102" s="93"/>
      <c r="BRO102" s="81"/>
      <c r="BRP102" s="90"/>
      <c r="BRQ102" s="90"/>
      <c r="BRR102" s="77"/>
      <c r="BRS102" s="42"/>
      <c r="BRT102" s="72"/>
      <c r="BRU102" s="91"/>
      <c r="BRV102" s="93"/>
      <c r="BRW102" s="81"/>
      <c r="BRX102" s="90"/>
      <c r="BRY102" s="90"/>
      <c r="BRZ102" s="77"/>
      <c r="BSA102" s="42"/>
      <c r="BSB102" s="72"/>
      <c r="BSC102" s="91"/>
      <c r="BSD102" s="93"/>
      <c r="BSE102" s="81"/>
      <c r="BSF102" s="90"/>
      <c r="BSG102" s="90"/>
      <c r="BSH102" s="77"/>
      <c r="BSI102" s="42"/>
      <c r="BSJ102" s="72"/>
      <c r="BSK102" s="91"/>
      <c r="BSL102" s="93"/>
      <c r="BSM102" s="81"/>
      <c r="BSN102" s="90"/>
      <c r="BSO102" s="90"/>
      <c r="BSP102" s="77"/>
      <c r="BSQ102" s="42"/>
      <c r="BSR102" s="72"/>
      <c r="BSS102" s="91"/>
      <c r="BST102" s="93"/>
      <c r="BSU102" s="81"/>
      <c r="BSV102" s="90"/>
      <c r="BSW102" s="90"/>
      <c r="BSX102" s="77"/>
      <c r="BSY102" s="42"/>
      <c r="BSZ102" s="72"/>
      <c r="BTA102" s="91"/>
      <c r="BTB102" s="93"/>
      <c r="BTC102" s="81"/>
      <c r="BTD102" s="90"/>
      <c r="BTE102" s="90"/>
      <c r="BTF102" s="77"/>
      <c r="BTG102" s="42"/>
      <c r="BTH102" s="72"/>
      <c r="BTI102" s="91"/>
      <c r="BTJ102" s="93"/>
      <c r="BTK102" s="81"/>
      <c r="BTL102" s="90"/>
      <c r="BTM102" s="90"/>
      <c r="BTN102" s="77"/>
      <c r="BTO102" s="42"/>
      <c r="BTP102" s="72"/>
      <c r="BTQ102" s="91"/>
      <c r="BTR102" s="93"/>
      <c r="BTS102" s="81"/>
      <c r="BTT102" s="90"/>
      <c r="BTU102" s="90"/>
      <c r="BTV102" s="77"/>
      <c r="BTW102" s="42"/>
      <c r="BTX102" s="72"/>
      <c r="BTY102" s="91"/>
      <c r="BTZ102" s="93"/>
      <c r="BUA102" s="81"/>
      <c r="BUB102" s="90"/>
      <c r="BUC102" s="90"/>
      <c r="BUD102" s="77"/>
      <c r="BUE102" s="42"/>
      <c r="BUF102" s="72"/>
      <c r="BUG102" s="91"/>
      <c r="BUH102" s="93"/>
      <c r="BUI102" s="81"/>
      <c r="BUJ102" s="90"/>
      <c r="BUK102" s="90"/>
      <c r="BUL102" s="77"/>
      <c r="BUM102" s="42"/>
      <c r="BUN102" s="72"/>
      <c r="BUO102" s="91"/>
      <c r="BUP102" s="93"/>
      <c r="BUQ102" s="81"/>
      <c r="BUR102" s="90"/>
      <c r="BUS102" s="90"/>
      <c r="BUT102" s="77"/>
      <c r="BUU102" s="42"/>
      <c r="BUV102" s="72"/>
      <c r="BUW102" s="91"/>
      <c r="BUX102" s="93"/>
      <c r="BUY102" s="81"/>
      <c r="BUZ102" s="90"/>
      <c r="BVA102" s="90"/>
      <c r="BVB102" s="77"/>
      <c r="BVC102" s="42"/>
      <c r="BVD102" s="72"/>
      <c r="BVE102" s="91"/>
      <c r="BVF102" s="93"/>
      <c r="BVG102" s="81"/>
      <c r="BVH102" s="90"/>
      <c r="BVI102" s="90"/>
      <c r="BVJ102" s="77"/>
      <c r="BVK102" s="42"/>
      <c r="BVL102" s="72"/>
      <c r="BVM102" s="91"/>
      <c r="BVN102" s="93"/>
      <c r="BVO102" s="81"/>
      <c r="BVP102" s="90"/>
      <c r="BVQ102" s="90"/>
      <c r="BVR102" s="77"/>
      <c r="BVS102" s="42"/>
      <c r="BVT102" s="72"/>
      <c r="BVU102" s="91"/>
      <c r="BVV102" s="93"/>
      <c r="BVW102" s="81"/>
      <c r="BVX102" s="90"/>
      <c r="BVY102" s="90"/>
      <c r="BVZ102" s="77"/>
      <c r="BWA102" s="42"/>
      <c r="BWB102" s="72"/>
      <c r="BWC102" s="91"/>
      <c r="BWD102" s="93"/>
      <c r="BWE102" s="81"/>
      <c r="BWF102" s="90"/>
      <c r="BWG102" s="90"/>
      <c r="BWH102" s="77"/>
      <c r="BWI102" s="42"/>
      <c r="BWJ102" s="72"/>
      <c r="BWK102" s="91"/>
      <c r="BWL102" s="93"/>
      <c r="BWM102" s="81"/>
      <c r="BWN102" s="90"/>
      <c r="BWO102" s="90"/>
      <c r="BWP102" s="77"/>
      <c r="BWQ102" s="42"/>
      <c r="BWR102" s="72"/>
      <c r="BWS102" s="91"/>
      <c r="BWT102" s="93"/>
      <c r="BWU102" s="81"/>
      <c r="BWV102" s="90"/>
      <c r="BWW102" s="90"/>
      <c r="BWX102" s="77"/>
      <c r="BWY102" s="42"/>
      <c r="BWZ102" s="72"/>
      <c r="BXA102" s="91"/>
      <c r="BXB102" s="93"/>
      <c r="BXC102" s="81"/>
      <c r="BXD102" s="90"/>
      <c r="BXE102" s="90"/>
      <c r="BXF102" s="77"/>
      <c r="BXG102" s="42"/>
      <c r="BXH102" s="72"/>
      <c r="BXI102" s="91"/>
      <c r="BXJ102" s="93"/>
      <c r="BXK102" s="81"/>
      <c r="BXL102" s="90"/>
      <c r="BXM102" s="90"/>
      <c r="BXN102" s="77"/>
      <c r="BXO102" s="42"/>
      <c r="BXP102" s="72"/>
      <c r="BXQ102" s="91"/>
      <c r="BXR102" s="93"/>
      <c r="BXS102" s="81"/>
      <c r="BXT102" s="90"/>
      <c r="BXU102" s="90"/>
      <c r="BXV102" s="77"/>
      <c r="BXW102" s="42"/>
      <c r="BXX102" s="72"/>
      <c r="BXY102" s="91"/>
      <c r="BXZ102" s="93"/>
      <c r="BYA102" s="81"/>
      <c r="BYB102" s="90"/>
      <c r="BYC102" s="90"/>
      <c r="BYD102" s="77"/>
      <c r="BYE102" s="42"/>
      <c r="BYF102" s="72"/>
      <c r="BYG102" s="91"/>
      <c r="BYH102" s="93"/>
      <c r="BYI102" s="81"/>
      <c r="BYJ102" s="90"/>
      <c r="BYK102" s="90"/>
      <c r="BYL102" s="77"/>
      <c r="BYM102" s="42"/>
      <c r="BYN102" s="72"/>
      <c r="BYO102" s="91"/>
      <c r="BYP102" s="93"/>
      <c r="BYQ102" s="81"/>
      <c r="BYR102" s="90"/>
      <c r="BYS102" s="90"/>
      <c r="BYT102" s="77"/>
      <c r="BYU102" s="42"/>
      <c r="BYV102" s="72"/>
      <c r="BYW102" s="91"/>
      <c r="BYX102" s="93"/>
      <c r="BYY102" s="81"/>
      <c r="BYZ102" s="90"/>
      <c r="BZA102" s="90"/>
      <c r="BZB102" s="77"/>
      <c r="BZC102" s="42"/>
      <c r="BZD102" s="72"/>
      <c r="BZE102" s="91"/>
      <c r="BZF102" s="93"/>
      <c r="BZG102" s="81"/>
      <c r="BZH102" s="90"/>
      <c r="BZI102" s="90"/>
      <c r="BZJ102" s="77"/>
      <c r="BZK102" s="42"/>
      <c r="BZL102" s="72"/>
      <c r="BZM102" s="91"/>
      <c r="BZN102" s="93"/>
      <c r="BZO102" s="81"/>
      <c r="BZP102" s="90"/>
      <c r="BZQ102" s="90"/>
      <c r="BZR102" s="77"/>
      <c r="BZS102" s="42"/>
      <c r="BZT102" s="72"/>
      <c r="BZU102" s="91"/>
      <c r="BZV102" s="93"/>
      <c r="BZW102" s="81"/>
      <c r="BZX102" s="90"/>
      <c r="BZY102" s="90"/>
      <c r="BZZ102" s="77"/>
      <c r="CAA102" s="42"/>
      <c r="CAB102" s="72"/>
      <c r="CAC102" s="91"/>
      <c r="CAD102" s="93"/>
      <c r="CAE102" s="81"/>
      <c r="CAF102" s="90"/>
      <c r="CAG102" s="90"/>
      <c r="CAH102" s="77"/>
      <c r="CAI102" s="42"/>
      <c r="CAJ102" s="72"/>
      <c r="CAK102" s="91"/>
      <c r="CAL102" s="93"/>
      <c r="CAM102" s="81"/>
      <c r="CAN102" s="90"/>
      <c r="CAO102" s="90"/>
      <c r="CAP102" s="77"/>
      <c r="CAQ102" s="42"/>
      <c r="CAR102" s="72"/>
      <c r="CAS102" s="91"/>
      <c r="CAT102" s="93"/>
      <c r="CAU102" s="81"/>
      <c r="CAV102" s="90"/>
      <c r="CAW102" s="90"/>
      <c r="CAX102" s="77"/>
      <c r="CAY102" s="42"/>
      <c r="CAZ102" s="72"/>
      <c r="CBA102" s="91"/>
      <c r="CBB102" s="93"/>
      <c r="CBC102" s="81"/>
      <c r="CBD102" s="90"/>
      <c r="CBE102" s="90"/>
      <c r="CBF102" s="77"/>
      <c r="CBG102" s="42"/>
      <c r="CBH102" s="72"/>
      <c r="CBI102" s="91"/>
      <c r="CBJ102" s="93"/>
      <c r="CBK102" s="81"/>
      <c r="CBL102" s="90"/>
      <c r="CBM102" s="90"/>
      <c r="CBN102" s="77"/>
      <c r="CBO102" s="42"/>
      <c r="CBP102" s="72"/>
      <c r="CBQ102" s="91"/>
      <c r="CBR102" s="93"/>
      <c r="CBS102" s="81"/>
      <c r="CBT102" s="90"/>
      <c r="CBU102" s="90"/>
      <c r="CBV102" s="77"/>
      <c r="CBW102" s="42"/>
      <c r="CBX102" s="72"/>
      <c r="CBY102" s="91"/>
      <c r="CBZ102" s="93"/>
      <c r="CCA102" s="81"/>
      <c r="CCB102" s="90"/>
      <c r="CCC102" s="90"/>
      <c r="CCD102" s="77"/>
      <c r="CCE102" s="42"/>
      <c r="CCF102" s="72"/>
      <c r="CCG102" s="91"/>
      <c r="CCH102" s="93"/>
      <c r="CCI102" s="81"/>
      <c r="CCJ102" s="90"/>
      <c r="CCK102" s="90"/>
      <c r="CCL102" s="77"/>
      <c r="CCM102" s="42"/>
      <c r="CCN102" s="72"/>
      <c r="CCO102" s="91"/>
      <c r="CCP102" s="93"/>
      <c r="CCQ102" s="81"/>
      <c r="CCR102" s="90"/>
      <c r="CCS102" s="90"/>
      <c r="CCT102" s="77"/>
      <c r="CCU102" s="42"/>
      <c r="CCV102" s="72"/>
      <c r="CCW102" s="91"/>
      <c r="CCX102" s="93"/>
      <c r="CCY102" s="81"/>
      <c r="CCZ102" s="90"/>
      <c r="CDA102" s="90"/>
      <c r="CDB102" s="77"/>
      <c r="CDC102" s="42"/>
      <c r="CDD102" s="72"/>
      <c r="CDE102" s="91"/>
      <c r="CDF102" s="93"/>
      <c r="CDG102" s="81"/>
      <c r="CDH102" s="90"/>
      <c r="CDI102" s="90"/>
      <c r="CDJ102" s="77"/>
      <c r="CDK102" s="42"/>
      <c r="CDL102" s="72"/>
      <c r="CDM102" s="91"/>
      <c r="CDN102" s="93"/>
      <c r="CDO102" s="81"/>
      <c r="CDP102" s="90"/>
      <c r="CDQ102" s="90"/>
      <c r="CDR102" s="77"/>
      <c r="CDS102" s="42"/>
      <c r="CDT102" s="72"/>
      <c r="CDU102" s="91"/>
      <c r="CDV102" s="93"/>
      <c r="CDW102" s="81"/>
      <c r="CDX102" s="90"/>
      <c r="CDY102" s="90"/>
      <c r="CDZ102" s="77"/>
      <c r="CEA102" s="42"/>
      <c r="CEB102" s="72"/>
      <c r="CEC102" s="91"/>
      <c r="CED102" s="93"/>
      <c r="CEE102" s="81"/>
      <c r="CEF102" s="90"/>
      <c r="CEG102" s="90"/>
      <c r="CEH102" s="77"/>
      <c r="CEI102" s="42"/>
      <c r="CEJ102" s="72"/>
      <c r="CEK102" s="91"/>
      <c r="CEL102" s="93"/>
      <c r="CEM102" s="81"/>
      <c r="CEN102" s="90"/>
      <c r="CEO102" s="90"/>
      <c r="CEP102" s="77"/>
      <c r="CEQ102" s="42"/>
      <c r="CER102" s="72"/>
      <c r="CES102" s="91"/>
      <c r="CET102" s="93"/>
      <c r="CEU102" s="81"/>
      <c r="CEV102" s="90"/>
      <c r="CEW102" s="90"/>
      <c r="CEX102" s="77"/>
      <c r="CEY102" s="42"/>
      <c r="CEZ102" s="72"/>
      <c r="CFA102" s="91"/>
      <c r="CFB102" s="93"/>
      <c r="CFC102" s="81"/>
      <c r="CFD102" s="90"/>
      <c r="CFE102" s="90"/>
      <c r="CFF102" s="77"/>
      <c r="CFG102" s="42"/>
      <c r="CFH102" s="72"/>
      <c r="CFI102" s="91"/>
      <c r="CFJ102" s="93"/>
      <c r="CFK102" s="81"/>
      <c r="CFL102" s="90"/>
      <c r="CFM102" s="90"/>
      <c r="CFN102" s="77"/>
      <c r="CFO102" s="42"/>
      <c r="CFP102" s="72"/>
      <c r="CFQ102" s="91"/>
      <c r="CFR102" s="93"/>
      <c r="CFS102" s="81"/>
      <c r="CFT102" s="90"/>
      <c r="CFU102" s="90"/>
      <c r="CFV102" s="77"/>
      <c r="CFW102" s="42"/>
      <c r="CFX102" s="72"/>
      <c r="CFY102" s="91"/>
      <c r="CFZ102" s="93"/>
      <c r="CGA102" s="81"/>
      <c r="CGB102" s="90"/>
      <c r="CGC102" s="90"/>
      <c r="CGD102" s="77"/>
      <c r="CGE102" s="42"/>
      <c r="CGF102" s="72"/>
      <c r="CGG102" s="91"/>
      <c r="CGH102" s="93"/>
      <c r="CGI102" s="81"/>
      <c r="CGJ102" s="90"/>
      <c r="CGK102" s="90"/>
      <c r="CGL102" s="77"/>
      <c r="CGM102" s="42"/>
      <c r="CGN102" s="72"/>
      <c r="CGO102" s="91"/>
      <c r="CGP102" s="93"/>
      <c r="CGQ102" s="81"/>
      <c r="CGR102" s="90"/>
      <c r="CGS102" s="90"/>
      <c r="CGT102" s="77"/>
      <c r="CGU102" s="42"/>
      <c r="CGV102" s="72"/>
      <c r="CGW102" s="91"/>
      <c r="CGX102" s="93"/>
      <c r="CGY102" s="81"/>
      <c r="CGZ102" s="90"/>
      <c r="CHA102" s="90"/>
      <c r="CHB102" s="77"/>
      <c r="CHC102" s="42"/>
      <c r="CHD102" s="72"/>
      <c r="CHE102" s="91"/>
      <c r="CHF102" s="93"/>
      <c r="CHG102" s="81"/>
      <c r="CHH102" s="90"/>
      <c r="CHI102" s="90"/>
      <c r="CHJ102" s="77"/>
      <c r="CHK102" s="42"/>
      <c r="CHL102" s="72"/>
      <c r="CHM102" s="91"/>
      <c r="CHN102" s="93"/>
      <c r="CHO102" s="81"/>
      <c r="CHP102" s="90"/>
      <c r="CHQ102" s="90"/>
      <c r="CHR102" s="77"/>
      <c r="CHS102" s="42"/>
      <c r="CHT102" s="72"/>
      <c r="CHU102" s="91"/>
      <c r="CHV102" s="93"/>
      <c r="CHW102" s="81"/>
      <c r="CHX102" s="90"/>
      <c r="CHY102" s="90"/>
      <c r="CHZ102" s="77"/>
      <c r="CIA102" s="42"/>
      <c r="CIB102" s="72"/>
      <c r="CIC102" s="91"/>
      <c r="CID102" s="93"/>
      <c r="CIE102" s="81"/>
      <c r="CIF102" s="90"/>
      <c r="CIG102" s="90"/>
      <c r="CIH102" s="77"/>
      <c r="CII102" s="42"/>
      <c r="CIJ102" s="72"/>
      <c r="CIK102" s="91"/>
      <c r="CIL102" s="93"/>
      <c r="CIM102" s="81"/>
      <c r="CIN102" s="90"/>
      <c r="CIO102" s="90"/>
      <c r="CIP102" s="77"/>
      <c r="CIQ102" s="42"/>
      <c r="CIR102" s="72"/>
      <c r="CIS102" s="91"/>
      <c r="CIT102" s="93"/>
      <c r="CIU102" s="81"/>
      <c r="CIV102" s="90"/>
      <c r="CIW102" s="90"/>
      <c r="CIX102" s="77"/>
      <c r="CIY102" s="42"/>
      <c r="CIZ102" s="72"/>
      <c r="CJA102" s="91"/>
      <c r="CJB102" s="93"/>
      <c r="CJC102" s="81"/>
      <c r="CJD102" s="90"/>
      <c r="CJE102" s="90"/>
      <c r="CJF102" s="77"/>
      <c r="CJG102" s="42"/>
      <c r="CJH102" s="72"/>
      <c r="CJI102" s="91"/>
      <c r="CJJ102" s="93"/>
      <c r="CJK102" s="81"/>
      <c r="CJL102" s="90"/>
      <c r="CJM102" s="90"/>
      <c r="CJN102" s="77"/>
      <c r="CJO102" s="42"/>
      <c r="CJP102" s="72"/>
      <c r="CJQ102" s="91"/>
      <c r="CJR102" s="93"/>
      <c r="CJS102" s="81"/>
      <c r="CJT102" s="90"/>
      <c r="CJU102" s="90"/>
      <c r="CJV102" s="77"/>
      <c r="CJW102" s="42"/>
      <c r="CJX102" s="72"/>
      <c r="CJY102" s="91"/>
      <c r="CJZ102" s="93"/>
      <c r="CKA102" s="81"/>
      <c r="CKB102" s="90"/>
      <c r="CKC102" s="90"/>
      <c r="CKD102" s="77"/>
      <c r="CKE102" s="42"/>
      <c r="CKF102" s="72"/>
      <c r="CKG102" s="91"/>
      <c r="CKH102" s="93"/>
      <c r="CKI102" s="81"/>
      <c r="CKJ102" s="90"/>
      <c r="CKK102" s="90"/>
      <c r="CKL102" s="77"/>
      <c r="CKM102" s="42"/>
      <c r="CKN102" s="72"/>
      <c r="CKO102" s="91"/>
      <c r="CKP102" s="93"/>
      <c r="CKQ102" s="81"/>
      <c r="CKR102" s="90"/>
      <c r="CKS102" s="90"/>
      <c r="CKT102" s="77"/>
      <c r="CKU102" s="42"/>
      <c r="CKV102" s="72"/>
      <c r="CKW102" s="91"/>
      <c r="CKX102" s="93"/>
      <c r="CKY102" s="81"/>
      <c r="CKZ102" s="90"/>
      <c r="CLA102" s="90"/>
      <c r="CLB102" s="77"/>
      <c r="CLC102" s="42"/>
      <c r="CLD102" s="72"/>
      <c r="CLE102" s="91"/>
      <c r="CLF102" s="93"/>
      <c r="CLG102" s="81"/>
      <c r="CLH102" s="90"/>
      <c r="CLI102" s="90"/>
      <c r="CLJ102" s="77"/>
      <c r="CLK102" s="42"/>
      <c r="CLL102" s="72"/>
      <c r="CLM102" s="91"/>
      <c r="CLN102" s="93"/>
      <c r="CLO102" s="81"/>
      <c r="CLP102" s="90"/>
      <c r="CLQ102" s="90"/>
      <c r="CLR102" s="77"/>
      <c r="CLS102" s="42"/>
      <c r="CLT102" s="72"/>
      <c r="CLU102" s="91"/>
      <c r="CLV102" s="93"/>
      <c r="CLW102" s="81"/>
      <c r="CLX102" s="90"/>
      <c r="CLY102" s="90"/>
      <c r="CLZ102" s="77"/>
      <c r="CMA102" s="42"/>
      <c r="CMB102" s="72"/>
      <c r="CMC102" s="91"/>
      <c r="CMD102" s="93"/>
      <c r="CME102" s="81"/>
      <c r="CMF102" s="90"/>
      <c r="CMG102" s="90"/>
      <c r="CMH102" s="77"/>
      <c r="CMI102" s="42"/>
      <c r="CMJ102" s="72"/>
      <c r="CMK102" s="91"/>
      <c r="CML102" s="93"/>
      <c r="CMM102" s="81"/>
      <c r="CMN102" s="90"/>
      <c r="CMO102" s="90"/>
      <c r="CMP102" s="77"/>
      <c r="CMQ102" s="42"/>
      <c r="CMR102" s="72"/>
      <c r="CMS102" s="91"/>
      <c r="CMT102" s="93"/>
      <c r="CMU102" s="81"/>
      <c r="CMV102" s="90"/>
      <c r="CMW102" s="90"/>
      <c r="CMX102" s="77"/>
      <c r="CMY102" s="42"/>
      <c r="CMZ102" s="72"/>
      <c r="CNA102" s="91"/>
      <c r="CNB102" s="93"/>
      <c r="CNC102" s="81"/>
      <c r="CND102" s="90"/>
      <c r="CNE102" s="90"/>
      <c r="CNF102" s="77"/>
      <c r="CNG102" s="42"/>
      <c r="CNH102" s="72"/>
      <c r="CNI102" s="91"/>
      <c r="CNJ102" s="93"/>
      <c r="CNK102" s="81"/>
      <c r="CNL102" s="90"/>
      <c r="CNM102" s="90"/>
      <c r="CNN102" s="77"/>
      <c r="CNO102" s="42"/>
      <c r="CNP102" s="72"/>
      <c r="CNQ102" s="91"/>
      <c r="CNR102" s="93"/>
      <c r="CNS102" s="81"/>
      <c r="CNT102" s="90"/>
      <c r="CNU102" s="90"/>
      <c r="CNV102" s="77"/>
      <c r="CNW102" s="42"/>
      <c r="CNX102" s="72"/>
      <c r="CNY102" s="91"/>
      <c r="CNZ102" s="93"/>
      <c r="COA102" s="81"/>
      <c r="COB102" s="90"/>
      <c r="COC102" s="90"/>
      <c r="COD102" s="77"/>
      <c r="COE102" s="42"/>
      <c r="COF102" s="72"/>
      <c r="COG102" s="91"/>
      <c r="COH102" s="93"/>
      <c r="COI102" s="81"/>
      <c r="COJ102" s="90"/>
      <c r="COK102" s="90"/>
      <c r="COL102" s="77"/>
      <c r="COM102" s="42"/>
      <c r="CON102" s="72"/>
      <c r="COO102" s="91"/>
      <c r="COP102" s="93"/>
      <c r="COQ102" s="81"/>
      <c r="COR102" s="90"/>
      <c r="COS102" s="90"/>
      <c r="COT102" s="77"/>
      <c r="COU102" s="42"/>
      <c r="COV102" s="72"/>
      <c r="COW102" s="91"/>
      <c r="COX102" s="93"/>
      <c r="COY102" s="81"/>
      <c r="COZ102" s="90"/>
      <c r="CPA102" s="90"/>
      <c r="CPB102" s="77"/>
      <c r="CPC102" s="42"/>
      <c r="CPD102" s="72"/>
      <c r="CPE102" s="91"/>
      <c r="CPF102" s="93"/>
      <c r="CPG102" s="81"/>
      <c r="CPH102" s="90"/>
      <c r="CPI102" s="90"/>
      <c r="CPJ102" s="77"/>
      <c r="CPK102" s="42"/>
      <c r="CPL102" s="72"/>
      <c r="CPM102" s="91"/>
      <c r="CPN102" s="93"/>
      <c r="CPO102" s="81"/>
      <c r="CPP102" s="90"/>
      <c r="CPQ102" s="90"/>
      <c r="CPR102" s="77"/>
      <c r="CPS102" s="42"/>
      <c r="CPT102" s="72"/>
      <c r="CPU102" s="91"/>
      <c r="CPV102" s="93"/>
      <c r="CPW102" s="81"/>
      <c r="CPX102" s="90"/>
      <c r="CPY102" s="90"/>
      <c r="CPZ102" s="77"/>
      <c r="CQA102" s="42"/>
      <c r="CQB102" s="72"/>
      <c r="CQC102" s="91"/>
      <c r="CQD102" s="93"/>
      <c r="CQE102" s="81"/>
      <c r="CQF102" s="90"/>
      <c r="CQG102" s="90"/>
      <c r="CQH102" s="77"/>
      <c r="CQI102" s="42"/>
      <c r="CQJ102" s="72"/>
      <c r="CQK102" s="91"/>
      <c r="CQL102" s="93"/>
      <c r="CQM102" s="81"/>
      <c r="CQN102" s="90"/>
      <c r="CQO102" s="90"/>
      <c r="CQP102" s="77"/>
      <c r="CQQ102" s="42"/>
      <c r="CQR102" s="72"/>
      <c r="CQS102" s="91"/>
      <c r="CQT102" s="93"/>
      <c r="CQU102" s="81"/>
      <c r="CQV102" s="90"/>
      <c r="CQW102" s="90"/>
      <c r="CQX102" s="77"/>
      <c r="CQY102" s="42"/>
      <c r="CQZ102" s="72"/>
      <c r="CRA102" s="91"/>
      <c r="CRB102" s="93"/>
      <c r="CRC102" s="81"/>
      <c r="CRD102" s="90"/>
      <c r="CRE102" s="90"/>
      <c r="CRF102" s="77"/>
      <c r="CRG102" s="42"/>
      <c r="CRH102" s="72"/>
      <c r="CRI102" s="91"/>
      <c r="CRJ102" s="93"/>
      <c r="CRK102" s="81"/>
      <c r="CRL102" s="90"/>
      <c r="CRM102" s="90"/>
      <c r="CRN102" s="77"/>
      <c r="CRO102" s="42"/>
      <c r="CRP102" s="72"/>
      <c r="CRQ102" s="91"/>
      <c r="CRR102" s="93"/>
      <c r="CRS102" s="81"/>
      <c r="CRT102" s="90"/>
      <c r="CRU102" s="90"/>
      <c r="CRV102" s="77"/>
      <c r="CRW102" s="42"/>
      <c r="CRX102" s="72"/>
      <c r="CRY102" s="91"/>
      <c r="CRZ102" s="93"/>
      <c r="CSA102" s="81"/>
      <c r="CSB102" s="90"/>
      <c r="CSC102" s="90"/>
      <c r="CSD102" s="77"/>
      <c r="CSE102" s="42"/>
      <c r="CSF102" s="72"/>
      <c r="CSG102" s="91"/>
      <c r="CSH102" s="93"/>
      <c r="CSI102" s="81"/>
      <c r="CSJ102" s="90"/>
      <c r="CSK102" s="90"/>
      <c r="CSL102" s="77"/>
      <c r="CSM102" s="42"/>
      <c r="CSN102" s="72"/>
      <c r="CSO102" s="91"/>
      <c r="CSP102" s="93"/>
      <c r="CSQ102" s="81"/>
      <c r="CSR102" s="90"/>
      <c r="CSS102" s="90"/>
      <c r="CST102" s="77"/>
      <c r="CSU102" s="42"/>
      <c r="CSV102" s="72"/>
      <c r="CSW102" s="91"/>
      <c r="CSX102" s="93"/>
      <c r="CSY102" s="81"/>
      <c r="CSZ102" s="90"/>
      <c r="CTA102" s="90"/>
      <c r="CTB102" s="77"/>
      <c r="CTC102" s="42"/>
      <c r="CTD102" s="72"/>
      <c r="CTE102" s="91"/>
      <c r="CTF102" s="93"/>
      <c r="CTG102" s="81"/>
      <c r="CTH102" s="90"/>
      <c r="CTI102" s="90"/>
      <c r="CTJ102" s="77"/>
      <c r="CTK102" s="42"/>
      <c r="CTL102" s="72"/>
      <c r="CTM102" s="91"/>
      <c r="CTN102" s="93"/>
      <c r="CTO102" s="81"/>
      <c r="CTP102" s="90"/>
      <c r="CTQ102" s="90"/>
      <c r="CTR102" s="77"/>
      <c r="CTS102" s="42"/>
      <c r="CTT102" s="72"/>
      <c r="CTU102" s="91"/>
      <c r="CTV102" s="93"/>
      <c r="CTW102" s="81"/>
      <c r="CTX102" s="90"/>
      <c r="CTY102" s="90"/>
      <c r="CTZ102" s="77"/>
      <c r="CUA102" s="42"/>
      <c r="CUB102" s="72"/>
      <c r="CUC102" s="91"/>
      <c r="CUD102" s="93"/>
      <c r="CUE102" s="81"/>
      <c r="CUF102" s="90"/>
      <c r="CUG102" s="90"/>
      <c r="CUH102" s="77"/>
      <c r="CUI102" s="42"/>
      <c r="CUJ102" s="72"/>
      <c r="CUK102" s="91"/>
      <c r="CUL102" s="93"/>
      <c r="CUM102" s="81"/>
      <c r="CUN102" s="90"/>
      <c r="CUO102" s="90"/>
      <c r="CUP102" s="77"/>
      <c r="CUQ102" s="42"/>
      <c r="CUR102" s="72"/>
      <c r="CUS102" s="91"/>
      <c r="CUT102" s="93"/>
      <c r="CUU102" s="81"/>
      <c r="CUV102" s="90"/>
      <c r="CUW102" s="90"/>
      <c r="CUX102" s="77"/>
      <c r="CUY102" s="42"/>
      <c r="CUZ102" s="72"/>
      <c r="CVA102" s="91"/>
      <c r="CVB102" s="93"/>
      <c r="CVC102" s="81"/>
      <c r="CVD102" s="90"/>
      <c r="CVE102" s="90"/>
      <c r="CVF102" s="77"/>
      <c r="CVG102" s="42"/>
      <c r="CVH102" s="72"/>
      <c r="CVI102" s="91"/>
      <c r="CVJ102" s="93"/>
      <c r="CVK102" s="81"/>
      <c r="CVL102" s="90"/>
      <c r="CVM102" s="90"/>
      <c r="CVN102" s="77"/>
      <c r="CVO102" s="42"/>
      <c r="CVP102" s="72"/>
      <c r="CVQ102" s="91"/>
      <c r="CVR102" s="93"/>
      <c r="CVS102" s="81"/>
      <c r="CVT102" s="90"/>
      <c r="CVU102" s="90"/>
      <c r="CVV102" s="77"/>
      <c r="CVW102" s="42"/>
      <c r="CVX102" s="72"/>
      <c r="CVY102" s="91"/>
      <c r="CVZ102" s="93"/>
      <c r="CWA102" s="81"/>
      <c r="CWB102" s="90"/>
      <c r="CWC102" s="90"/>
      <c r="CWD102" s="77"/>
      <c r="CWE102" s="42"/>
      <c r="CWF102" s="72"/>
      <c r="CWG102" s="91"/>
      <c r="CWH102" s="93"/>
      <c r="CWI102" s="81"/>
      <c r="CWJ102" s="90"/>
      <c r="CWK102" s="90"/>
      <c r="CWL102" s="77"/>
      <c r="CWM102" s="42"/>
      <c r="CWN102" s="72"/>
      <c r="CWO102" s="91"/>
      <c r="CWP102" s="93"/>
      <c r="CWQ102" s="81"/>
      <c r="CWR102" s="90"/>
      <c r="CWS102" s="90"/>
      <c r="CWT102" s="77"/>
      <c r="CWU102" s="42"/>
      <c r="CWV102" s="72"/>
      <c r="CWW102" s="91"/>
      <c r="CWX102" s="93"/>
      <c r="CWY102" s="81"/>
      <c r="CWZ102" s="90"/>
      <c r="CXA102" s="90"/>
      <c r="CXB102" s="77"/>
      <c r="CXC102" s="42"/>
      <c r="CXD102" s="72"/>
      <c r="CXE102" s="91"/>
      <c r="CXF102" s="93"/>
      <c r="CXG102" s="81"/>
      <c r="CXH102" s="90"/>
      <c r="CXI102" s="90"/>
      <c r="CXJ102" s="77"/>
      <c r="CXK102" s="42"/>
      <c r="CXL102" s="72"/>
      <c r="CXM102" s="91"/>
      <c r="CXN102" s="93"/>
      <c r="CXO102" s="81"/>
      <c r="CXP102" s="90"/>
      <c r="CXQ102" s="90"/>
      <c r="CXR102" s="77"/>
      <c r="CXS102" s="42"/>
      <c r="CXT102" s="72"/>
      <c r="CXU102" s="91"/>
      <c r="CXV102" s="93"/>
      <c r="CXW102" s="81"/>
      <c r="CXX102" s="90"/>
      <c r="CXY102" s="90"/>
      <c r="CXZ102" s="77"/>
      <c r="CYA102" s="42"/>
      <c r="CYB102" s="72"/>
      <c r="CYC102" s="91"/>
      <c r="CYD102" s="93"/>
      <c r="CYE102" s="81"/>
      <c r="CYF102" s="90"/>
      <c r="CYG102" s="90"/>
      <c r="CYH102" s="77"/>
      <c r="CYI102" s="42"/>
      <c r="CYJ102" s="72"/>
      <c r="CYK102" s="91"/>
      <c r="CYL102" s="93"/>
      <c r="CYM102" s="81"/>
      <c r="CYN102" s="90"/>
      <c r="CYO102" s="90"/>
      <c r="CYP102" s="77"/>
      <c r="CYQ102" s="42"/>
      <c r="CYR102" s="72"/>
      <c r="CYS102" s="91"/>
      <c r="CYT102" s="93"/>
      <c r="CYU102" s="81"/>
      <c r="CYV102" s="90"/>
      <c r="CYW102" s="90"/>
      <c r="CYX102" s="77"/>
      <c r="CYY102" s="42"/>
      <c r="CYZ102" s="72"/>
      <c r="CZA102" s="91"/>
      <c r="CZB102" s="93"/>
      <c r="CZC102" s="81"/>
      <c r="CZD102" s="90"/>
      <c r="CZE102" s="90"/>
      <c r="CZF102" s="77"/>
      <c r="CZG102" s="42"/>
      <c r="CZH102" s="72"/>
      <c r="CZI102" s="91"/>
      <c r="CZJ102" s="93"/>
      <c r="CZK102" s="81"/>
      <c r="CZL102" s="90"/>
      <c r="CZM102" s="90"/>
      <c r="CZN102" s="77"/>
      <c r="CZO102" s="42"/>
      <c r="CZP102" s="72"/>
      <c r="CZQ102" s="91"/>
      <c r="CZR102" s="93"/>
      <c r="CZS102" s="81"/>
      <c r="CZT102" s="90"/>
      <c r="CZU102" s="90"/>
      <c r="CZV102" s="77"/>
      <c r="CZW102" s="42"/>
      <c r="CZX102" s="72"/>
      <c r="CZY102" s="91"/>
      <c r="CZZ102" s="93"/>
      <c r="DAA102" s="81"/>
      <c r="DAB102" s="90"/>
      <c r="DAC102" s="90"/>
      <c r="DAD102" s="77"/>
      <c r="DAE102" s="42"/>
      <c r="DAF102" s="72"/>
      <c r="DAG102" s="91"/>
      <c r="DAH102" s="93"/>
      <c r="DAI102" s="81"/>
      <c r="DAJ102" s="90"/>
      <c r="DAK102" s="90"/>
      <c r="DAL102" s="77"/>
      <c r="DAM102" s="42"/>
      <c r="DAN102" s="72"/>
      <c r="DAO102" s="91"/>
      <c r="DAP102" s="93"/>
      <c r="DAQ102" s="81"/>
      <c r="DAR102" s="90"/>
      <c r="DAS102" s="90"/>
      <c r="DAT102" s="77"/>
      <c r="DAU102" s="42"/>
      <c r="DAV102" s="72"/>
      <c r="DAW102" s="91"/>
      <c r="DAX102" s="93"/>
      <c r="DAY102" s="81"/>
      <c r="DAZ102" s="90"/>
      <c r="DBA102" s="90"/>
      <c r="DBB102" s="77"/>
      <c r="DBC102" s="42"/>
      <c r="DBD102" s="72"/>
      <c r="DBE102" s="91"/>
      <c r="DBF102" s="93"/>
      <c r="DBG102" s="81"/>
      <c r="DBH102" s="90"/>
      <c r="DBI102" s="90"/>
      <c r="DBJ102" s="77"/>
      <c r="DBK102" s="42"/>
      <c r="DBL102" s="72"/>
      <c r="DBM102" s="91"/>
      <c r="DBN102" s="93"/>
      <c r="DBO102" s="81"/>
      <c r="DBP102" s="90"/>
      <c r="DBQ102" s="90"/>
      <c r="DBR102" s="77"/>
      <c r="DBS102" s="42"/>
      <c r="DBT102" s="72"/>
      <c r="DBU102" s="91"/>
      <c r="DBV102" s="93"/>
      <c r="DBW102" s="81"/>
      <c r="DBX102" s="90"/>
      <c r="DBY102" s="90"/>
      <c r="DBZ102" s="77"/>
      <c r="DCA102" s="42"/>
      <c r="DCB102" s="72"/>
      <c r="DCC102" s="91"/>
      <c r="DCD102" s="93"/>
      <c r="DCE102" s="81"/>
      <c r="DCF102" s="90"/>
      <c r="DCG102" s="90"/>
      <c r="DCH102" s="77"/>
      <c r="DCI102" s="42"/>
      <c r="DCJ102" s="72"/>
      <c r="DCK102" s="91"/>
      <c r="DCL102" s="93"/>
      <c r="DCM102" s="81"/>
      <c r="DCN102" s="90"/>
      <c r="DCO102" s="90"/>
      <c r="DCP102" s="77"/>
      <c r="DCQ102" s="42"/>
      <c r="DCR102" s="72"/>
      <c r="DCS102" s="91"/>
      <c r="DCT102" s="93"/>
      <c r="DCU102" s="81"/>
      <c r="DCV102" s="90"/>
      <c r="DCW102" s="90"/>
      <c r="DCX102" s="77"/>
      <c r="DCY102" s="42"/>
      <c r="DCZ102" s="72"/>
      <c r="DDA102" s="91"/>
      <c r="DDB102" s="93"/>
      <c r="DDC102" s="81"/>
      <c r="DDD102" s="90"/>
      <c r="DDE102" s="90"/>
    </row>
    <row r="103" spans="1:2813" ht="20.100000000000001" hidden="1" customHeight="1" outlineLevel="1">
      <c r="B103" s="6"/>
      <c r="C103" s="130" t="str">
        <f>IF(A103&lt;&gt;"",A103,MAX($A$23:A103)&amp;"."&amp;ROW()-ROW($A$23)+1-MATCH(MAX($A$23:A103),$A$23:A103))</f>
        <v>15.5</v>
      </c>
      <c r="D103" s="118"/>
      <c r="E103" s="232" t="s">
        <v>304</v>
      </c>
      <c r="F103" s="231" t="s">
        <v>103</v>
      </c>
      <c r="G103" s="233">
        <v>24.5</v>
      </c>
      <c r="H103" s="24"/>
      <c r="I103" s="141"/>
      <c r="J103" s="123" t="str">
        <f t="shared" si="4"/>
        <v xml:space="preserve"> </v>
      </c>
      <c r="K103" s="72"/>
      <c r="L103" s="91"/>
      <c r="M103" s="93"/>
      <c r="N103" s="81"/>
      <c r="O103" s="90"/>
      <c r="P103" s="90"/>
      <c r="Q103" s="1"/>
      <c r="R103" s="6"/>
      <c r="S103" s="81"/>
      <c r="T103" s="90"/>
      <c r="U103" s="90"/>
      <c r="V103" s="77"/>
      <c r="W103" s="42"/>
      <c r="X103" s="72"/>
      <c r="Y103" s="91"/>
      <c r="Z103" s="93"/>
      <c r="AA103" s="81"/>
      <c r="AB103" s="90"/>
      <c r="AC103" s="90"/>
      <c r="AD103" s="77"/>
      <c r="AE103" s="42"/>
      <c r="AF103" s="72"/>
      <c r="AG103" s="91"/>
      <c r="AH103" s="93"/>
      <c r="AI103" s="81"/>
      <c r="AJ103" s="90"/>
      <c r="AK103" s="90"/>
      <c r="AL103" s="77"/>
      <c r="AM103" s="42"/>
      <c r="AN103" s="72"/>
      <c r="AO103" s="91"/>
      <c r="AP103" s="93"/>
      <c r="AQ103" s="81"/>
      <c r="AR103" s="90"/>
      <c r="AS103" s="90"/>
      <c r="AT103" s="77"/>
      <c r="AU103" s="42"/>
      <c r="AV103" s="72"/>
      <c r="AW103" s="91"/>
      <c r="AX103" s="93"/>
      <c r="AY103" s="81"/>
      <c r="AZ103" s="90"/>
      <c r="BA103" s="90"/>
      <c r="BB103" s="77"/>
      <c r="BC103" s="42"/>
      <c r="BD103" s="72"/>
      <c r="BE103" s="91"/>
      <c r="BF103" s="93"/>
      <c r="BG103" s="81"/>
      <c r="BH103" s="90"/>
      <c r="BI103" s="90"/>
      <c r="BJ103" s="77"/>
      <c r="BK103" s="42"/>
      <c r="BL103" s="72"/>
      <c r="BM103" s="91"/>
      <c r="BN103" s="93"/>
      <c r="BO103" s="81"/>
      <c r="BP103" s="90"/>
      <c r="BQ103" s="90"/>
      <c r="BR103" s="77"/>
      <c r="BS103" s="42"/>
      <c r="BT103" s="72"/>
      <c r="BU103" s="91"/>
      <c r="BV103" s="93"/>
      <c r="BW103" s="81"/>
      <c r="BX103" s="90"/>
      <c r="BY103" s="90"/>
      <c r="BZ103" s="77"/>
      <c r="CA103" s="42"/>
      <c r="CB103" s="72"/>
      <c r="CC103" s="91"/>
      <c r="CD103" s="93"/>
      <c r="CE103" s="81"/>
      <c r="CF103" s="90"/>
      <c r="CG103" s="90"/>
      <c r="CH103" s="77"/>
      <c r="CI103" s="42"/>
      <c r="CJ103" s="72"/>
      <c r="CK103" s="91"/>
      <c r="CL103" s="93"/>
      <c r="CM103" s="81"/>
      <c r="CN103" s="90"/>
      <c r="CO103" s="90"/>
      <c r="CP103" s="77"/>
      <c r="CQ103" s="42"/>
      <c r="CR103" s="72"/>
      <c r="CS103" s="91"/>
      <c r="CT103" s="93"/>
      <c r="CU103" s="81"/>
      <c r="CV103" s="90"/>
      <c r="CW103" s="90"/>
      <c r="CX103" s="77"/>
      <c r="CY103" s="42"/>
      <c r="CZ103" s="72"/>
      <c r="DA103" s="91"/>
      <c r="DB103" s="93"/>
      <c r="DC103" s="81"/>
      <c r="DD103" s="90"/>
      <c r="DE103" s="90"/>
      <c r="DF103" s="77"/>
      <c r="DG103" s="42"/>
      <c r="DH103" s="72"/>
      <c r="DI103" s="91"/>
      <c r="DJ103" s="93"/>
      <c r="DK103" s="81"/>
      <c r="DL103" s="90"/>
      <c r="DM103" s="90"/>
      <c r="DN103" s="77"/>
      <c r="DO103" s="42"/>
      <c r="DP103" s="72"/>
      <c r="DQ103" s="91"/>
      <c r="DR103" s="93"/>
      <c r="DS103" s="81"/>
      <c r="DT103" s="90"/>
      <c r="DU103" s="90"/>
      <c r="DV103" s="77"/>
      <c r="DW103" s="42"/>
      <c r="DX103" s="72"/>
      <c r="DY103" s="91"/>
      <c r="DZ103" s="93"/>
      <c r="EA103" s="81"/>
      <c r="EB103" s="90"/>
      <c r="EC103" s="90"/>
      <c r="ED103" s="77"/>
      <c r="EE103" s="42"/>
      <c r="EF103" s="72"/>
      <c r="EG103" s="91"/>
      <c r="EH103" s="93"/>
      <c r="EI103" s="81"/>
      <c r="EJ103" s="90"/>
      <c r="EK103" s="90"/>
      <c r="EL103" s="77"/>
      <c r="EM103" s="42"/>
      <c r="EN103" s="72"/>
      <c r="EO103" s="91"/>
      <c r="EP103" s="93"/>
      <c r="EQ103" s="81"/>
      <c r="ER103" s="90"/>
      <c r="ES103" s="90"/>
      <c r="ET103" s="77"/>
      <c r="EU103" s="42"/>
      <c r="EV103" s="72"/>
      <c r="EW103" s="91"/>
      <c r="EX103" s="93"/>
      <c r="EY103" s="81"/>
      <c r="EZ103" s="90"/>
      <c r="FA103" s="90"/>
      <c r="FB103" s="77"/>
      <c r="FC103" s="42"/>
      <c r="FD103" s="72"/>
      <c r="FE103" s="91"/>
      <c r="FF103" s="93"/>
      <c r="FG103" s="81"/>
      <c r="FH103" s="90"/>
      <c r="FI103" s="90"/>
      <c r="FJ103" s="77"/>
      <c r="FK103" s="42"/>
      <c r="FL103" s="72"/>
      <c r="FM103" s="91"/>
      <c r="FN103" s="93"/>
      <c r="FO103" s="81"/>
      <c r="FP103" s="90"/>
      <c r="FQ103" s="90"/>
      <c r="FR103" s="77"/>
      <c r="FS103" s="42"/>
      <c r="FT103" s="72"/>
      <c r="FU103" s="91"/>
      <c r="FV103" s="93"/>
      <c r="FW103" s="81"/>
      <c r="FX103" s="90"/>
      <c r="FY103" s="90"/>
      <c r="FZ103" s="77"/>
      <c r="GA103" s="42"/>
      <c r="GB103" s="72"/>
      <c r="GC103" s="91"/>
      <c r="GD103" s="93"/>
      <c r="GE103" s="81"/>
      <c r="GF103" s="90"/>
      <c r="GG103" s="90"/>
      <c r="GH103" s="77"/>
      <c r="GI103" s="42"/>
      <c r="GJ103" s="72"/>
      <c r="GK103" s="91"/>
      <c r="GL103" s="93"/>
      <c r="GM103" s="81"/>
      <c r="GN103" s="90"/>
      <c r="GO103" s="90"/>
      <c r="GP103" s="77"/>
      <c r="GQ103" s="42"/>
      <c r="GR103" s="72"/>
      <c r="GS103" s="91"/>
      <c r="GT103" s="93"/>
      <c r="GU103" s="81"/>
      <c r="GV103" s="90"/>
      <c r="GW103" s="90"/>
      <c r="GX103" s="77"/>
      <c r="GY103" s="42"/>
      <c r="GZ103" s="72"/>
      <c r="HA103" s="91"/>
      <c r="HB103" s="93"/>
      <c r="HC103" s="81"/>
      <c r="HD103" s="90"/>
      <c r="HE103" s="90"/>
      <c r="HF103" s="77"/>
      <c r="HG103" s="42"/>
      <c r="HH103" s="72"/>
      <c r="HI103" s="91"/>
      <c r="HJ103" s="93"/>
      <c r="HK103" s="81"/>
      <c r="HL103" s="90"/>
      <c r="HM103" s="90"/>
      <c r="HN103" s="77"/>
      <c r="HO103" s="42"/>
      <c r="HP103" s="72"/>
      <c r="HQ103" s="91"/>
      <c r="HR103" s="93"/>
      <c r="HS103" s="81"/>
      <c r="HT103" s="90"/>
      <c r="HU103" s="90"/>
      <c r="HV103" s="77"/>
      <c r="HW103" s="42"/>
      <c r="HX103" s="72"/>
      <c r="HY103" s="91"/>
      <c r="HZ103" s="93"/>
      <c r="IA103" s="81"/>
      <c r="IB103" s="90"/>
      <c r="IC103" s="90"/>
      <c r="ID103" s="77"/>
      <c r="IE103" s="42"/>
      <c r="IF103" s="72"/>
      <c r="IG103" s="91"/>
      <c r="IH103" s="93"/>
      <c r="II103" s="81"/>
      <c r="IJ103" s="90"/>
      <c r="IK103" s="90"/>
      <c r="IL103" s="77"/>
      <c r="IM103" s="42"/>
      <c r="IN103" s="72"/>
      <c r="IO103" s="91"/>
      <c r="IP103" s="93"/>
      <c r="IQ103" s="81"/>
      <c r="IR103" s="90"/>
      <c r="IS103" s="90"/>
      <c r="IT103" s="77"/>
      <c r="IU103" s="42"/>
      <c r="IV103" s="72"/>
      <c r="IW103" s="91"/>
      <c r="IX103" s="93"/>
      <c r="IY103" s="81"/>
      <c r="IZ103" s="90"/>
      <c r="JA103" s="90"/>
      <c r="JB103" s="77"/>
      <c r="JC103" s="42"/>
      <c r="JD103" s="72"/>
      <c r="JE103" s="91"/>
      <c r="JF103" s="93"/>
      <c r="JG103" s="81"/>
      <c r="JH103" s="90"/>
      <c r="JI103" s="90"/>
      <c r="JJ103" s="77"/>
      <c r="JK103" s="42"/>
      <c r="JL103" s="72"/>
      <c r="JM103" s="91"/>
      <c r="JN103" s="93"/>
      <c r="JO103" s="81"/>
      <c r="JP103" s="90"/>
      <c r="JQ103" s="90"/>
      <c r="JR103" s="77"/>
      <c r="JS103" s="42"/>
      <c r="JT103" s="72"/>
      <c r="JU103" s="91"/>
      <c r="JV103" s="93"/>
      <c r="JW103" s="81"/>
      <c r="JX103" s="90"/>
      <c r="JY103" s="90"/>
      <c r="JZ103" s="77"/>
      <c r="KA103" s="42"/>
      <c r="KB103" s="72"/>
      <c r="KC103" s="91"/>
      <c r="KD103" s="93"/>
      <c r="KE103" s="81"/>
      <c r="KF103" s="90"/>
      <c r="KG103" s="90"/>
      <c r="KH103" s="77"/>
      <c r="KI103" s="42"/>
      <c r="KJ103" s="72"/>
      <c r="KK103" s="91"/>
      <c r="KL103" s="93"/>
      <c r="KM103" s="81"/>
      <c r="KN103" s="90"/>
      <c r="KO103" s="90"/>
      <c r="KP103" s="77"/>
      <c r="KQ103" s="42"/>
      <c r="KR103" s="72"/>
      <c r="KS103" s="91"/>
      <c r="KT103" s="93"/>
      <c r="KU103" s="81"/>
      <c r="KV103" s="90"/>
      <c r="KW103" s="90"/>
      <c r="KX103" s="77"/>
      <c r="KY103" s="42"/>
      <c r="KZ103" s="72"/>
      <c r="LA103" s="91"/>
      <c r="LB103" s="93"/>
      <c r="LC103" s="81"/>
      <c r="LD103" s="90"/>
      <c r="LE103" s="90"/>
      <c r="LF103" s="77"/>
      <c r="LG103" s="42"/>
      <c r="LH103" s="72"/>
      <c r="LI103" s="91"/>
      <c r="LJ103" s="93"/>
      <c r="LK103" s="81"/>
      <c r="LL103" s="90"/>
      <c r="LM103" s="90"/>
      <c r="LN103" s="77"/>
      <c r="LO103" s="42"/>
      <c r="LP103" s="72"/>
      <c r="LQ103" s="91"/>
      <c r="LR103" s="93"/>
      <c r="LS103" s="81"/>
      <c r="LT103" s="90"/>
      <c r="LU103" s="90"/>
      <c r="LV103" s="77"/>
      <c r="LW103" s="42"/>
      <c r="LX103" s="72"/>
      <c r="LY103" s="91"/>
      <c r="LZ103" s="93"/>
      <c r="MA103" s="81"/>
      <c r="MB103" s="90"/>
      <c r="MC103" s="90"/>
      <c r="MD103" s="77"/>
      <c r="ME103" s="42"/>
      <c r="MF103" s="72"/>
      <c r="MG103" s="91"/>
      <c r="MH103" s="93"/>
      <c r="MI103" s="81"/>
      <c r="MJ103" s="90"/>
      <c r="MK103" s="90"/>
      <c r="ML103" s="77"/>
      <c r="MM103" s="42"/>
      <c r="MN103" s="72"/>
      <c r="MO103" s="91"/>
      <c r="MP103" s="93"/>
      <c r="MQ103" s="81"/>
      <c r="MR103" s="90"/>
      <c r="MS103" s="90"/>
      <c r="MT103" s="77"/>
      <c r="MU103" s="42"/>
      <c r="MV103" s="72"/>
      <c r="MW103" s="91"/>
      <c r="MX103" s="93"/>
      <c r="MY103" s="81"/>
      <c r="MZ103" s="90"/>
      <c r="NA103" s="90"/>
      <c r="NB103" s="77"/>
      <c r="NC103" s="42"/>
      <c r="ND103" s="72"/>
      <c r="NE103" s="91"/>
      <c r="NF103" s="93"/>
      <c r="NG103" s="81"/>
      <c r="NH103" s="90"/>
      <c r="NI103" s="90"/>
      <c r="NJ103" s="77"/>
      <c r="NK103" s="42"/>
      <c r="NL103" s="72"/>
      <c r="NM103" s="91"/>
      <c r="NN103" s="93"/>
      <c r="NO103" s="81"/>
      <c r="NP103" s="90"/>
      <c r="NQ103" s="90"/>
      <c r="NR103" s="77"/>
      <c r="NS103" s="42"/>
      <c r="NT103" s="72"/>
      <c r="NU103" s="91"/>
      <c r="NV103" s="93"/>
      <c r="NW103" s="81"/>
      <c r="NX103" s="90"/>
      <c r="NY103" s="90"/>
      <c r="NZ103" s="77"/>
      <c r="OA103" s="42"/>
      <c r="OB103" s="72"/>
      <c r="OC103" s="91"/>
      <c r="OD103" s="93"/>
      <c r="OE103" s="81"/>
      <c r="OF103" s="90"/>
      <c r="OG103" s="90"/>
      <c r="OH103" s="77"/>
      <c r="OI103" s="42"/>
      <c r="OJ103" s="72"/>
      <c r="OK103" s="91"/>
      <c r="OL103" s="93"/>
      <c r="OM103" s="81"/>
      <c r="ON103" s="90"/>
      <c r="OO103" s="90"/>
      <c r="OP103" s="77"/>
      <c r="OQ103" s="42"/>
      <c r="OR103" s="72"/>
      <c r="OS103" s="91"/>
      <c r="OT103" s="93"/>
      <c r="OU103" s="81"/>
      <c r="OV103" s="90"/>
      <c r="OW103" s="90"/>
      <c r="OX103" s="77"/>
      <c r="OY103" s="42"/>
      <c r="OZ103" s="72"/>
      <c r="PA103" s="91"/>
      <c r="PB103" s="93"/>
      <c r="PC103" s="81"/>
      <c r="PD103" s="90"/>
      <c r="PE103" s="90"/>
      <c r="PF103" s="77"/>
      <c r="PG103" s="42"/>
      <c r="PH103" s="72"/>
      <c r="PI103" s="91"/>
      <c r="PJ103" s="93"/>
      <c r="PK103" s="81"/>
      <c r="PL103" s="90"/>
      <c r="PM103" s="90"/>
      <c r="PN103" s="77"/>
      <c r="PO103" s="42"/>
      <c r="PP103" s="72"/>
      <c r="PQ103" s="91"/>
      <c r="PR103" s="93"/>
      <c r="PS103" s="81"/>
      <c r="PT103" s="90"/>
      <c r="PU103" s="90"/>
      <c r="PV103" s="77"/>
      <c r="PW103" s="42"/>
      <c r="PX103" s="72"/>
      <c r="PY103" s="91"/>
      <c r="PZ103" s="93"/>
      <c r="QA103" s="81"/>
      <c r="QB103" s="90"/>
      <c r="QC103" s="90"/>
      <c r="QD103" s="77"/>
      <c r="QE103" s="42"/>
      <c r="QF103" s="72"/>
      <c r="QG103" s="91"/>
      <c r="QH103" s="93"/>
      <c r="QI103" s="81"/>
      <c r="QJ103" s="90"/>
      <c r="QK103" s="90"/>
      <c r="QL103" s="77"/>
      <c r="QM103" s="42"/>
      <c r="QN103" s="72"/>
      <c r="QO103" s="91"/>
      <c r="QP103" s="93"/>
      <c r="QQ103" s="81"/>
      <c r="QR103" s="90"/>
      <c r="QS103" s="90"/>
      <c r="QT103" s="77"/>
      <c r="QU103" s="42"/>
      <c r="QV103" s="72"/>
      <c r="QW103" s="91"/>
      <c r="QX103" s="93"/>
      <c r="QY103" s="81"/>
      <c r="QZ103" s="90"/>
      <c r="RA103" s="90"/>
      <c r="RB103" s="77"/>
      <c r="RC103" s="42"/>
      <c r="RD103" s="72"/>
      <c r="RE103" s="91"/>
      <c r="RF103" s="93"/>
      <c r="RG103" s="81"/>
      <c r="RH103" s="90"/>
      <c r="RI103" s="90"/>
      <c r="RJ103" s="77"/>
      <c r="RK103" s="42"/>
      <c r="RL103" s="72"/>
      <c r="RM103" s="91"/>
      <c r="RN103" s="93"/>
      <c r="RO103" s="81"/>
      <c r="RP103" s="90"/>
      <c r="RQ103" s="90"/>
      <c r="RR103" s="77"/>
      <c r="RS103" s="42"/>
      <c r="RT103" s="72"/>
      <c r="RU103" s="91"/>
      <c r="RV103" s="93"/>
      <c r="RW103" s="81"/>
      <c r="RX103" s="90"/>
      <c r="RY103" s="90"/>
      <c r="RZ103" s="77"/>
      <c r="SA103" s="42"/>
      <c r="SB103" s="72"/>
      <c r="SC103" s="91"/>
      <c r="SD103" s="93"/>
      <c r="SE103" s="81"/>
      <c r="SF103" s="90"/>
      <c r="SG103" s="90"/>
      <c r="SH103" s="77"/>
      <c r="SI103" s="42"/>
      <c r="SJ103" s="72"/>
      <c r="SK103" s="91"/>
      <c r="SL103" s="93"/>
      <c r="SM103" s="81"/>
      <c r="SN103" s="90"/>
      <c r="SO103" s="90"/>
      <c r="SP103" s="77"/>
      <c r="SQ103" s="42"/>
      <c r="SR103" s="72"/>
      <c r="SS103" s="91"/>
      <c r="ST103" s="93"/>
      <c r="SU103" s="81"/>
      <c r="SV103" s="90"/>
      <c r="SW103" s="90"/>
      <c r="SX103" s="77"/>
      <c r="SY103" s="42"/>
      <c r="SZ103" s="72"/>
      <c r="TA103" s="91"/>
      <c r="TB103" s="93"/>
      <c r="TC103" s="81"/>
      <c r="TD103" s="90"/>
      <c r="TE103" s="90"/>
      <c r="TF103" s="77"/>
      <c r="TG103" s="42"/>
      <c r="TH103" s="72"/>
      <c r="TI103" s="91"/>
      <c r="TJ103" s="93"/>
      <c r="TK103" s="81"/>
      <c r="TL103" s="90"/>
      <c r="TM103" s="90"/>
      <c r="TN103" s="77"/>
      <c r="TO103" s="42"/>
      <c r="TP103" s="72"/>
      <c r="TQ103" s="91"/>
      <c r="TR103" s="93"/>
      <c r="TS103" s="81"/>
      <c r="TT103" s="90"/>
      <c r="TU103" s="90"/>
      <c r="TV103" s="77"/>
      <c r="TW103" s="42"/>
      <c r="TX103" s="72"/>
      <c r="TY103" s="91"/>
      <c r="TZ103" s="93"/>
      <c r="UA103" s="81"/>
      <c r="UB103" s="90"/>
      <c r="UC103" s="90"/>
      <c r="UD103" s="77"/>
      <c r="UE103" s="42"/>
      <c r="UF103" s="72"/>
      <c r="UG103" s="91"/>
      <c r="UH103" s="93"/>
      <c r="UI103" s="81"/>
      <c r="UJ103" s="90"/>
      <c r="UK103" s="90"/>
      <c r="UL103" s="77"/>
      <c r="UM103" s="42"/>
      <c r="UN103" s="72"/>
      <c r="UO103" s="91"/>
      <c r="UP103" s="93"/>
      <c r="UQ103" s="81"/>
      <c r="UR103" s="90"/>
      <c r="US103" s="90"/>
      <c r="UT103" s="77"/>
      <c r="UU103" s="42"/>
      <c r="UV103" s="72"/>
      <c r="UW103" s="91"/>
      <c r="UX103" s="93"/>
      <c r="UY103" s="81"/>
      <c r="UZ103" s="90"/>
      <c r="VA103" s="90"/>
      <c r="VB103" s="77"/>
      <c r="VC103" s="42"/>
      <c r="VD103" s="72"/>
      <c r="VE103" s="91"/>
      <c r="VF103" s="93"/>
      <c r="VG103" s="81"/>
      <c r="VH103" s="90"/>
      <c r="VI103" s="90"/>
      <c r="VJ103" s="77"/>
      <c r="VK103" s="42"/>
      <c r="VL103" s="72"/>
      <c r="VM103" s="91"/>
      <c r="VN103" s="93"/>
      <c r="VO103" s="81"/>
      <c r="VP103" s="90"/>
      <c r="VQ103" s="90"/>
      <c r="VR103" s="77"/>
      <c r="VS103" s="42"/>
      <c r="VT103" s="72"/>
      <c r="VU103" s="91"/>
      <c r="VV103" s="93"/>
      <c r="VW103" s="81"/>
      <c r="VX103" s="90"/>
      <c r="VY103" s="90"/>
      <c r="VZ103" s="77"/>
      <c r="WA103" s="42"/>
      <c r="WB103" s="72"/>
      <c r="WC103" s="91"/>
      <c r="WD103" s="93"/>
      <c r="WE103" s="81"/>
      <c r="WF103" s="90"/>
      <c r="WG103" s="90"/>
      <c r="WH103" s="77"/>
      <c r="WI103" s="42"/>
      <c r="WJ103" s="72"/>
      <c r="WK103" s="91"/>
      <c r="WL103" s="93"/>
      <c r="WM103" s="81"/>
      <c r="WN103" s="90"/>
      <c r="WO103" s="90"/>
      <c r="WP103" s="77"/>
      <c r="WQ103" s="42"/>
      <c r="WR103" s="72"/>
      <c r="WS103" s="91"/>
      <c r="WT103" s="93"/>
      <c r="WU103" s="81"/>
      <c r="WV103" s="90"/>
      <c r="WW103" s="90"/>
      <c r="WX103" s="77"/>
      <c r="WY103" s="42"/>
      <c r="WZ103" s="72"/>
      <c r="XA103" s="91"/>
      <c r="XB103" s="93"/>
      <c r="XC103" s="81"/>
      <c r="XD103" s="90"/>
      <c r="XE103" s="90"/>
      <c r="XF103" s="77"/>
      <c r="XG103" s="42"/>
      <c r="XH103" s="72"/>
      <c r="XI103" s="91"/>
      <c r="XJ103" s="93"/>
      <c r="XK103" s="81"/>
      <c r="XL103" s="90"/>
      <c r="XM103" s="90"/>
      <c r="XN103" s="77"/>
      <c r="XO103" s="42"/>
      <c r="XP103" s="72"/>
      <c r="XQ103" s="91"/>
      <c r="XR103" s="93"/>
      <c r="XS103" s="81"/>
      <c r="XT103" s="90"/>
      <c r="XU103" s="90"/>
      <c r="XV103" s="77"/>
      <c r="XW103" s="42"/>
      <c r="XX103" s="72"/>
      <c r="XY103" s="91"/>
      <c r="XZ103" s="93"/>
      <c r="YA103" s="81"/>
      <c r="YB103" s="90"/>
      <c r="YC103" s="90"/>
      <c r="YD103" s="77"/>
      <c r="YE103" s="42"/>
      <c r="YF103" s="72"/>
      <c r="YG103" s="91"/>
      <c r="YH103" s="93"/>
      <c r="YI103" s="81"/>
      <c r="YJ103" s="90"/>
      <c r="YK103" s="90"/>
      <c r="YL103" s="77"/>
      <c r="YM103" s="42"/>
      <c r="YN103" s="72"/>
      <c r="YO103" s="91"/>
      <c r="YP103" s="93"/>
      <c r="YQ103" s="81"/>
      <c r="YR103" s="90"/>
      <c r="YS103" s="90"/>
      <c r="YT103" s="77"/>
      <c r="YU103" s="42"/>
      <c r="YV103" s="72"/>
      <c r="YW103" s="91"/>
      <c r="YX103" s="93"/>
      <c r="YY103" s="81"/>
      <c r="YZ103" s="90"/>
      <c r="ZA103" s="90"/>
      <c r="ZB103" s="77"/>
      <c r="ZC103" s="42"/>
      <c r="ZD103" s="72"/>
      <c r="ZE103" s="91"/>
      <c r="ZF103" s="93"/>
      <c r="ZG103" s="81"/>
      <c r="ZH103" s="90"/>
      <c r="ZI103" s="90"/>
      <c r="ZJ103" s="77"/>
      <c r="ZK103" s="42"/>
      <c r="ZL103" s="72"/>
      <c r="ZM103" s="91"/>
      <c r="ZN103" s="93"/>
      <c r="ZO103" s="81"/>
      <c r="ZP103" s="90"/>
      <c r="ZQ103" s="90"/>
      <c r="ZR103" s="77"/>
      <c r="ZS103" s="42"/>
      <c r="ZT103" s="72"/>
      <c r="ZU103" s="91"/>
      <c r="ZV103" s="93"/>
      <c r="ZW103" s="81"/>
      <c r="ZX103" s="90"/>
      <c r="ZY103" s="90"/>
      <c r="ZZ103" s="77"/>
      <c r="AAA103" s="42"/>
      <c r="AAB103" s="72"/>
      <c r="AAC103" s="91"/>
      <c r="AAD103" s="93"/>
      <c r="AAE103" s="81"/>
      <c r="AAF103" s="90"/>
      <c r="AAG103" s="90"/>
      <c r="AAH103" s="77"/>
      <c r="AAI103" s="42"/>
      <c r="AAJ103" s="72"/>
      <c r="AAK103" s="91"/>
      <c r="AAL103" s="93"/>
      <c r="AAM103" s="81"/>
      <c r="AAN103" s="90"/>
      <c r="AAO103" s="90"/>
      <c r="AAP103" s="77"/>
      <c r="AAQ103" s="42"/>
      <c r="AAR103" s="72"/>
      <c r="AAS103" s="91"/>
      <c r="AAT103" s="93"/>
      <c r="AAU103" s="81"/>
      <c r="AAV103" s="90"/>
      <c r="AAW103" s="90"/>
      <c r="AAX103" s="77"/>
      <c r="AAY103" s="42"/>
      <c r="AAZ103" s="72"/>
      <c r="ABA103" s="91"/>
      <c r="ABB103" s="93"/>
      <c r="ABC103" s="81"/>
      <c r="ABD103" s="90"/>
      <c r="ABE103" s="90"/>
      <c r="ABF103" s="77"/>
      <c r="ABG103" s="42"/>
      <c r="ABH103" s="72"/>
      <c r="ABI103" s="91"/>
      <c r="ABJ103" s="93"/>
      <c r="ABK103" s="81"/>
      <c r="ABL103" s="90"/>
      <c r="ABM103" s="90"/>
      <c r="ABN103" s="77"/>
      <c r="ABO103" s="42"/>
      <c r="ABP103" s="72"/>
      <c r="ABQ103" s="91"/>
      <c r="ABR103" s="93"/>
      <c r="ABS103" s="81"/>
      <c r="ABT103" s="90"/>
      <c r="ABU103" s="90"/>
      <c r="ABV103" s="77"/>
      <c r="ABW103" s="42"/>
      <c r="ABX103" s="72"/>
      <c r="ABY103" s="91"/>
      <c r="ABZ103" s="93"/>
      <c r="ACA103" s="81"/>
      <c r="ACB103" s="90"/>
      <c r="ACC103" s="90"/>
      <c r="ACD103" s="77"/>
      <c r="ACE103" s="42"/>
      <c r="ACF103" s="72"/>
      <c r="ACG103" s="91"/>
      <c r="ACH103" s="93"/>
      <c r="ACI103" s="81"/>
      <c r="ACJ103" s="90"/>
      <c r="ACK103" s="90"/>
      <c r="ACL103" s="77"/>
      <c r="ACM103" s="42"/>
      <c r="ACN103" s="72"/>
      <c r="ACO103" s="91"/>
      <c r="ACP103" s="93"/>
      <c r="ACQ103" s="81"/>
      <c r="ACR103" s="90"/>
      <c r="ACS103" s="90"/>
      <c r="ACT103" s="77"/>
      <c r="ACU103" s="42"/>
      <c r="ACV103" s="72"/>
      <c r="ACW103" s="91"/>
      <c r="ACX103" s="93"/>
      <c r="ACY103" s="81"/>
      <c r="ACZ103" s="90"/>
      <c r="ADA103" s="90"/>
      <c r="ADB103" s="77"/>
      <c r="ADC103" s="42"/>
      <c r="ADD103" s="72"/>
      <c r="ADE103" s="91"/>
      <c r="ADF103" s="93"/>
      <c r="ADG103" s="81"/>
      <c r="ADH103" s="90"/>
      <c r="ADI103" s="90"/>
      <c r="ADJ103" s="77"/>
      <c r="ADK103" s="42"/>
      <c r="ADL103" s="72"/>
      <c r="ADM103" s="91"/>
      <c r="ADN103" s="93"/>
      <c r="ADO103" s="81"/>
      <c r="ADP103" s="90"/>
      <c r="ADQ103" s="90"/>
      <c r="ADR103" s="77"/>
      <c r="ADS103" s="42"/>
      <c r="ADT103" s="72"/>
      <c r="ADU103" s="91"/>
      <c r="ADV103" s="93"/>
      <c r="ADW103" s="81"/>
      <c r="ADX103" s="90"/>
      <c r="ADY103" s="90"/>
      <c r="ADZ103" s="77"/>
      <c r="AEA103" s="42"/>
      <c r="AEB103" s="72"/>
      <c r="AEC103" s="91"/>
      <c r="AED103" s="93"/>
      <c r="AEE103" s="81"/>
      <c r="AEF103" s="90"/>
      <c r="AEG103" s="90"/>
      <c r="AEH103" s="77"/>
      <c r="AEI103" s="42"/>
      <c r="AEJ103" s="72"/>
      <c r="AEK103" s="91"/>
      <c r="AEL103" s="93"/>
      <c r="AEM103" s="81"/>
      <c r="AEN103" s="90"/>
      <c r="AEO103" s="90"/>
      <c r="AEP103" s="77"/>
      <c r="AEQ103" s="42"/>
      <c r="AER103" s="72"/>
      <c r="AES103" s="91"/>
      <c r="AET103" s="93"/>
      <c r="AEU103" s="81"/>
      <c r="AEV103" s="90"/>
      <c r="AEW103" s="90"/>
      <c r="AEX103" s="77"/>
      <c r="AEY103" s="42"/>
      <c r="AEZ103" s="72"/>
      <c r="AFA103" s="91"/>
      <c r="AFB103" s="93"/>
      <c r="AFC103" s="81"/>
      <c r="AFD103" s="90"/>
      <c r="AFE103" s="90"/>
      <c r="AFF103" s="77"/>
      <c r="AFG103" s="42"/>
      <c r="AFH103" s="72"/>
      <c r="AFI103" s="91"/>
      <c r="AFJ103" s="93"/>
      <c r="AFK103" s="81"/>
      <c r="AFL103" s="90"/>
      <c r="AFM103" s="90"/>
      <c r="AFN103" s="77"/>
      <c r="AFO103" s="42"/>
      <c r="AFP103" s="72"/>
      <c r="AFQ103" s="91"/>
      <c r="AFR103" s="93"/>
      <c r="AFS103" s="81"/>
      <c r="AFT103" s="90"/>
      <c r="AFU103" s="90"/>
      <c r="AFV103" s="77"/>
      <c r="AFW103" s="42"/>
      <c r="AFX103" s="72"/>
      <c r="AFY103" s="91"/>
      <c r="AFZ103" s="93"/>
      <c r="AGA103" s="81"/>
      <c r="AGB103" s="90"/>
      <c r="AGC103" s="90"/>
      <c r="AGD103" s="77"/>
      <c r="AGE103" s="42"/>
      <c r="AGF103" s="72"/>
      <c r="AGG103" s="91"/>
      <c r="AGH103" s="93"/>
      <c r="AGI103" s="81"/>
      <c r="AGJ103" s="90"/>
      <c r="AGK103" s="90"/>
      <c r="AGL103" s="77"/>
      <c r="AGM103" s="42"/>
      <c r="AGN103" s="72"/>
      <c r="AGO103" s="91"/>
      <c r="AGP103" s="93"/>
      <c r="AGQ103" s="81"/>
      <c r="AGR103" s="90"/>
      <c r="AGS103" s="90"/>
      <c r="AGT103" s="77"/>
      <c r="AGU103" s="42"/>
      <c r="AGV103" s="72"/>
      <c r="AGW103" s="91"/>
      <c r="AGX103" s="93"/>
      <c r="AGY103" s="81"/>
      <c r="AGZ103" s="90"/>
      <c r="AHA103" s="90"/>
      <c r="AHB103" s="77"/>
      <c r="AHC103" s="42"/>
      <c r="AHD103" s="72"/>
      <c r="AHE103" s="91"/>
      <c r="AHF103" s="93"/>
      <c r="AHG103" s="81"/>
      <c r="AHH103" s="90"/>
      <c r="AHI103" s="90"/>
      <c r="AHJ103" s="77"/>
      <c r="AHK103" s="42"/>
      <c r="AHL103" s="72"/>
      <c r="AHM103" s="91"/>
      <c r="AHN103" s="93"/>
      <c r="AHO103" s="81"/>
      <c r="AHP103" s="90"/>
      <c r="AHQ103" s="90"/>
      <c r="AHR103" s="77"/>
      <c r="AHS103" s="42"/>
      <c r="AHT103" s="72"/>
      <c r="AHU103" s="91"/>
      <c r="AHV103" s="93"/>
      <c r="AHW103" s="81"/>
      <c r="AHX103" s="90"/>
      <c r="AHY103" s="90"/>
      <c r="AHZ103" s="77"/>
      <c r="AIA103" s="42"/>
      <c r="AIB103" s="72"/>
      <c r="AIC103" s="91"/>
      <c r="AID103" s="93"/>
      <c r="AIE103" s="81"/>
      <c r="AIF103" s="90"/>
      <c r="AIG103" s="90"/>
      <c r="AIH103" s="77"/>
      <c r="AII103" s="42"/>
      <c r="AIJ103" s="72"/>
      <c r="AIK103" s="91"/>
      <c r="AIL103" s="93"/>
      <c r="AIM103" s="81"/>
      <c r="AIN103" s="90"/>
      <c r="AIO103" s="90"/>
      <c r="AIP103" s="77"/>
      <c r="AIQ103" s="42"/>
      <c r="AIR103" s="72"/>
      <c r="AIS103" s="91"/>
      <c r="AIT103" s="93"/>
      <c r="AIU103" s="81"/>
      <c r="AIV103" s="90"/>
      <c r="AIW103" s="90"/>
      <c r="AIX103" s="77"/>
      <c r="AIY103" s="42"/>
      <c r="AIZ103" s="72"/>
      <c r="AJA103" s="91"/>
      <c r="AJB103" s="93"/>
      <c r="AJC103" s="81"/>
      <c r="AJD103" s="90"/>
      <c r="AJE103" s="90"/>
      <c r="AJF103" s="77"/>
      <c r="AJG103" s="42"/>
      <c r="AJH103" s="72"/>
      <c r="AJI103" s="91"/>
      <c r="AJJ103" s="93"/>
      <c r="AJK103" s="81"/>
      <c r="AJL103" s="90"/>
      <c r="AJM103" s="90"/>
      <c r="AJN103" s="77"/>
      <c r="AJO103" s="42"/>
      <c r="AJP103" s="72"/>
      <c r="AJQ103" s="91"/>
      <c r="AJR103" s="93"/>
      <c r="AJS103" s="81"/>
      <c r="AJT103" s="90"/>
      <c r="AJU103" s="90"/>
      <c r="AJV103" s="77"/>
      <c r="AJW103" s="42"/>
      <c r="AJX103" s="72"/>
      <c r="AJY103" s="91"/>
      <c r="AJZ103" s="93"/>
      <c r="AKA103" s="81"/>
      <c r="AKB103" s="90"/>
      <c r="AKC103" s="90"/>
      <c r="AKD103" s="77"/>
      <c r="AKE103" s="42"/>
      <c r="AKF103" s="72"/>
      <c r="AKG103" s="91"/>
      <c r="AKH103" s="93"/>
      <c r="AKI103" s="81"/>
      <c r="AKJ103" s="90"/>
      <c r="AKK103" s="90"/>
      <c r="AKL103" s="77"/>
      <c r="AKM103" s="42"/>
      <c r="AKN103" s="72"/>
      <c r="AKO103" s="91"/>
      <c r="AKP103" s="93"/>
      <c r="AKQ103" s="81"/>
      <c r="AKR103" s="90"/>
      <c r="AKS103" s="90"/>
      <c r="AKT103" s="77"/>
      <c r="AKU103" s="42"/>
      <c r="AKV103" s="72"/>
      <c r="AKW103" s="91"/>
      <c r="AKX103" s="93"/>
      <c r="AKY103" s="81"/>
      <c r="AKZ103" s="90"/>
      <c r="ALA103" s="90"/>
      <c r="ALB103" s="77"/>
      <c r="ALC103" s="42"/>
      <c r="ALD103" s="72"/>
      <c r="ALE103" s="91"/>
      <c r="ALF103" s="93"/>
      <c r="ALG103" s="81"/>
      <c r="ALH103" s="90"/>
      <c r="ALI103" s="90"/>
      <c r="ALJ103" s="77"/>
      <c r="ALK103" s="42"/>
      <c r="ALL103" s="72"/>
      <c r="ALM103" s="91"/>
      <c r="ALN103" s="93"/>
      <c r="ALO103" s="81"/>
      <c r="ALP103" s="90"/>
      <c r="ALQ103" s="90"/>
      <c r="ALR103" s="77"/>
      <c r="ALS103" s="42"/>
      <c r="ALT103" s="72"/>
      <c r="ALU103" s="91"/>
      <c r="ALV103" s="93"/>
      <c r="ALW103" s="81"/>
      <c r="ALX103" s="90"/>
      <c r="ALY103" s="90"/>
      <c r="ALZ103" s="77"/>
      <c r="AMA103" s="42"/>
      <c r="AMB103" s="72"/>
      <c r="AMC103" s="91"/>
      <c r="AMD103" s="93"/>
      <c r="AME103" s="81"/>
      <c r="AMF103" s="90"/>
      <c r="AMG103" s="90"/>
      <c r="AMH103" s="77"/>
      <c r="AMI103" s="42"/>
      <c r="AMJ103" s="72"/>
      <c r="AMK103" s="91"/>
      <c r="AML103" s="93"/>
      <c r="AMM103" s="81"/>
      <c r="AMN103" s="90"/>
      <c r="AMO103" s="90"/>
      <c r="AMP103" s="77"/>
      <c r="AMQ103" s="42"/>
      <c r="AMR103" s="72"/>
      <c r="AMS103" s="91"/>
      <c r="AMT103" s="93"/>
      <c r="AMU103" s="81"/>
      <c r="AMV103" s="90"/>
      <c r="AMW103" s="90"/>
      <c r="AMX103" s="77"/>
      <c r="AMY103" s="42"/>
      <c r="AMZ103" s="72"/>
      <c r="ANA103" s="91"/>
      <c r="ANB103" s="93"/>
      <c r="ANC103" s="81"/>
      <c r="AND103" s="90"/>
      <c r="ANE103" s="90"/>
      <c r="ANF103" s="77"/>
      <c r="ANG103" s="42"/>
      <c r="ANH103" s="72"/>
      <c r="ANI103" s="91"/>
      <c r="ANJ103" s="93"/>
      <c r="ANK103" s="81"/>
      <c r="ANL103" s="90"/>
      <c r="ANM103" s="90"/>
      <c r="ANN103" s="77"/>
      <c r="ANO103" s="42"/>
      <c r="ANP103" s="72"/>
      <c r="ANQ103" s="91"/>
      <c r="ANR103" s="93"/>
      <c r="ANS103" s="81"/>
      <c r="ANT103" s="90"/>
      <c r="ANU103" s="90"/>
      <c r="ANV103" s="77"/>
      <c r="ANW103" s="42"/>
      <c r="ANX103" s="72"/>
      <c r="ANY103" s="91"/>
      <c r="ANZ103" s="93"/>
      <c r="AOA103" s="81"/>
      <c r="AOB103" s="90"/>
      <c r="AOC103" s="90"/>
      <c r="AOD103" s="77"/>
      <c r="AOE103" s="42"/>
      <c r="AOF103" s="72"/>
      <c r="AOG103" s="91"/>
      <c r="AOH103" s="93"/>
      <c r="AOI103" s="81"/>
      <c r="AOJ103" s="90"/>
      <c r="AOK103" s="90"/>
      <c r="AOL103" s="77"/>
      <c r="AOM103" s="42"/>
      <c r="AON103" s="72"/>
      <c r="AOO103" s="91"/>
      <c r="AOP103" s="93"/>
      <c r="AOQ103" s="81"/>
      <c r="AOR103" s="90"/>
      <c r="AOS103" s="90"/>
      <c r="AOT103" s="77"/>
      <c r="AOU103" s="42"/>
      <c r="AOV103" s="72"/>
      <c r="AOW103" s="91"/>
      <c r="AOX103" s="93"/>
      <c r="AOY103" s="81"/>
      <c r="AOZ103" s="90"/>
      <c r="APA103" s="90"/>
      <c r="APB103" s="77"/>
      <c r="APC103" s="42"/>
      <c r="APD103" s="72"/>
      <c r="APE103" s="91"/>
      <c r="APF103" s="93"/>
      <c r="APG103" s="81"/>
      <c r="APH103" s="90"/>
      <c r="API103" s="90"/>
      <c r="APJ103" s="77"/>
      <c r="APK103" s="42"/>
      <c r="APL103" s="72"/>
      <c r="APM103" s="91"/>
      <c r="APN103" s="93"/>
      <c r="APO103" s="81"/>
      <c r="APP103" s="90"/>
      <c r="APQ103" s="90"/>
      <c r="APR103" s="77"/>
      <c r="APS103" s="42"/>
      <c r="APT103" s="72"/>
      <c r="APU103" s="91"/>
      <c r="APV103" s="93"/>
      <c r="APW103" s="81"/>
      <c r="APX103" s="90"/>
      <c r="APY103" s="90"/>
      <c r="APZ103" s="77"/>
      <c r="AQA103" s="42"/>
      <c r="AQB103" s="72"/>
      <c r="AQC103" s="91"/>
      <c r="AQD103" s="93"/>
      <c r="AQE103" s="81"/>
      <c r="AQF103" s="90"/>
      <c r="AQG103" s="90"/>
      <c r="AQH103" s="77"/>
      <c r="AQI103" s="42"/>
      <c r="AQJ103" s="72"/>
      <c r="AQK103" s="91"/>
      <c r="AQL103" s="93"/>
      <c r="AQM103" s="81"/>
      <c r="AQN103" s="90"/>
      <c r="AQO103" s="90"/>
      <c r="AQP103" s="77"/>
      <c r="AQQ103" s="42"/>
      <c r="AQR103" s="72"/>
      <c r="AQS103" s="91"/>
      <c r="AQT103" s="93"/>
      <c r="AQU103" s="81"/>
      <c r="AQV103" s="90"/>
      <c r="AQW103" s="90"/>
      <c r="AQX103" s="77"/>
      <c r="AQY103" s="42"/>
      <c r="AQZ103" s="72"/>
      <c r="ARA103" s="91"/>
      <c r="ARB103" s="93"/>
      <c r="ARC103" s="81"/>
      <c r="ARD103" s="90"/>
      <c r="ARE103" s="90"/>
      <c r="ARF103" s="77"/>
      <c r="ARG103" s="42"/>
      <c r="ARH103" s="72"/>
      <c r="ARI103" s="91"/>
      <c r="ARJ103" s="93"/>
      <c r="ARK103" s="81"/>
      <c r="ARL103" s="90"/>
      <c r="ARM103" s="90"/>
      <c r="ARN103" s="77"/>
      <c r="ARO103" s="42"/>
      <c r="ARP103" s="72"/>
      <c r="ARQ103" s="91"/>
      <c r="ARR103" s="93"/>
      <c r="ARS103" s="81"/>
      <c r="ART103" s="90"/>
      <c r="ARU103" s="90"/>
      <c r="ARV103" s="77"/>
      <c r="ARW103" s="42"/>
      <c r="ARX103" s="72"/>
      <c r="ARY103" s="91"/>
      <c r="ARZ103" s="93"/>
      <c r="ASA103" s="81"/>
      <c r="ASB103" s="90"/>
      <c r="ASC103" s="90"/>
      <c r="ASD103" s="77"/>
      <c r="ASE103" s="42"/>
      <c r="ASF103" s="72"/>
      <c r="ASG103" s="91"/>
      <c r="ASH103" s="93"/>
      <c r="ASI103" s="81"/>
      <c r="ASJ103" s="90"/>
      <c r="ASK103" s="90"/>
      <c r="ASL103" s="77"/>
      <c r="ASM103" s="42"/>
      <c r="ASN103" s="72"/>
      <c r="ASO103" s="91"/>
      <c r="ASP103" s="93"/>
      <c r="ASQ103" s="81"/>
      <c r="ASR103" s="90"/>
      <c r="ASS103" s="90"/>
      <c r="AST103" s="77"/>
      <c r="ASU103" s="42"/>
      <c r="ASV103" s="72"/>
      <c r="ASW103" s="91"/>
      <c r="ASX103" s="93"/>
      <c r="ASY103" s="81"/>
      <c r="ASZ103" s="90"/>
      <c r="ATA103" s="90"/>
      <c r="ATB103" s="77"/>
      <c r="ATC103" s="42"/>
      <c r="ATD103" s="72"/>
      <c r="ATE103" s="91"/>
      <c r="ATF103" s="93"/>
      <c r="ATG103" s="81"/>
      <c r="ATH103" s="90"/>
      <c r="ATI103" s="90"/>
      <c r="ATJ103" s="77"/>
      <c r="ATK103" s="42"/>
      <c r="ATL103" s="72"/>
      <c r="ATM103" s="91"/>
      <c r="ATN103" s="93"/>
      <c r="ATO103" s="81"/>
      <c r="ATP103" s="90"/>
      <c r="ATQ103" s="90"/>
      <c r="ATR103" s="77"/>
      <c r="ATS103" s="42"/>
      <c r="ATT103" s="72"/>
      <c r="ATU103" s="91"/>
      <c r="ATV103" s="93"/>
      <c r="ATW103" s="81"/>
      <c r="ATX103" s="90"/>
      <c r="ATY103" s="90"/>
      <c r="ATZ103" s="77"/>
      <c r="AUA103" s="42"/>
      <c r="AUB103" s="72"/>
      <c r="AUC103" s="91"/>
      <c r="AUD103" s="93"/>
      <c r="AUE103" s="81"/>
      <c r="AUF103" s="90"/>
      <c r="AUG103" s="90"/>
      <c r="AUH103" s="77"/>
      <c r="AUI103" s="42"/>
      <c r="AUJ103" s="72"/>
      <c r="AUK103" s="91"/>
      <c r="AUL103" s="93"/>
      <c r="AUM103" s="81"/>
      <c r="AUN103" s="90"/>
      <c r="AUO103" s="90"/>
      <c r="AUP103" s="77"/>
      <c r="AUQ103" s="42"/>
      <c r="AUR103" s="72"/>
      <c r="AUS103" s="91"/>
      <c r="AUT103" s="93"/>
      <c r="AUU103" s="81"/>
      <c r="AUV103" s="90"/>
      <c r="AUW103" s="90"/>
      <c r="AUX103" s="77"/>
      <c r="AUY103" s="42"/>
      <c r="AUZ103" s="72"/>
      <c r="AVA103" s="91"/>
      <c r="AVB103" s="93"/>
      <c r="AVC103" s="81"/>
      <c r="AVD103" s="90"/>
      <c r="AVE103" s="90"/>
      <c r="AVF103" s="77"/>
      <c r="AVG103" s="42"/>
      <c r="AVH103" s="72"/>
      <c r="AVI103" s="91"/>
      <c r="AVJ103" s="93"/>
      <c r="AVK103" s="81"/>
      <c r="AVL103" s="90"/>
      <c r="AVM103" s="90"/>
      <c r="AVN103" s="77"/>
      <c r="AVO103" s="42"/>
      <c r="AVP103" s="72"/>
      <c r="AVQ103" s="91"/>
      <c r="AVR103" s="93"/>
      <c r="AVS103" s="81"/>
      <c r="AVT103" s="90"/>
      <c r="AVU103" s="90"/>
      <c r="AVV103" s="77"/>
      <c r="AVW103" s="42"/>
      <c r="AVX103" s="72"/>
      <c r="AVY103" s="91"/>
      <c r="AVZ103" s="93"/>
      <c r="AWA103" s="81"/>
      <c r="AWB103" s="90"/>
      <c r="AWC103" s="90"/>
      <c r="AWD103" s="77"/>
      <c r="AWE103" s="42"/>
      <c r="AWF103" s="72"/>
      <c r="AWG103" s="91"/>
      <c r="AWH103" s="93"/>
      <c r="AWI103" s="81"/>
      <c r="AWJ103" s="90"/>
      <c r="AWK103" s="90"/>
      <c r="AWL103" s="77"/>
      <c r="AWM103" s="42"/>
      <c r="AWN103" s="72"/>
      <c r="AWO103" s="91"/>
      <c r="AWP103" s="93"/>
      <c r="AWQ103" s="81"/>
      <c r="AWR103" s="90"/>
      <c r="AWS103" s="90"/>
      <c r="AWT103" s="77"/>
      <c r="AWU103" s="42"/>
      <c r="AWV103" s="72"/>
      <c r="AWW103" s="91"/>
      <c r="AWX103" s="93"/>
      <c r="AWY103" s="81"/>
      <c r="AWZ103" s="90"/>
      <c r="AXA103" s="90"/>
      <c r="AXB103" s="77"/>
      <c r="AXC103" s="42"/>
      <c r="AXD103" s="72"/>
      <c r="AXE103" s="91"/>
      <c r="AXF103" s="93"/>
      <c r="AXG103" s="81"/>
      <c r="AXH103" s="90"/>
      <c r="AXI103" s="90"/>
      <c r="AXJ103" s="77"/>
      <c r="AXK103" s="42"/>
      <c r="AXL103" s="72"/>
      <c r="AXM103" s="91"/>
      <c r="AXN103" s="93"/>
      <c r="AXO103" s="81"/>
      <c r="AXP103" s="90"/>
      <c r="AXQ103" s="90"/>
      <c r="AXR103" s="77"/>
      <c r="AXS103" s="42"/>
      <c r="AXT103" s="72"/>
      <c r="AXU103" s="91"/>
      <c r="AXV103" s="93"/>
      <c r="AXW103" s="81"/>
      <c r="AXX103" s="90"/>
      <c r="AXY103" s="90"/>
      <c r="AXZ103" s="77"/>
      <c r="AYA103" s="42"/>
      <c r="AYB103" s="72"/>
      <c r="AYC103" s="91"/>
      <c r="AYD103" s="93"/>
      <c r="AYE103" s="81"/>
      <c r="AYF103" s="90"/>
      <c r="AYG103" s="90"/>
      <c r="AYH103" s="77"/>
      <c r="AYI103" s="42"/>
      <c r="AYJ103" s="72"/>
      <c r="AYK103" s="91"/>
      <c r="AYL103" s="93"/>
      <c r="AYM103" s="81"/>
      <c r="AYN103" s="90"/>
      <c r="AYO103" s="90"/>
      <c r="AYP103" s="77"/>
      <c r="AYQ103" s="42"/>
      <c r="AYR103" s="72"/>
      <c r="AYS103" s="91"/>
      <c r="AYT103" s="93"/>
      <c r="AYU103" s="81"/>
      <c r="AYV103" s="90"/>
      <c r="AYW103" s="90"/>
      <c r="AYX103" s="77"/>
      <c r="AYY103" s="42"/>
      <c r="AYZ103" s="72"/>
      <c r="AZA103" s="91"/>
      <c r="AZB103" s="93"/>
      <c r="AZC103" s="81"/>
      <c r="AZD103" s="90"/>
      <c r="AZE103" s="90"/>
      <c r="AZF103" s="77"/>
      <c r="AZG103" s="42"/>
      <c r="AZH103" s="72"/>
      <c r="AZI103" s="91"/>
      <c r="AZJ103" s="93"/>
      <c r="AZK103" s="81"/>
      <c r="AZL103" s="90"/>
      <c r="AZM103" s="90"/>
      <c r="AZN103" s="77"/>
      <c r="AZO103" s="42"/>
      <c r="AZP103" s="72"/>
      <c r="AZQ103" s="91"/>
      <c r="AZR103" s="93"/>
      <c r="AZS103" s="81"/>
      <c r="AZT103" s="90"/>
      <c r="AZU103" s="90"/>
      <c r="AZV103" s="77"/>
      <c r="AZW103" s="42"/>
      <c r="AZX103" s="72"/>
      <c r="AZY103" s="91"/>
      <c r="AZZ103" s="93"/>
      <c r="BAA103" s="81"/>
      <c r="BAB103" s="90"/>
      <c r="BAC103" s="90"/>
      <c r="BAD103" s="77"/>
      <c r="BAE103" s="42"/>
      <c r="BAF103" s="72"/>
      <c r="BAG103" s="91"/>
      <c r="BAH103" s="93"/>
      <c r="BAI103" s="81"/>
      <c r="BAJ103" s="90"/>
      <c r="BAK103" s="90"/>
      <c r="BAL103" s="77"/>
      <c r="BAM103" s="42"/>
      <c r="BAN103" s="72"/>
      <c r="BAO103" s="91"/>
      <c r="BAP103" s="93"/>
      <c r="BAQ103" s="81"/>
      <c r="BAR103" s="90"/>
      <c r="BAS103" s="90"/>
      <c r="BAT103" s="77"/>
      <c r="BAU103" s="42"/>
      <c r="BAV103" s="72"/>
      <c r="BAW103" s="91"/>
      <c r="BAX103" s="93"/>
      <c r="BAY103" s="81"/>
      <c r="BAZ103" s="90"/>
      <c r="BBA103" s="90"/>
      <c r="BBB103" s="77"/>
      <c r="BBC103" s="42"/>
      <c r="BBD103" s="72"/>
      <c r="BBE103" s="91"/>
      <c r="BBF103" s="93"/>
      <c r="BBG103" s="81"/>
      <c r="BBH103" s="90"/>
      <c r="BBI103" s="90"/>
      <c r="BBJ103" s="77"/>
      <c r="BBK103" s="42"/>
      <c r="BBL103" s="72"/>
      <c r="BBM103" s="91"/>
      <c r="BBN103" s="93"/>
      <c r="BBO103" s="81"/>
      <c r="BBP103" s="90"/>
      <c r="BBQ103" s="90"/>
      <c r="BBR103" s="77"/>
      <c r="BBS103" s="42"/>
      <c r="BBT103" s="72"/>
      <c r="BBU103" s="91"/>
      <c r="BBV103" s="93"/>
      <c r="BBW103" s="81"/>
      <c r="BBX103" s="90"/>
      <c r="BBY103" s="90"/>
      <c r="BBZ103" s="77"/>
      <c r="BCA103" s="42"/>
      <c r="BCB103" s="72"/>
      <c r="BCC103" s="91"/>
      <c r="BCD103" s="93"/>
      <c r="BCE103" s="81"/>
      <c r="BCF103" s="90"/>
      <c r="BCG103" s="90"/>
      <c r="BCH103" s="77"/>
      <c r="BCI103" s="42"/>
      <c r="BCJ103" s="72"/>
      <c r="BCK103" s="91"/>
      <c r="BCL103" s="93"/>
      <c r="BCM103" s="81"/>
      <c r="BCN103" s="90"/>
      <c r="BCO103" s="90"/>
      <c r="BCP103" s="77"/>
      <c r="BCQ103" s="42"/>
      <c r="BCR103" s="72"/>
      <c r="BCS103" s="91"/>
      <c r="BCT103" s="93"/>
      <c r="BCU103" s="81"/>
      <c r="BCV103" s="90"/>
      <c r="BCW103" s="90"/>
      <c r="BCX103" s="77"/>
      <c r="BCY103" s="42"/>
      <c r="BCZ103" s="72"/>
      <c r="BDA103" s="91"/>
      <c r="BDB103" s="93"/>
      <c r="BDC103" s="81"/>
      <c r="BDD103" s="90"/>
      <c r="BDE103" s="90"/>
      <c r="BDF103" s="77"/>
      <c r="BDG103" s="42"/>
      <c r="BDH103" s="72"/>
      <c r="BDI103" s="91"/>
      <c r="BDJ103" s="93"/>
      <c r="BDK103" s="81"/>
      <c r="BDL103" s="90"/>
      <c r="BDM103" s="90"/>
      <c r="BDN103" s="77"/>
      <c r="BDO103" s="42"/>
      <c r="BDP103" s="72"/>
      <c r="BDQ103" s="91"/>
      <c r="BDR103" s="93"/>
      <c r="BDS103" s="81"/>
      <c r="BDT103" s="90"/>
      <c r="BDU103" s="90"/>
      <c r="BDV103" s="77"/>
      <c r="BDW103" s="42"/>
      <c r="BDX103" s="72"/>
      <c r="BDY103" s="91"/>
      <c r="BDZ103" s="93"/>
      <c r="BEA103" s="81"/>
      <c r="BEB103" s="90"/>
      <c r="BEC103" s="90"/>
      <c r="BED103" s="77"/>
      <c r="BEE103" s="42"/>
      <c r="BEF103" s="72"/>
      <c r="BEG103" s="91"/>
      <c r="BEH103" s="93"/>
      <c r="BEI103" s="81"/>
      <c r="BEJ103" s="90"/>
      <c r="BEK103" s="90"/>
      <c r="BEL103" s="77"/>
      <c r="BEM103" s="42"/>
      <c r="BEN103" s="72"/>
      <c r="BEO103" s="91"/>
      <c r="BEP103" s="93"/>
      <c r="BEQ103" s="81"/>
      <c r="BER103" s="90"/>
      <c r="BES103" s="90"/>
      <c r="BET103" s="77"/>
      <c r="BEU103" s="42"/>
      <c r="BEV103" s="72"/>
      <c r="BEW103" s="91"/>
      <c r="BEX103" s="93"/>
      <c r="BEY103" s="81"/>
      <c r="BEZ103" s="90"/>
      <c r="BFA103" s="90"/>
      <c r="BFB103" s="77"/>
      <c r="BFC103" s="42"/>
      <c r="BFD103" s="72"/>
      <c r="BFE103" s="91"/>
      <c r="BFF103" s="93"/>
      <c r="BFG103" s="81"/>
      <c r="BFH103" s="90"/>
      <c r="BFI103" s="90"/>
      <c r="BFJ103" s="77"/>
      <c r="BFK103" s="42"/>
      <c r="BFL103" s="72"/>
      <c r="BFM103" s="91"/>
      <c r="BFN103" s="93"/>
      <c r="BFO103" s="81"/>
      <c r="BFP103" s="90"/>
      <c r="BFQ103" s="90"/>
      <c r="BFR103" s="77"/>
      <c r="BFS103" s="42"/>
      <c r="BFT103" s="72"/>
      <c r="BFU103" s="91"/>
      <c r="BFV103" s="93"/>
      <c r="BFW103" s="81"/>
      <c r="BFX103" s="90"/>
      <c r="BFY103" s="90"/>
      <c r="BFZ103" s="77"/>
      <c r="BGA103" s="42"/>
      <c r="BGB103" s="72"/>
      <c r="BGC103" s="91"/>
      <c r="BGD103" s="93"/>
      <c r="BGE103" s="81"/>
      <c r="BGF103" s="90"/>
      <c r="BGG103" s="90"/>
      <c r="BGH103" s="77"/>
      <c r="BGI103" s="42"/>
      <c r="BGJ103" s="72"/>
      <c r="BGK103" s="91"/>
      <c r="BGL103" s="93"/>
      <c r="BGM103" s="81"/>
      <c r="BGN103" s="90"/>
      <c r="BGO103" s="90"/>
      <c r="BGP103" s="77"/>
      <c r="BGQ103" s="42"/>
      <c r="BGR103" s="72"/>
      <c r="BGS103" s="91"/>
      <c r="BGT103" s="93"/>
      <c r="BGU103" s="81"/>
      <c r="BGV103" s="90"/>
      <c r="BGW103" s="90"/>
      <c r="BGX103" s="77"/>
      <c r="BGY103" s="42"/>
      <c r="BGZ103" s="72"/>
      <c r="BHA103" s="91"/>
      <c r="BHB103" s="93"/>
      <c r="BHC103" s="81"/>
      <c r="BHD103" s="90"/>
      <c r="BHE103" s="90"/>
      <c r="BHF103" s="77"/>
      <c r="BHG103" s="42"/>
      <c r="BHH103" s="72"/>
      <c r="BHI103" s="91"/>
      <c r="BHJ103" s="93"/>
      <c r="BHK103" s="81"/>
      <c r="BHL103" s="90"/>
      <c r="BHM103" s="90"/>
      <c r="BHN103" s="77"/>
      <c r="BHO103" s="42"/>
      <c r="BHP103" s="72"/>
      <c r="BHQ103" s="91"/>
      <c r="BHR103" s="93"/>
      <c r="BHS103" s="81"/>
      <c r="BHT103" s="90"/>
      <c r="BHU103" s="90"/>
      <c r="BHV103" s="77"/>
      <c r="BHW103" s="42"/>
      <c r="BHX103" s="72"/>
      <c r="BHY103" s="91"/>
      <c r="BHZ103" s="93"/>
      <c r="BIA103" s="81"/>
      <c r="BIB103" s="90"/>
      <c r="BIC103" s="90"/>
      <c r="BID103" s="77"/>
      <c r="BIE103" s="42"/>
      <c r="BIF103" s="72"/>
      <c r="BIG103" s="91"/>
      <c r="BIH103" s="93"/>
      <c r="BII103" s="81"/>
      <c r="BIJ103" s="90"/>
      <c r="BIK103" s="90"/>
      <c r="BIL103" s="77"/>
      <c r="BIM103" s="42"/>
      <c r="BIN103" s="72"/>
      <c r="BIO103" s="91"/>
      <c r="BIP103" s="93"/>
      <c r="BIQ103" s="81"/>
      <c r="BIR103" s="90"/>
      <c r="BIS103" s="90"/>
      <c r="BIT103" s="77"/>
      <c r="BIU103" s="42"/>
      <c r="BIV103" s="72"/>
      <c r="BIW103" s="91"/>
      <c r="BIX103" s="93"/>
      <c r="BIY103" s="81"/>
      <c r="BIZ103" s="90"/>
      <c r="BJA103" s="90"/>
      <c r="BJB103" s="77"/>
      <c r="BJC103" s="42"/>
      <c r="BJD103" s="72"/>
      <c r="BJE103" s="91"/>
      <c r="BJF103" s="93"/>
      <c r="BJG103" s="81"/>
      <c r="BJH103" s="90"/>
      <c r="BJI103" s="90"/>
      <c r="BJJ103" s="77"/>
      <c r="BJK103" s="42"/>
      <c r="BJL103" s="72"/>
      <c r="BJM103" s="91"/>
      <c r="BJN103" s="93"/>
      <c r="BJO103" s="81"/>
      <c r="BJP103" s="90"/>
      <c r="BJQ103" s="90"/>
      <c r="BJR103" s="77"/>
      <c r="BJS103" s="42"/>
      <c r="BJT103" s="72"/>
      <c r="BJU103" s="91"/>
      <c r="BJV103" s="93"/>
      <c r="BJW103" s="81"/>
      <c r="BJX103" s="90"/>
      <c r="BJY103" s="90"/>
      <c r="BJZ103" s="77"/>
      <c r="BKA103" s="42"/>
      <c r="BKB103" s="72"/>
      <c r="BKC103" s="91"/>
      <c r="BKD103" s="93"/>
      <c r="BKE103" s="81"/>
      <c r="BKF103" s="90"/>
      <c r="BKG103" s="90"/>
      <c r="BKH103" s="77"/>
      <c r="BKI103" s="42"/>
      <c r="BKJ103" s="72"/>
      <c r="BKK103" s="91"/>
      <c r="BKL103" s="93"/>
      <c r="BKM103" s="81"/>
      <c r="BKN103" s="90"/>
      <c r="BKO103" s="90"/>
      <c r="BKP103" s="77"/>
      <c r="BKQ103" s="42"/>
      <c r="BKR103" s="72"/>
      <c r="BKS103" s="91"/>
      <c r="BKT103" s="93"/>
      <c r="BKU103" s="81"/>
      <c r="BKV103" s="90"/>
      <c r="BKW103" s="90"/>
      <c r="BKX103" s="77"/>
      <c r="BKY103" s="42"/>
      <c r="BKZ103" s="72"/>
      <c r="BLA103" s="91"/>
      <c r="BLB103" s="93"/>
      <c r="BLC103" s="81"/>
      <c r="BLD103" s="90"/>
      <c r="BLE103" s="90"/>
      <c r="BLF103" s="77"/>
      <c r="BLG103" s="42"/>
      <c r="BLH103" s="72"/>
      <c r="BLI103" s="91"/>
      <c r="BLJ103" s="93"/>
      <c r="BLK103" s="81"/>
      <c r="BLL103" s="90"/>
      <c r="BLM103" s="90"/>
      <c r="BLN103" s="77"/>
      <c r="BLO103" s="42"/>
      <c r="BLP103" s="72"/>
      <c r="BLQ103" s="91"/>
      <c r="BLR103" s="93"/>
      <c r="BLS103" s="81"/>
      <c r="BLT103" s="90"/>
      <c r="BLU103" s="90"/>
      <c r="BLV103" s="77"/>
      <c r="BLW103" s="42"/>
      <c r="BLX103" s="72"/>
      <c r="BLY103" s="91"/>
      <c r="BLZ103" s="93"/>
      <c r="BMA103" s="81"/>
      <c r="BMB103" s="90"/>
      <c r="BMC103" s="90"/>
      <c r="BMD103" s="77"/>
      <c r="BME103" s="42"/>
      <c r="BMF103" s="72"/>
      <c r="BMG103" s="91"/>
      <c r="BMH103" s="93"/>
      <c r="BMI103" s="81"/>
      <c r="BMJ103" s="90"/>
      <c r="BMK103" s="90"/>
      <c r="BML103" s="77"/>
      <c r="BMM103" s="42"/>
      <c r="BMN103" s="72"/>
      <c r="BMO103" s="91"/>
      <c r="BMP103" s="93"/>
      <c r="BMQ103" s="81"/>
      <c r="BMR103" s="90"/>
      <c r="BMS103" s="90"/>
      <c r="BMT103" s="77"/>
      <c r="BMU103" s="42"/>
      <c r="BMV103" s="72"/>
      <c r="BMW103" s="91"/>
      <c r="BMX103" s="93"/>
      <c r="BMY103" s="81"/>
      <c r="BMZ103" s="90"/>
      <c r="BNA103" s="90"/>
      <c r="BNB103" s="77"/>
      <c r="BNC103" s="42"/>
      <c r="BND103" s="72"/>
      <c r="BNE103" s="91"/>
      <c r="BNF103" s="93"/>
      <c r="BNG103" s="81"/>
      <c r="BNH103" s="90"/>
      <c r="BNI103" s="90"/>
      <c r="BNJ103" s="77"/>
      <c r="BNK103" s="42"/>
      <c r="BNL103" s="72"/>
      <c r="BNM103" s="91"/>
      <c r="BNN103" s="93"/>
      <c r="BNO103" s="81"/>
      <c r="BNP103" s="90"/>
      <c r="BNQ103" s="90"/>
      <c r="BNR103" s="77"/>
      <c r="BNS103" s="42"/>
      <c r="BNT103" s="72"/>
      <c r="BNU103" s="91"/>
      <c r="BNV103" s="93"/>
      <c r="BNW103" s="81"/>
      <c r="BNX103" s="90"/>
      <c r="BNY103" s="90"/>
      <c r="BNZ103" s="77"/>
      <c r="BOA103" s="42"/>
      <c r="BOB103" s="72"/>
      <c r="BOC103" s="91"/>
      <c r="BOD103" s="93"/>
      <c r="BOE103" s="81"/>
      <c r="BOF103" s="90"/>
      <c r="BOG103" s="90"/>
      <c r="BOH103" s="77"/>
      <c r="BOI103" s="42"/>
      <c r="BOJ103" s="72"/>
      <c r="BOK103" s="91"/>
      <c r="BOL103" s="93"/>
      <c r="BOM103" s="81"/>
      <c r="BON103" s="90"/>
      <c r="BOO103" s="90"/>
      <c r="BOP103" s="77"/>
      <c r="BOQ103" s="42"/>
      <c r="BOR103" s="72"/>
      <c r="BOS103" s="91"/>
      <c r="BOT103" s="93"/>
      <c r="BOU103" s="81"/>
      <c r="BOV103" s="90"/>
      <c r="BOW103" s="90"/>
      <c r="BOX103" s="77"/>
      <c r="BOY103" s="42"/>
      <c r="BOZ103" s="72"/>
      <c r="BPA103" s="91"/>
      <c r="BPB103" s="93"/>
      <c r="BPC103" s="81"/>
      <c r="BPD103" s="90"/>
      <c r="BPE103" s="90"/>
      <c r="BPF103" s="77"/>
      <c r="BPG103" s="42"/>
      <c r="BPH103" s="72"/>
      <c r="BPI103" s="91"/>
      <c r="BPJ103" s="93"/>
      <c r="BPK103" s="81"/>
      <c r="BPL103" s="90"/>
      <c r="BPM103" s="90"/>
      <c r="BPN103" s="77"/>
      <c r="BPO103" s="42"/>
      <c r="BPP103" s="72"/>
      <c r="BPQ103" s="91"/>
      <c r="BPR103" s="93"/>
      <c r="BPS103" s="81"/>
      <c r="BPT103" s="90"/>
      <c r="BPU103" s="90"/>
      <c r="BPV103" s="77"/>
      <c r="BPW103" s="42"/>
      <c r="BPX103" s="72"/>
      <c r="BPY103" s="91"/>
      <c r="BPZ103" s="93"/>
      <c r="BQA103" s="81"/>
      <c r="BQB103" s="90"/>
      <c r="BQC103" s="90"/>
      <c r="BQD103" s="77"/>
      <c r="BQE103" s="42"/>
      <c r="BQF103" s="72"/>
      <c r="BQG103" s="91"/>
      <c r="BQH103" s="93"/>
      <c r="BQI103" s="81"/>
      <c r="BQJ103" s="90"/>
      <c r="BQK103" s="90"/>
      <c r="BQL103" s="77"/>
      <c r="BQM103" s="42"/>
      <c r="BQN103" s="72"/>
      <c r="BQO103" s="91"/>
      <c r="BQP103" s="93"/>
      <c r="BQQ103" s="81"/>
      <c r="BQR103" s="90"/>
      <c r="BQS103" s="90"/>
      <c r="BQT103" s="77"/>
      <c r="BQU103" s="42"/>
      <c r="BQV103" s="72"/>
      <c r="BQW103" s="91"/>
      <c r="BQX103" s="93"/>
      <c r="BQY103" s="81"/>
      <c r="BQZ103" s="90"/>
      <c r="BRA103" s="90"/>
      <c r="BRB103" s="77"/>
      <c r="BRC103" s="42"/>
      <c r="BRD103" s="72"/>
      <c r="BRE103" s="91"/>
      <c r="BRF103" s="93"/>
      <c r="BRG103" s="81"/>
      <c r="BRH103" s="90"/>
      <c r="BRI103" s="90"/>
      <c r="BRJ103" s="77"/>
      <c r="BRK103" s="42"/>
      <c r="BRL103" s="72"/>
      <c r="BRM103" s="91"/>
      <c r="BRN103" s="93"/>
      <c r="BRO103" s="81"/>
      <c r="BRP103" s="90"/>
      <c r="BRQ103" s="90"/>
      <c r="BRR103" s="77"/>
      <c r="BRS103" s="42"/>
      <c r="BRT103" s="72"/>
      <c r="BRU103" s="91"/>
      <c r="BRV103" s="93"/>
      <c r="BRW103" s="81"/>
      <c r="BRX103" s="90"/>
      <c r="BRY103" s="90"/>
      <c r="BRZ103" s="77"/>
      <c r="BSA103" s="42"/>
      <c r="BSB103" s="72"/>
      <c r="BSC103" s="91"/>
      <c r="BSD103" s="93"/>
      <c r="BSE103" s="81"/>
      <c r="BSF103" s="90"/>
      <c r="BSG103" s="90"/>
      <c r="BSH103" s="77"/>
      <c r="BSI103" s="42"/>
      <c r="BSJ103" s="72"/>
      <c r="BSK103" s="91"/>
      <c r="BSL103" s="93"/>
      <c r="BSM103" s="81"/>
      <c r="BSN103" s="90"/>
      <c r="BSO103" s="90"/>
      <c r="BSP103" s="77"/>
      <c r="BSQ103" s="42"/>
      <c r="BSR103" s="72"/>
      <c r="BSS103" s="91"/>
      <c r="BST103" s="93"/>
      <c r="BSU103" s="81"/>
      <c r="BSV103" s="90"/>
      <c r="BSW103" s="90"/>
      <c r="BSX103" s="77"/>
      <c r="BSY103" s="42"/>
      <c r="BSZ103" s="72"/>
      <c r="BTA103" s="91"/>
      <c r="BTB103" s="93"/>
      <c r="BTC103" s="81"/>
      <c r="BTD103" s="90"/>
      <c r="BTE103" s="90"/>
      <c r="BTF103" s="77"/>
      <c r="BTG103" s="42"/>
      <c r="BTH103" s="72"/>
      <c r="BTI103" s="91"/>
      <c r="BTJ103" s="93"/>
      <c r="BTK103" s="81"/>
      <c r="BTL103" s="90"/>
      <c r="BTM103" s="90"/>
      <c r="BTN103" s="77"/>
      <c r="BTO103" s="42"/>
      <c r="BTP103" s="72"/>
      <c r="BTQ103" s="91"/>
      <c r="BTR103" s="93"/>
      <c r="BTS103" s="81"/>
      <c r="BTT103" s="90"/>
      <c r="BTU103" s="90"/>
      <c r="BTV103" s="77"/>
      <c r="BTW103" s="42"/>
      <c r="BTX103" s="72"/>
      <c r="BTY103" s="91"/>
      <c r="BTZ103" s="93"/>
      <c r="BUA103" s="81"/>
      <c r="BUB103" s="90"/>
      <c r="BUC103" s="90"/>
      <c r="BUD103" s="77"/>
      <c r="BUE103" s="42"/>
      <c r="BUF103" s="72"/>
      <c r="BUG103" s="91"/>
      <c r="BUH103" s="93"/>
      <c r="BUI103" s="81"/>
      <c r="BUJ103" s="90"/>
      <c r="BUK103" s="90"/>
      <c r="BUL103" s="77"/>
      <c r="BUM103" s="42"/>
      <c r="BUN103" s="72"/>
      <c r="BUO103" s="91"/>
      <c r="BUP103" s="93"/>
      <c r="BUQ103" s="81"/>
      <c r="BUR103" s="90"/>
      <c r="BUS103" s="90"/>
      <c r="BUT103" s="77"/>
      <c r="BUU103" s="42"/>
      <c r="BUV103" s="72"/>
      <c r="BUW103" s="91"/>
      <c r="BUX103" s="93"/>
      <c r="BUY103" s="81"/>
      <c r="BUZ103" s="90"/>
      <c r="BVA103" s="90"/>
      <c r="BVB103" s="77"/>
      <c r="BVC103" s="42"/>
      <c r="BVD103" s="72"/>
      <c r="BVE103" s="91"/>
      <c r="BVF103" s="93"/>
      <c r="BVG103" s="81"/>
      <c r="BVH103" s="90"/>
      <c r="BVI103" s="90"/>
      <c r="BVJ103" s="77"/>
      <c r="BVK103" s="42"/>
      <c r="BVL103" s="72"/>
      <c r="BVM103" s="91"/>
      <c r="BVN103" s="93"/>
      <c r="BVO103" s="81"/>
      <c r="BVP103" s="90"/>
      <c r="BVQ103" s="90"/>
      <c r="BVR103" s="77"/>
      <c r="BVS103" s="42"/>
      <c r="BVT103" s="72"/>
      <c r="BVU103" s="91"/>
      <c r="BVV103" s="93"/>
      <c r="BVW103" s="81"/>
      <c r="BVX103" s="90"/>
      <c r="BVY103" s="90"/>
      <c r="BVZ103" s="77"/>
      <c r="BWA103" s="42"/>
      <c r="BWB103" s="72"/>
      <c r="BWC103" s="91"/>
      <c r="BWD103" s="93"/>
      <c r="BWE103" s="81"/>
      <c r="BWF103" s="90"/>
      <c r="BWG103" s="90"/>
      <c r="BWH103" s="77"/>
      <c r="BWI103" s="42"/>
      <c r="BWJ103" s="72"/>
      <c r="BWK103" s="91"/>
      <c r="BWL103" s="93"/>
      <c r="BWM103" s="81"/>
      <c r="BWN103" s="90"/>
      <c r="BWO103" s="90"/>
      <c r="BWP103" s="77"/>
      <c r="BWQ103" s="42"/>
      <c r="BWR103" s="72"/>
      <c r="BWS103" s="91"/>
      <c r="BWT103" s="93"/>
      <c r="BWU103" s="81"/>
      <c r="BWV103" s="90"/>
      <c r="BWW103" s="90"/>
      <c r="BWX103" s="77"/>
      <c r="BWY103" s="42"/>
      <c r="BWZ103" s="72"/>
      <c r="BXA103" s="91"/>
      <c r="BXB103" s="93"/>
      <c r="BXC103" s="81"/>
      <c r="BXD103" s="90"/>
      <c r="BXE103" s="90"/>
      <c r="BXF103" s="77"/>
      <c r="BXG103" s="42"/>
      <c r="BXH103" s="72"/>
      <c r="BXI103" s="91"/>
      <c r="BXJ103" s="93"/>
      <c r="BXK103" s="81"/>
      <c r="BXL103" s="90"/>
      <c r="BXM103" s="90"/>
      <c r="BXN103" s="77"/>
      <c r="BXO103" s="42"/>
      <c r="BXP103" s="72"/>
      <c r="BXQ103" s="91"/>
      <c r="BXR103" s="93"/>
      <c r="BXS103" s="81"/>
      <c r="BXT103" s="90"/>
      <c r="BXU103" s="90"/>
      <c r="BXV103" s="77"/>
      <c r="BXW103" s="42"/>
      <c r="BXX103" s="72"/>
      <c r="BXY103" s="91"/>
      <c r="BXZ103" s="93"/>
      <c r="BYA103" s="81"/>
      <c r="BYB103" s="90"/>
      <c r="BYC103" s="90"/>
      <c r="BYD103" s="77"/>
      <c r="BYE103" s="42"/>
      <c r="BYF103" s="72"/>
      <c r="BYG103" s="91"/>
      <c r="BYH103" s="93"/>
      <c r="BYI103" s="81"/>
      <c r="BYJ103" s="90"/>
      <c r="BYK103" s="90"/>
      <c r="BYL103" s="77"/>
      <c r="BYM103" s="42"/>
      <c r="BYN103" s="72"/>
      <c r="BYO103" s="91"/>
      <c r="BYP103" s="93"/>
      <c r="BYQ103" s="81"/>
      <c r="BYR103" s="90"/>
      <c r="BYS103" s="90"/>
      <c r="BYT103" s="77"/>
      <c r="BYU103" s="42"/>
      <c r="BYV103" s="72"/>
      <c r="BYW103" s="91"/>
      <c r="BYX103" s="93"/>
      <c r="BYY103" s="81"/>
      <c r="BYZ103" s="90"/>
      <c r="BZA103" s="90"/>
      <c r="BZB103" s="77"/>
      <c r="BZC103" s="42"/>
      <c r="BZD103" s="72"/>
      <c r="BZE103" s="91"/>
      <c r="BZF103" s="93"/>
      <c r="BZG103" s="81"/>
      <c r="BZH103" s="90"/>
      <c r="BZI103" s="90"/>
      <c r="BZJ103" s="77"/>
      <c r="BZK103" s="42"/>
      <c r="BZL103" s="72"/>
      <c r="BZM103" s="91"/>
      <c r="BZN103" s="93"/>
      <c r="BZO103" s="81"/>
      <c r="BZP103" s="90"/>
      <c r="BZQ103" s="90"/>
      <c r="BZR103" s="77"/>
      <c r="BZS103" s="42"/>
      <c r="BZT103" s="72"/>
      <c r="BZU103" s="91"/>
      <c r="BZV103" s="93"/>
      <c r="BZW103" s="81"/>
      <c r="BZX103" s="90"/>
      <c r="BZY103" s="90"/>
      <c r="BZZ103" s="77"/>
      <c r="CAA103" s="42"/>
      <c r="CAB103" s="72"/>
      <c r="CAC103" s="91"/>
      <c r="CAD103" s="93"/>
      <c r="CAE103" s="81"/>
      <c r="CAF103" s="90"/>
      <c r="CAG103" s="90"/>
      <c r="CAH103" s="77"/>
      <c r="CAI103" s="42"/>
      <c r="CAJ103" s="72"/>
      <c r="CAK103" s="91"/>
      <c r="CAL103" s="93"/>
      <c r="CAM103" s="81"/>
      <c r="CAN103" s="90"/>
      <c r="CAO103" s="90"/>
      <c r="CAP103" s="77"/>
      <c r="CAQ103" s="42"/>
      <c r="CAR103" s="72"/>
      <c r="CAS103" s="91"/>
      <c r="CAT103" s="93"/>
      <c r="CAU103" s="81"/>
      <c r="CAV103" s="90"/>
      <c r="CAW103" s="90"/>
      <c r="CAX103" s="77"/>
      <c r="CAY103" s="42"/>
      <c r="CAZ103" s="72"/>
      <c r="CBA103" s="91"/>
      <c r="CBB103" s="93"/>
      <c r="CBC103" s="81"/>
      <c r="CBD103" s="90"/>
      <c r="CBE103" s="90"/>
      <c r="CBF103" s="77"/>
      <c r="CBG103" s="42"/>
      <c r="CBH103" s="72"/>
      <c r="CBI103" s="91"/>
      <c r="CBJ103" s="93"/>
      <c r="CBK103" s="81"/>
      <c r="CBL103" s="90"/>
      <c r="CBM103" s="90"/>
      <c r="CBN103" s="77"/>
      <c r="CBO103" s="42"/>
      <c r="CBP103" s="72"/>
      <c r="CBQ103" s="91"/>
      <c r="CBR103" s="93"/>
      <c r="CBS103" s="81"/>
      <c r="CBT103" s="90"/>
      <c r="CBU103" s="90"/>
      <c r="CBV103" s="77"/>
      <c r="CBW103" s="42"/>
      <c r="CBX103" s="72"/>
      <c r="CBY103" s="91"/>
      <c r="CBZ103" s="93"/>
      <c r="CCA103" s="81"/>
      <c r="CCB103" s="90"/>
      <c r="CCC103" s="90"/>
      <c r="CCD103" s="77"/>
      <c r="CCE103" s="42"/>
      <c r="CCF103" s="72"/>
      <c r="CCG103" s="91"/>
      <c r="CCH103" s="93"/>
      <c r="CCI103" s="81"/>
      <c r="CCJ103" s="90"/>
      <c r="CCK103" s="90"/>
      <c r="CCL103" s="77"/>
      <c r="CCM103" s="42"/>
      <c r="CCN103" s="72"/>
      <c r="CCO103" s="91"/>
      <c r="CCP103" s="93"/>
      <c r="CCQ103" s="81"/>
      <c r="CCR103" s="90"/>
      <c r="CCS103" s="90"/>
      <c r="CCT103" s="77"/>
      <c r="CCU103" s="42"/>
      <c r="CCV103" s="72"/>
      <c r="CCW103" s="91"/>
      <c r="CCX103" s="93"/>
      <c r="CCY103" s="81"/>
      <c r="CCZ103" s="90"/>
      <c r="CDA103" s="90"/>
      <c r="CDB103" s="77"/>
      <c r="CDC103" s="42"/>
      <c r="CDD103" s="72"/>
      <c r="CDE103" s="91"/>
      <c r="CDF103" s="93"/>
      <c r="CDG103" s="81"/>
      <c r="CDH103" s="90"/>
      <c r="CDI103" s="90"/>
      <c r="CDJ103" s="77"/>
      <c r="CDK103" s="42"/>
      <c r="CDL103" s="72"/>
      <c r="CDM103" s="91"/>
      <c r="CDN103" s="93"/>
      <c r="CDO103" s="81"/>
      <c r="CDP103" s="90"/>
      <c r="CDQ103" s="90"/>
      <c r="CDR103" s="77"/>
      <c r="CDS103" s="42"/>
      <c r="CDT103" s="72"/>
      <c r="CDU103" s="91"/>
      <c r="CDV103" s="93"/>
      <c r="CDW103" s="81"/>
      <c r="CDX103" s="90"/>
      <c r="CDY103" s="90"/>
      <c r="CDZ103" s="77"/>
      <c r="CEA103" s="42"/>
      <c r="CEB103" s="72"/>
      <c r="CEC103" s="91"/>
      <c r="CED103" s="93"/>
      <c r="CEE103" s="81"/>
      <c r="CEF103" s="90"/>
      <c r="CEG103" s="90"/>
      <c r="CEH103" s="77"/>
      <c r="CEI103" s="42"/>
      <c r="CEJ103" s="72"/>
      <c r="CEK103" s="91"/>
      <c r="CEL103" s="93"/>
      <c r="CEM103" s="81"/>
      <c r="CEN103" s="90"/>
      <c r="CEO103" s="90"/>
      <c r="CEP103" s="77"/>
      <c r="CEQ103" s="42"/>
      <c r="CER103" s="72"/>
      <c r="CES103" s="91"/>
      <c r="CET103" s="93"/>
      <c r="CEU103" s="81"/>
      <c r="CEV103" s="90"/>
      <c r="CEW103" s="90"/>
      <c r="CEX103" s="77"/>
      <c r="CEY103" s="42"/>
      <c r="CEZ103" s="72"/>
      <c r="CFA103" s="91"/>
      <c r="CFB103" s="93"/>
      <c r="CFC103" s="81"/>
      <c r="CFD103" s="90"/>
      <c r="CFE103" s="90"/>
      <c r="CFF103" s="77"/>
      <c r="CFG103" s="42"/>
      <c r="CFH103" s="72"/>
      <c r="CFI103" s="91"/>
      <c r="CFJ103" s="93"/>
      <c r="CFK103" s="81"/>
      <c r="CFL103" s="90"/>
      <c r="CFM103" s="90"/>
      <c r="CFN103" s="77"/>
      <c r="CFO103" s="42"/>
      <c r="CFP103" s="72"/>
      <c r="CFQ103" s="91"/>
      <c r="CFR103" s="93"/>
      <c r="CFS103" s="81"/>
      <c r="CFT103" s="90"/>
      <c r="CFU103" s="90"/>
      <c r="CFV103" s="77"/>
      <c r="CFW103" s="42"/>
      <c r="CFX103" s="72"/>
      <c r="CFY103" s="91"/>
      <c r="CFZ103" s="93"/>
      <c r="CGA103" s="81"/>
      <c r="CGB103" s="90"/>
      <c r="CGC103" s="90"/>
      <c r="CGD103" s="77"/>
      <c r="CGE103" s="42"/>
      <c r="CGF103" s="72"/>
      <c r="CGG103" s="91"/>
      <c r="CGH103" s="93"/>
      <c r="CGI103" s="81"/>
      <c r="CGJ103" s="90"/>
      <c r="CGK103" s="90"/>
      <c r="CGL103" s="77"/>
      <c r="CGM103" s="42"/>
      <c r="CGN103" s="72"/>
      <c r="CGO103" s="91"/>
      <c r="CGP103" s="93"/>
      <c r="CGQ103" s="81"/>
      <c r="CGR103" s="90"/>
      <c r="CGS103" s="90"/>
      <c r="CGT103" s="77"/>
      <c r="CGU103" s="42"/>
      <c r="CGV103" s="72"/>
      <c r="CGW103" s="91"/>
      <c r="CGX103" s="93"/>
      <c r="CGY103" s="81"/>
      <c r="CGZ103" s="90"/>
      <c r="CHA103" s="90"/>
      <c r="CHB103" s="77"/>
      <c r="CHC103" s="42"/>
      <c r="CHD103" s="72"/>
      <c r="CHE103" s="91"/>
      <c r="CHF103" s="93"/>
      <c r="CHG103" s="81"/>
      <c r="CHH103" s="90"/>
      <c r="CHI103" s="90"/>
      <c r="CHJ103" s="77"/>
      <c r="CHK103" s="42"/>
      <c r="CHL103" s="72"/>
      <c r="CHM103" s="91"/>
      <c r="CHN103" s="93"/>
      <c r="CHO103" s="81"/>
      <c r="CHP103" s="90"/>
      <c r="CHQ103" s="90"/>
      <c r="CHR103" s="77"/>
      <c r="CHS103" s="42"/>
      <c r="CHT103" s="72"/>
      <c r="CHU103" s="91"/>
      <c r="CHV103" s="93"/>
      <c r="CHW103" s="81"/>
      <c r="CHX103" s="90"/>
      <c r="CHY103" s="90"/>
      <c r="CHZ103" s="77"/>
      <c r="CIA103" s="42"/>
      <c r="CIB103" s="72"/>
      <c r="CIC103" s="91"/>
      <c r="CID103" s="93"/>
      <c r="CIE103" s="81"/>
      <c r="CIF103" s="90"/>
      <c r="CIG103" s="90"/>
      <c r="CIH103" s="77"/>
      <c r="CII103" s="42"/>
      <c r="CIJ103" s="72"/>
      <c r="CIK103" s="91"/>
      <c r="CIL103" s="93"/>
      <c r="CIM103" s="81"/>
      <c r="CIN103" s="90"/>
      <c r="CIO103" s="90"/>
      <c r="CIP103" s="77"/>
      <c r="CIQ103" s="42"/>
      <c r="CIR103" s="72"/>
      <c r="CIS103" s="91"/>
      <c r="CIT103" s="93"/>
      <c r="CIU103" s="81"/>
      <c r="CIV103" s="90"/>
      <c r="CIW103" s="90"/>
      <c r="CIX103" s="77"/>
      <c r="CIY103" s="42"/>
      <c r="CIZ103" s="72"/>
      <c r="CJA103" s="91"/>
      <c r="CJB103" s="93"/>
      <c r="CJC103" s="81"/>
      <c r="CJD103" s="90"/>
      <c r="CJE103" s="90"/>
      <c r="CJF103" s="77"/>
      <c r="CJG103" s="42"/>
      <c r="CJH103" s="72"/>
      <c r="CJI103" s="91"/>
      <c r="CJJ103" s="93"/>
      <c r="CJK103" s="81"/>
      <c r="CJL103" s="90"/>
      <c r="CJM103" s="90"/>
      <c r="CJN103" s="77"/>
      <c r="CJO103" s="42"/>
      <c r="CJP103" s="72"/>
      <c r="CJQ103" s="91"/>
      <c r="CJR103" s="93"/>
      <c r="CJS103" s="81"/>
      <c r="CJT103" s="90"/>
      <c r="CJU103" s="90"/>
      <c r="CJV103" s="77"/>
      <c r="CJW103" s="42"/>
      <c r="CJX103" s="72"/>
      <c r="CJY103" s="91"/>
      <c r="CJZ103" s="93"/>
      <c r="CKA103" s="81"/>
      <c r="CKB103" s="90"/>
      <c r="CKC103" s="90"/>
      <c r="CKD103" s="77"/>
      <c r="CKE103" s="42"/>
      <c r="CKF103" s="72"/>
      <c r="CKG103" s="91"/>
      <c r="CKH103" s="93"/>
      <c r="CKI103" s="81"/>
      <c r="CKJ103" s="90"/>
      <c r="CKK103" s="90"/>
      <c r="CKL103" s="77"/>
      <c r="CKM103" s="42"/>
      <c r="CKN103" s="72"/>
      <c r="CKO103" s="91"/>
      <c r="CKP103" s="93"/>
      <c r="CKQ103" s="81"/>
      <c r="CKR103" s="90"/>
      <c r="CKS103" s="90"/>
      <c r="CKT103" s="77"/>
      <c r="CKU103" s="42"/>
      <c r="CKV103" s="72"/>
      <c r="CKW103" s="91"/>
      <c r="CKX103" s="93"/>
      <c r="CKY103" s="81"/>
      <c r="CKZ103" s="90"/>
      <c r="CLA103" s="90"/>
      <c r="CLB103" s="77"/>
      <c r="CLC103" s="42"/>
      <c r="CLD103" s="72"/>
      <c r="CLE103" s="91"/>
      <c r="CLF103" s="93"/>
      <c r="CLG103" s="81"/>
      <c r="CLH103" s="90"/>
      <c r="CLI103" s="90"/>
      <c r="CLJ103" s="77"/>
      <c r="CLK103" s="42"/>
      <c r="CLL103" s="72"/>
      <c r="CLM103" s="91"/>
      <c r="CLN103" s="93"/>
      <c r="CLO103" s="81"/>
      <c r="CLP103" s="90"/>
      <c r="CLQ103" s="90"/>
      <c r="CLR103" s="77"/>
      <c r="CLS103" s="42"/>
      <c r="CLT103" s="72"/>
      <c r="CLU103" s="91"/>
      <c r="CLV103" s="93"/>
      <c r="CLW103" s="81"/>
      <c r="CLX103" s="90"/>
      <c r="CLY103" s="90"/>
      <c r="CLZ103" s="77"/>
      <c r="CMA103" s="42"/>
      <c r="CMB103" s="72"/>
      <c r="CMC103" s="91"/>
      <c r="CMD103" s="93"/>
      <c r="CME103" s="81"/>
      <c r="CMF103" s="90"/>
      <c r="CMG103" s="90"/>
      <c r="CMH103" s="77"/>
      <c r="CMI103" s="42"/>
      <c r="CMJ103" s="72"/>
      <c r="CMK103" s="91"/>
      <c r="CML103" s="93"/>
      <c r="CMM103" s="81"/>
      <c r="CMN103" s="90"/>
      <c r="CMO103" s="90"/>
      <c r="CMP103" s="77"/>
      <c r="CMQ103" s="42"/>
      <c r="CMR103" s="72"/>
      <c r="CMS103" s="91"/>
      <c r="CMT103" s="93"/>
      <c r="CMU103" s="81"/>
      <c r="CMV103" s="90"/>
      <c r="CMW103" s="90"/>
      <c r="CMX103" s="77"/>
      <c r="CMY103" s="42"/>
      <c r="CMZ103" s="72"/>
      <c r="CNA103" s="91"/>
      <c r="CNB103" s="93"/>
      <c r="CNC103" s="81"/>
      <c r="CND103" s="90"/>
      <c r="CNE103" s="90"/>
      <c r="CNF103" s="77"/>
      <c r="CNG103" s="42"/>
      <c r="CNH103" s="72"/>
      <c r="CNI103" s="91"/>
      <c r="CNJ103" s="93"/>
      <c r="CNK103" s="81"/>
      <c r="CNL103" s="90"/>
      <c r="CNM103" s="90"/>
      <c r="CNN103" s="77"/>
      <c r="CNO103" s="42"/>
      <c r="CNP103" s="72"/>
      <c r="CNQ103" s="91"/>
      <c r="CNR103" s="93"/>
      <c r="CNS103" s="81"/>
      <c r="CNT103" s="90"/>
      <c r="CNU103" s="90"/>
      <c r="CNV103" s="77"/>
      <c r="CNW103" s="42"/>
      <c r="CNX103" s="72"/>
      <c r="CNY103" s="91"/>
      <c r="CNZ103" s="93"/>
      <c r="COA103" s="81"/>
      <c r="COB103" s="90"/>
      <c r="COC103" s="90"/>
      <c r="COD103" s="77"/>
      <c r="COE103" s="42"/>
      <c r="COF103" s="72"/>
      <c r="COG103" s="91"/>
      <c r="COH103" s="93"/>
      <c r="COI103" s="81"/>
      <c r="COJ103" s="90"/>
      <c r="COK103" s="90"/>
      <c r="COL103" s="77"/>
      <c r="COM103" s="42"/>
      <c r="CON103" s="72"/>
      <c r="COO103" s="91"/>
      <c r="COP103" s="93"/>
      <c r="COQ103" s="81"/>
      <c r="COR103" s="90"/>
      <c r="COS103" s="90"/>
      <c r="COT103" s="77"/>
      <c r="COU103" s="42"/>
      <c r="COV103" s="72"/>
      <c r="COW103" s="91"/>
      <c r="COX103" s="93"/>
      <c r="COY103" s="81"/>
      <c r="COZ103" s="90"/>
      <c r="CPA103" s="90"/>
      <c r="CPB103" s="77"/>
      <c r="CPC103" s="42"/>
      <c r="CPD103" s="72"/>
      <c r="CPE103" s="91"/>
      <c r="CPF103" s="93"/>
      <c r="CPG103" s="81"/>
      <c r="CPH103" s="90"/>
      <c r="CPI103" s="90"/>
      <c r="CPJ103" s="77"/>
      <c r="CPK103" s="42"/>
      <c r="CPL103" s="72"/>
      <c r="CPM103" s="91"/>
      <c r="CPN103" s="93"/>
      <c r="CPO103" s="81"/>
      <c r="CPP103" s="90"/>
      <c r="CPQ103" s="90"/>
      <c r="CPR103" s="77"/>
      <c r="CPS103" s="42"/>
      <c r="CPT103" s="72"/>
      <c r="CPU103" s="91"/>
      <c r="CPV103" s="93"/>
      <c r="CPW103" s="81"/>
      <c r="CPX103" s="90"/>
      <c r="CPY103" s="90"/>
      <c r="CPZ103" s="77"/>
      <c r="CQA103" s="42"/>
      <c r="CQB103" s="72"/>
      <c r="CQC103" s="91"/>
      <c r="CQD103" s="93"/>
      <c r="CQE103" s="81"/>
      <c r="CQF103" s="90"/>
      <c r="CQG103" s="90"/>
      <c r="CQH103" s="77"/>
      <c r="CQI103" s="42"/>
      <c r="CQJ103" s="72"/>
      <c r="CQK103" s="91"/>
      <c r="CQL103" s="93"/>
      <c r="CQM103" s="81"/>
      <c r="CQN103" s="90"/>
      <c r="CQO103" s="90"/>
      <c r="CQP103" s="77"/>
      <c r="CQQ103" s="42"/>
      <c r="CQR103" s="72"/>
      <c r="CQS103" s="91"/>
      <c r="CQT103" s="93"/>
      <c r="CQU103" s="81"/>
      <c r="CQV103" s="90"/>
      <c r="CQW103" s="90"/>
      <c r="CQX103" s="77"/>
      <c r="CQY103" s="42"/>
      <c r="CQZ103" s="72"/>
      <c r="CRA103" s="91"/>
      <c r="CRB103" s="93"/>
      <c r="CRC103" s="81"/>
      <c r="CRD103" s="90"/>
      <c r="CRE103" s="90"/>
      <c r="CRF103" s="77"/>
      <c r="CRG103" s="42"/>
      <c r="CRH103" s="72"/>
      <c r="CRI103" s="91"/>
      <c r="CRJ103" s="93"/>
      <c r="CRK103" s="81"/>
      <c r="CRL103" s="90"/>
      <c r="CRM103" s="90"/>
      <c r="CRN103" s="77"/>
      <c r="CRO103" s="42"/>
      <c r="CRP103" s="72"/>
      <c r="CRQ103" s="91"/>
      <c r="CRR103" s="93"/>
      <c r="CRS103" s="81"/>
      <c r="CRT103" s="90"/>
      <c r="CRU103" s="90"/>
      <c r="CRV103" s="77"/>
      <c r="CRW103" s="42"/>
      <c r="CRX103" s="72"/>
      <c r="CRY103" s="91"/>
      <c r="CRZ103" s="93"/>
      <c r="CSA103" s="81"/>
      <c r="CSB103" s="90"/>
      <c r="CSC103" s="90"/>
      <c r="CSD103" s="77"/>
      <c r="CSE103" s="42"/>
      <c r="CSF103" s="72"/>
      <c r="CSG103" s="91"/>
      <c r="CSH103" s="93"/>
      <c r="CSI103" s="81"/>
      <c r="CSJ103" s="90"/>
      <c r="CSK103" s="90"/>
      <c r="CSL103" s="77"/>
      <c r="CSM103" s="42"/>
      <c r="CSN103" s="72"/>
      <c r="CSO103" s="91"/>
      <c r="CSP103" s="93"/>
      <c r="CSQ103" s="81"/>
      <c r="CSR103" s="90"/>
      <c r="CSS103" s="90"/>
      <c r="CST103" s="77"/>
      <c r="CSU103" s="42"/>
      <c r="CSV103" s="72"/>
      <c r="CSW103" s="91"/>
      <c r="CSX103" s="93"/>
      <c r="CSY103" s="81"/>
      <c r="CSZ103" s="90"/>
      <c r="CTA103" s="90"/>
      <c r="CTB103" s="77"/>
      <c r="CTC103" s="42"/>
      <c r="CTD103" s="72"/>
      <c r="CTE103" s="91"/>
      <c r="CTF103" s="93"/>
      <c r="CTG103" s="81"/>
      <c r="CTH103" s="90"/>
      <c r="CTI103" s="90"/>
      <c r="CTJ103" s="77"/>
      <c r="CTK103" s="42"/>
      <c r="CTL103" s="72"/>
      <c r="CTM103" s="91"/>
      <c r="CTN103" s="93"/>
      <c r="CTO103" s="81"/>
      <c r="CTP103" s="90"/>
      <c r="CTQ103" s="90"/>
      <c r="CTR103" s="77"/>
      <c r="CTS103" s="42"/>
      <c r="CTT103" s="72"/>
      <c r="CTU103" s="91"/>
      <c r="CTV103" s="93"/>
      <c r="CTW103" s="81"/>
      <c r="CTX103" s="90"/>
      <c r="CTY103" s="90"/>
      <c r="CTZ103" s="77"/>
      <c r="CUA103" s="42"/>
      <c r="CUB103" s="72"/>
      <c r="CUC103" s="91"/>
      <c r="CUD103" s="93"/>
      <c r="CUE103" s="81"/>
      <c r="CUF103" s="90"/>
      <c r="CUG103" s="90"/>
      <c r="CUH103" s="77"/>
      <c r="CUI103" s="42"/>
      <c r="CUJ103" s="72"/>
      <c r="CUK103" s="91"/>
      <c r="CUL103" s="93"/>
      <c r="CUM103" s="81"/>
      <c r="CUN103" s="90"/>
      <c r="CUO103" s="90"/>
      <c r="CUP103" s="77"/>
      <c r="CUQ103" s="42"/>
      <c r="CUR103" s="72"/>
      <c r="CUS103" s="91"/>
      <c r="CUT103" s="93"/>
      <c r="CUU103" s="81"/>
      <c r="CUV103" s="90"/>
      <c r="CUW103" s="90"/>
      <c r="CUX103" s="77"/>
      <c r="CUY103" s="42"/>
      <c r="CUZ103" s="72"/>
      <c r="CVA103" s="91"/>
      <c r="CVB103" s="93"/>
      <c r="CVC103" s="81"/>
      <c r="CVD103" s="90"/>
      <c r="CVE103" s="90"/>
      <c r="CVF103" s="77"/>
      <c r="CVG103" s="42"/>
      <c r="CVH103" s="72"/>
      <c r="CVI103" s="91"/>
      <c r="CVJ103" s="93"/>
      <c r="CVK103" s="81"/>
      <c r="CVL103" s="90"/>
      <c r="CVM103" s="90"/>
      <c r="CVN103" s="77"/>
      <c r="CVO103" s="42"/>
      <c r="CVP103" s="72"/>
      <c r="CVQ103" s="91"/>
      <c r="CVR103" s="93"/>
      <c r="CVS103" s="81"/>
      <c r="CVT103" s="90"/>
      <c r="CVU103" s="90"/>
      <c r="CVV103" s="77"/>
      <c r="CVW103" s="42"/>
      <c r="CVX103" s="72"/>
      <c r="CVY103" s="91"/>
      <c r="CVZ103" s="93"/>
      <c r="CWA103" s="81"/>
      <c r="CWB103" s="90"/>
      <c r="CWC103" s="90"/>
      <c r="CWD103" s="77"/>
      <c r="CWE103" s="42"/>
      <c r="CWF103" s="72"/>
      <c r="CWG103" s="91"/>
      <c r="CWH103" s="93"/>
      <c r="CWI103" s="81"/>
      <c r="CWJ103" s="90"/>
      <c r="CWK103" s="90"/>
      <c r="CWL103" s="77"/>
      <c r="CWM103" s="42"/>
      <c r="CWN103" s="72"/>
      <c r="CWO103" s="91"/>
      <c r="CWP103" s="93"/>
      <c r="CWQ103" s="81"/>
      <c r="CWR103" s="90"/>
      <c r="CWS103" s="90"/>
      <c r="CWT103" s="77"/>
      <c r="CWU103" s="42"/>
      <c r="CWV103" s="72"/>
      <c r="CWW103" s="91"/>
      <c r="CWX103" s="93"/>
      <c r="CWY103" s="81"/>
      <c r="CWZ103" s="90"/>
      <c r="CXA103" s="90"/>
      <c r="CXB103" s="77"/>
      <c r="CXC103" s="42"/>
      <c r="CXD103" s="72"/>
      <c r="CXE103" s="91"/>
      <c r="CXF103" s="93"/>
      <c r="CXG103" s="81"/>
      <c r="CXH103" s="90"/>
      <c r="CXI103" s="90"/>
      <c r="CXJ103" s="77"/>
      <c r="CXK103" s="42"/>
      <c r="CXL103" s="72"/>
      <c r="CXM103" s="91"/>
      <c r="CXN103" s="93"/>
      <c r="CXO103" s="81"/>
      <c r="CXP103" s="90"/>
      <c r="CXQ103" s="90"/>
      <c r="CXR103" s="77"/>
      <c r="CXS103" s="42"/>
      <c r="CXT103" s="72"/>
      <c r="CXU103" s="91"/>
      <c r="CXV103" s="93"/>
      <c r="CXW103" s="81"/>
      <c r="CXX103" s="90"/>
      <c r="CXY103" s="90"/>
      <c r="CXZ103" s="77"/>
      <c r="CYA103" s="42"/>
      <c r="CYB103" s="72"/>
      <c r="CYC103" s="91"/>
      <c r="CYD103" s="93"/>
      <c r="CYE103" s="81"/>
      <c r="CYF103" s="90"/>
      <c r="CYG103" s="90"/>
      <c r="CYH103" s="77"/>
      <c r="CYI103" s="42"/>
      <c r="CYJ103" s="72"/>
      <c r="CYK103" s="91"/>
      <c r="CYL103" s="93"/>
      <c r="CYM103" s="81"/>
      <c r="CYN103" s="90"/>
      <c r="CYO103" s="90"/>
      <c r="CYP103" s="77"/>
      <c r="CYQ103" s="42"/>
      <c r="CYR103" s="72"/>
      <c r="CYS103" s="91"/>
      <c r="CYT103" s="93"/>
      <c r="CYU103" s="81"/>
      <c r="CYV103" s="90"/>
      <c r="CYW103" s="90"/>
      <c r="CYX103" s="77"/>
      <c r="CYY103" s="42"/>
      <c r="CYZ103" s="72"/>
      <c r="CZA103" s="91"/>
      <c r="CZB103" s="93"/>
      <c r="CZC103" s="81"/>
      <c r="CZD103" s="90"/>
      <c r="CZE103" s="90"/>
      <c r="CZF103" s="77"/>
      <c r="CZG103" s="42"/>
      <c r="CZH103" s="72"/>
      <c r="CZI103" s="91"/>
      <c r="CZJ103" s="93"/>
      <c r="CZK103" s="81"/>
      <c r="CZL103" s="90"/>
      <c r="CZM103" s="90"/>
      <c r="CZN103" s="77"/>
      <c r="CZO103" s="42"/>
      <c r="CZP103" s="72"/>
      <c r="CZQ103" s="91"/>
      <c r="CZR103" s="93"/>
      <c r="CZS103" s="81"/>
      <c r="CZT103" s="90"/>
      <c r="CZU103" s="90"/>
      <c r="CZV103" s="77"/>
      <c r="CZW103" s="42"/>
      <c r="CZX103" s="72"/>
      <c r="CZY103" s="91"/>
      <c r="CZZ103" s="93"/>
      <c r="DAA103" s="81"/>
      <c r="DAB103" s="90"/>
      <c r="DAC103" s="90"/>
      <c r="DAD103" s="77"/>
      <c r="DAE103" s="42"/>
      <c r="DAF103" s="72"/>
      <c r="DAG103" s="91"/>
      <c r="DAH103" s="93"/>
      <c r="DAI103" s="81"/>
      <c r="DAJ103" s="90"/>
      <c r="DAK103" s="90"/>
      <c r="DAL103" s="77"/>
      <c r="DAM103" s="42"/>
      <c r="DAN103" s="72"/>
      <c r="DAO103" s="91"/>
      <c r="DAP103" s="93"/>
      <c r="DAQ103" s="81"/>
      <c r="DAR103" s="90"/>
      <c r="DAS103" s="90"/>
      <c r="DAT103" s="77"/>
      <c r="DAU103" s="42"/>
      <c r="DAV103" s="72"/>
      <c r="DAW103" s="91"/>
      <c r="DAX103" s="93"/>
      <c r="DAY103" s="81"/>
      <c r="DAZ103" s="90"/>
      <c r="DBA103" s="90"/>
      <c r="DBB103" s="77"/>
      <c r="DBC103" s="42"/>
      <c r="DBD103" s="72"/>
      <c r="DBE103" s="91"/>
      <c r="DBF103" s="93"/>
      <c r="DBG103" s="81"/>
      <c r="DBH103" s="90"/>
      <c r="DBI103" s="90"/>
      <c r="DBJ103" s="77"/>
      <c r="DBK103" s="42"/>
      <c r="DBL103" s="72"/>
      <c r="DBM103" s="91"/>
      <c r="DBN103" s="93"/>
      <c r="DBO103" s="81"/>
      <c r="DBP103" s="90"/>
      <c r="DBQ103" s="90"/>
      <c r="DBR103" s="77"/>
      <c r="DBS103" s="42"/>
      <c r="DBT103" s="72"/>
      <c r="DBU103" s="91"/>
      <c r="DBV103" s="93"/>
      <c r="DBW103" s="81"/>
      <c r="DBX103" s="90"/>
      <c r="DBY103" s="90"/>
      <c r="DBZ103" s="77"/>
      <c r="DCA103" s="42"/>
      <c r="DCB103" s="72"/>
      <c r="DCC103" s="91"/>
      <c r="DCD103" s="93"/>
      <c r="DCE103" s="81"/>
      <c r="DCF103" s="90"/>
      <c r="DCG103" s="90"/>
      <c r="DCH103" s="77"/>
      <c r="DCI103" s="42"/>
      <c r="DCJ103" s="72"/>
      <c r="DCK103" s="91"/>
      <c r="DCL103" s="93"/>
      <c r="DCM103" s="81"/>
      <c r="DCN103" s="90"/>
      <c r="DCO103" s="90"/>
      <c r="DCP103" s="77"/>
      <c r="DCQ103" s="42"/>
      <c r="DCR103" s="72"/>
      <c r="DCS103" s="91"/>
      <c r="DCT103" s="93"/>
      <c r="DCU103" s="81"/>
      <c r="DCV103" s="90"/>
      <c r="DCW103" s="90"/>
      <c r="DCX103" s="77"/>
      <c r="DCY103" s="42"/>
      <c r="DCZ103" s="72"/>
      <c r="DDA103" s="91"/>
      <c r="DDB103" s="93"/>
      <c r="DDC103" s="81"/>
      <c r="DDD103" s="90"/>
      <c r="DDE103" s="90"/>
    </row>
    <row r="104" spans="1:2813" ht="20.100000000000001" hidden="1" customHeight="1" outlineLevel="1">
      <c r="B104" s="6"/>
      <c r="C104" s="130" t="str">
        <f>IF(A104&lt;&gt;"",A104,MAX($A$23:A104)&amp;"."&amp;ROW()-ROW($A$23)+1-MATCH(MAX($A$23:A104),$A$23:A104))</f>
        <v>15.6</v>
      </c>
      <c r="D104" s="118"/>
      <c r="E104" s="232" t="s">
        <v>305</v>
      </c>
      <c r="F104" s="231" t="s">
        <v>103</v>
      </c>
      <c r="G104" s="233">
        <v>5.2</v>
      </c>
      <c r="H104" s="24"/>
      <c r="I104" s="141"/>
      <c r="J104" s="123" t="str">
        <f t="shared" si="4"/>
        <v xml:space="preserve"> </v>
      </c>
      <c r="K104" s="72"/>
      <c r="L104" s="91"/>
      <c r="M104" s="93"/>
      <c r="N104" s="81"/>
      <c r="O104" s="90"/>
      <c r="P104" s="90"/>
      <c r="Q104" s="1"/>
      <c r="R104" s="6"/>
      <c r="S104" s="81"/>
      <c r="T104" s="90"/>
      <c r="U104" s="90"/>
      <c r="V104" s="77"/>
      <c r="W104" s="42"/>
      <c r="X104" s="72"/>
      <c r="Y104" s="91"/>
      <c r="Z104" s="93"/>
      <c r="AA104" s="81"/>
      <c r="AB104" s="90"/>
      <c r="AC104" s="90"/>
      <c r="AD104" s="77"/>
      <c r="AE104" s="42"/>
      <c r="AF104" s="72"/>
      <c r="AG104" s="91"/>
      <c r="AH104" s="93"/>
      <c r="AI104" s="81"/>
      <c r="AJ104" s="90"/>
      <c r="AK104" s="90"/>
      <c r="AL104" s="77"/>
      <c r="AM104" s="42"/>
      <c r="AN104" s="72"/>
      <c r="AO104" s="91"/>
      <c r="AP104" s="93"/>
      <c r="AQ104" s="81"/>
      <c r="AR104" s="90"/>
      <c r="AS104" s="90"/>
      <c r="AT104" s="77"/>
      <c r="AU104" s="42"/>
      <c r="AV104" s="72"/>
      <c r="AW104" s="91"/>
      <c r="AX104" s="93"/>
      <c r="AY104" s="81"/>
      <c r="AZ104" s="90"/>
      <c r="BA104" s="90"/>
      <c r="BB104" s="77"/>
      <c r="BC104" s="42"/>
      <c r="BD104" s="72"/>
      <c r="BE104" s="91"/>
      <c r="BF104" s="93"/>
      <c r="BG104" s="81"/>
      <c r="BH104" s="90"/>
      <c r="BI104" s="90"/>
      <c r="BJ104" s="77"/>
      <c r="BK104" s="42"/>
      <c r="BL104" s="72"/>
      <c r="BM104" s="91"/>
      <c r="BN104" s="93"/>
      <c r="BO104" s="81"/>
      <c r="BP104" s="90"/>
      <c r="BQ104" s="90"/>
      <c r="BR104" s="77"/>
      <c r="BS104" s="42"/>
      <c r="BT104" s="72"/>
      <c r="BU104" s="91"/>
      <c r="BV104" s="93"/>
      <c r="BW104" s="81"/>
      <c r="BX104" s="90"/>
      <c r="BY104" s="90"/>
      <c r="BZ104" s="77"/>
      <c r="CA104" s="42"/>
      <c r="CB104" s="72"/>
      <c r="CC104" s="91"/>
      <c r="CD104" s="93"/>
      <c r="CE104" s="81"/>
      <c r="CF104" s="90"/>
      <c r="CG104" s="90"/>
      <c r="CH104" s="77"/>
      <c r="CI104" s="42"/>
      <c r="CJ104" s="72"/>
      <c r="CK104" s="91"/>
      <c r="CL104" s="93"/>
      <c r="CM104" s="81"/>
      <c r="CN104" s="90"/>
      <c r="CO104" s="90"/>
      <c r="CP104" s="77"/>
      <c r="CQ104" s="42"/>
      <c r="CR104" s="72"/>
      <c r="CS104" s="91"/>
      <c r="CT104" s="93"/>
      <c r="CU104" s="81"/>
      <c r="CV104" s="90"/>
      <c r="CW104" s="90"/>
      <c r="CX104" s="77"/>
      <c r="CY104" s="42"/>
      <c r="CZ104" s="72"/>
      <c r="DA104" s="91"/>
      <c r="DB104" s="93"/>
      <c r="DC104" s="81"/>
      <c r="DD104" s="90"/>
      <c r="DE104" s="90"/>
      <c r="DF104" s="77"/>
      <c r="DG104" s="42"/>
      <c r="DH104" s="72"/>
      <c r="DI104" s="91"/>
      <c r="DJ104" s="93"/>
      <c r="DK104" s="81"/>
      <c r="DL104" s="90"/>
      <c r="DM104" s="90"/>
      <c r="DN104" s="77"/>
      <c r="DO104" s="42"/>
      <c r="DP104" s="72"/>
      <c r="DQ104" s="91"/>
      <c r="DR104" s="93"/>
      <c r="DS104" s="81"/>
      <c r="DT104" s="90"/>
      <c r="DU104" s="90"/>
      <c r="DV104" s="77"/>
      <c r="DW104" s="42"/>
      <c r="DX104" s="72"/>
      <c r="DY104" s="91"/>
      <c r="DZ104" s="93"/>
      <c r="EA104" s="81"/>
      <c r="EB104" s="90"/>
      <c r="EC104" s="90"/>
      <c r="ED104" s="77"/>
      <c r="EE104" s="42"/>
      <c r="EF104" s="72"/>
      <c r="EG104" s="91"/>
      <c r="EH104" s="93"/>
      <c r="EI104" s="81"/>
      <c r="EJ104" s="90"/>
      <c r="EK104" s="90"/>
      <c r="EL104" s="77"/>
      <c r="EM104" s="42"/>
      <c r="EN104" s="72"/>
      <c r="EO104" s="91"/>
      <c r="EP104" s="93"/>
      <c r="EQ104" s="81"/>
      <c r="ER104" s="90"/>
      <c r="ES104" s="90"/>
      <c r="ET104" s="77"/>
      <c r="EU104" s="42"/>
      <c r="EV104" s="72"/>
      <c r="EW104" s="91"/>
      <c r="EX104" s="93"/>
      <c r="EY104" s="81"/>
      <c r="EZ104" s="90"/>
      <c r="FA104" s="90"/>
      <c r="FB104" s="77"/>
      <c r="FC104" s="42"/>
      <c r="FD104" s="72"/>
      <c r="FE104" s="91"/>
      <c r="FF104" s="93"/>
      <c r="FG104" s="81"/>
      <c r="FH104" s="90"/>
      <c r="FI104" s="90"/>
      <c r="FJ104" s="77"/>
      <c r="FK104" s="42"/>
      <c r="FL104" s="72"/>
      <c r="FM104" s="91"/>
      <c r="FN104" s="93"/>
      <c r="FO104" s="81"/>
      <c r="FP104" s="90"/>
      <c r="FQ104" s="90"/>
      <c r="FR104" s="77"/>
      <c r="FS104" s="42"/>
      <c r="FT104" s="72"/>
      <c r="FU104" s="91"/>
      <c r="FV104" s="93"/>
      <c r="FW104" s="81"/>
      <c r="FX104" s="90"/>
      <c r="FY104" s="90"/>
      <c r="FZ104" s="77"/>
      <c r="GA104" s="42"/>
      <c r="GB104" s="72"/>
      <c r="GC104" s="91"/>
      <c r="GD104" s="93"/>
      <c r="GE104" s="81"/>
      <c r="GF104" s="90"/>
      <c r="GG104" s="90"/>
      <c r="GH104" s="77"/>
      <c r="GI104" s="42"/>
      <c r="GJ104" s="72"/>
      <c r="GK104" s="91"/>
      <c r="GL104" s="93"/>
      <c r="GM104" s="81"/>
      <c r="GN104" s="90"/>
      <c r="GO104" s="90"/>
      <c r="GP104" s="77"/>
      <c r="GQ104" s="42"/>
      <c r="GR104" s="72"/>
      <c r="GS104" s="91"/>
      <c r="GT104" s="93"/>
      <c r="GU104" s="81"/>
      <c r="GV104" s="90"/>
      <c r="GW104" s="90"/>
      <c r="GX104" s="77"/>
      <c r="GY104" s="42"/>
      <c r="GZ104" s="72"/>
      <c r="HA104" s="91"/>
      <c r="HB104" s="93"/>
      <c r="HC104" s="81"/>
      <c r="HD104" s="90"/>
      <c r="HE104" s="90"/>
      <c r="HF104" s="77"/>
      <c r="HG104" s="42"/>
      <c r="HH104" s="72"/>
      <c r="HI104" s="91"/>
      <c r="HJ104" s="93"/>
      <c r="HK104" s="81"/>
      <c r="HL104" s="90"/>
      <c r="HM104" s="90"/>
      <c r="HN104" s="77"/>
      <c r="HO104" s="42"/>
      <c r="HP104" s="72"/>
      <c r="HQ104" s="91"/>
      <c r="HR104" s="93"/>
      <c r="HS104" s="81"/>
      <c r="HT104" s="90"/>
      <c r="HU104" s="90"/>
      <c r="HV104" s="77"/>
      <c r="HW104" s="42"/>
      <c r="HX104" s="72"/>
      <c r="HY104" s="91"/>
      <c r="HZ104" s="93"/>
      <c r="IA104" s="81"/>
      <c r="IB104" s="90"/>
      <c r="IC104" s="90"/>
      <c r="ID104" s="77"/>
      <c r="IE104" s="42"/>
      <c r="IF104" s="72"/>
      <c r="IG104" s="91"/>
      <c r="IH104" s="93"/>
      <c r="II104" s="81"/>
      <c r="IJ104" s="90"/>
      <c r="IK104" s="90"/>
      <c r="IL104" s="77"/>
      <c r="IM104" s="42"/>
      <c r="IN104" s="72"/>
      <c r="IO104" s="91"/>
      <c r="IP104" s="93"/>
      <c r="IQ104" s="81"/>
      <c r="IR104" s="90"/>
      <c r="IS104" s="90"/>
      <c r="IT104" s="77"/>
      <c r="IU104" s="42"/>
      <c r="IV104" s="72"/>
      <c r="IW104" s="91"/>
      <c r="IX104" s="93"/>
      <c r="IY104" s="81"/>
      <c r="IZ104" s="90"/>
      <c r="JA104" s="90"/>
      <c r="JB104" s="77"/>
      <c r="JC104" s="42"/>
      <c r="JD104" s="72"/>
      <c r="JE104" s="91"/>
      <c r="JF104" s="93"/>
      <c r="JG104" s="81"/>
      <c r="JH104" s="90"/>
      <c r="JI104" s="90"/>
      <c r="JJ104" s="77"/>
      <c r="JK104" s="42"/>
      <c r="JL104" s="72"/>
      <c r="JM104" s="91"/>
      <c r="JN104" s="93"/>
      <c r="JO104" s="81"/>
      <c r="JP104" s="90"/>
      <c r="JQ104" s="90"/>
      <c r="JR104" s="77"/>
      <c r="JS104" s="42"/>
      <c r="JT104" s="72"/>
      <c r="JU104" s="91"/>
      <c r="JV104" s="93"/>
      <c r="JW104" s="81"/>
      <c r="JX104" s="90"/>
      <c r="JY104" s="90"/>
      <c r="JZ104" s="77"/>
      <c r="KA104" s="42"/>
      <c r="KB104" s="72"/>
      <c r="KC104" s="91"/>
      <c r="KD104" s="93"/>
      <c r="KE104" s="81"/>
      <c r="KF104" s="90"/>
      <c r="KG104" s="90"/>
      <c r="KH104" s="77"/>
      <c r="KI104" s="42"/>
      <c r="KJ104" s="72"/>
      <c r="KK104" s="91"/>
      <c r="KL104" s="93"/>
      <c r="KM104" s="81"/>
      <c r="KN104" s="90"/>
      <c r="KO104" s="90"/>
      <c r="KP104" s="77"/>
      <c r="KQ104" s="42"/>
      <c r="KR104" s="72"/>
      <c r="KS104" s="91"/>
      <c r="KT104" s="93"/>
      <c r="KU104" s="81"/>
      <c r="KV104" s="90"/>
      <c r="KW104" s="90"/>
      <c r="KX104" s="77"/>
      <c r="KY104" s="42"/>
      <c r="KZ104" s="72"/>
      <c r="LA104" s="91"/>
      <c r="LB104" s="93"/>
      <c r="LC104" s="81"/>
      <c r="LD104" s="90"/>
      <c r="LE104" s="90"/>
      <c r="LF104" s="77"/>
      <c r="LG104" s="42"/>
      <c r="LH104" s="72"/>
      <c r="LI104" s="91"/>
      <c r="LJ104" s="93"/>
      <c r="LK104" s="81"/>
      <c r="LL104" s="90"/>
      <c r="LM104" s="90"/>
      <c r="LN104" s="77"/>
      <c r="LO104" s="42"/>
      <c r="LP104" s="72"/>
      <c r="LQ104" s="91"/>
      <c r="LR104" s="93"/>
      <c r="LS104" s="81"/>
      <c r="LT104" s="90"/>
      <c r="LU104" s="90"/>
      <c r="LV104" s="77"/>
      <c r="LW104" s="42"/>
      <c r="LX104" s="72"/>
      <c r="LY104" s="91"/>
      <c r="LZ104" s="93"/>
      <c r="MA104" s="81"/>
      <c r="MB104" s="90"/>
      <c r="MC104" s="90"/>
      <c r="MD104" s="77"/>
      <c r="ME104" s="42"/>
      <c r="MF104" s="72"/>
      <c r="MG104" s="91"/>
      <c r="MH104" s="93"/>
      <c r="MI104" s="81"/>
      <c r="MJ104" s="90"/>
      <c r="MK104" s="90"/>
      <c r="ML104" s="77"/>
      <c r="MM104" s="42"/>
      <c r="MN104" s="72"/>
      <c r="MO104" s="91"/>
      <c r="MP104" s="93"/>
      <c r="MQ104" s="81"/>
      <c r="MR104" s="90"/>
      <c r="MS104" s="90"/>
      <c r="MT104" s="77"/>
      <c r="MU104" s="42"/>
      <c r="MV104" s="72"/>
      <c r="MW104" s="91"/>
      <c r="MX104" s="93"/>
      <c r="MY104" s="81"/>
      <c r="MZ104" s="90"/>
      <c r="NA104" s="90"/>
      <c r="NB104" s="77"/>
      <c r="NC104" s="42"/>
      <c r="ND104" s="72"/>
      <c r="NE104" s="91"/>
      <c r="NF104" s="93"/>
      <c r="NG104" s="81"/>
      <c r="NH104" s="90"/>
      <c r="NI104" s="90"/>
      <c r="NJ104" s="77"/>
      <c r="NK104" s="42"/>
      <c r="NL104" s="72"/>
      <c r="NM104" s="91"/>
      <c r="NN104" s="93"/>
      <c r="NO104" s="81"/>
      <c r="NP104" s="90"/>
      <c r="NQ104" s="90"/>
      <c r="NR104" s="77"/>
      <c r="NS104" s="42"/>
      <c r="NT104" s="72"/>
      <c r="NU104" s="91"/>
      <c r="NV104" s="93"/>
      <c r="NW104" s="81"/>
      <c r="NX104" s="90"/>
      <c r="NY104" s="90"/>
      <c r="NZ104" s="77"/>
      <c r="OA104" s="42"/>
      <c r="OB104" s="72"/>
      <c r="OC104" s="91"/>
      <c r="OD104" s="93"/>
      <c r="OE104" s="81"/>
      <c r="OF104" s="90"/>
      <c r="OG104" s="90"/>
      <c r="OH104" s="77"/>
      <c r="OI104" s="42"/>
      <c r="OJ104" s="72"/>
      <c r="OK104" s="91"/>
      <c r="OL104" s="93"/>
      <c r="OM104" s="81"/>
      <c r="ON104" s="90"/>
      <c r="OO104" s="90"/>
      <c r="OP104" s="77"/>
      <c r="OQ104" s="42"/>
      <c r="OR104" s="72"/>
      <c r="OS104" s="91"/>
      <c r="OT104" s="93"/>
      <c r="OU104" s="81"/>
      <c r="OV104" s="90"/>
      <c r="OW104" s="90"/>
      <c r="OX104" s="77"/>
      <c r="OY104" s="42"/>
      <c r="OZ104" s="72"/>
      <c r="PA104" s="91"/>
      <c r="PB104" s="93"/>
      <c r="PC104" s="81"/>
      <c r="PD104" s="90"/>
      <c r="PE104" s="90"/>
      <c r="PF104" s="77"/>
      <c r="PG104" s="42"/>
      <c r="PH104" s="72"/>
      <c r="PI104" s="91"/>
      <c r="PJ104" s="93"/>
      <c r="PK104" s="81"/>
      <c r="PL104" s="90"/>
      <c r="PM104" s="90"/>
      <c r="PN104" s="77"/>
      <c r="PO104" s="42"/>
      <c r="PP104" s="72"/>
      <c r="PQ104" s="91"/>
      <c r="PR104" s="93"/>
      <c r="PS104" s="81"/>
      <c r="PT104" s="90"/>
      <c r="PU104" s="90"/>
      <c r="PV104" s="77"/>
      <c r="PW104" s="42"/>
      <c r="PX104" s="72"/>
      <c r="PY104" s="91"/>
      <c r="PZ104" s="93"/>
      <c r="QA104" s="81"/>
      <c r="QB104" s="90"/>
      <c r="QC104" s="90"/>
      <c r="QD104" s="77"/>
      <c r="QE104" s="42"/>
      <c r="QF104" s="72"/>
      <c r="QG104" s="91"/>
      <c r="QH104" s="93"/>
      <c r="QI104" s="81"/>
      <c r="QJ104" s="90"/>
      <c r="QK104" s="90"/>
      <c r="QL104" s="77"/>
      <c r="QM104" s="42"/>
      <c r="QN104" s="72"/>
      <c r="QO104" s="91"/>
      <c r="QP104" s="93"/>
      <c r="QQ104" s="81"/>
      <c r="QR104" s="90"/>
      <c r="QS104" s="90"/>
      <c r="QT104" s="77"/>
      <c r="QU104" s="42"/>
      <c r="QV104" s="72"/>
      <c r="QW104" s="91"/>
      <c r="QX104" s="93"/>
      <c r="QY104" s="81"/>
      <c r="QZ104" s="90"/>
      <c r="RA104" s="90"/>
      <c r="RB104" s="77"/>
      <c r="RC104" s="42"/>
      <c r="RD104" s="72"/>
      <c r="RE104" s="91"/>
      <c r="RF104" s="93"/>
      <c r="RG104" s="81"/>
      <c r="RH104" s="90"/>
      <c r="RI104" s="90"/>
      <c r="RJ104" s="77"/>
      <c r="RK104" s="42"/>
      <c r="RL104" s="72"/>
      <c r="RM104" s="91"/>
      <c r="RN104" s="93"/>
      <c r="RO104" s="81"/>
      <c r="RP104" s="90"/>
      <c r="RQ104" s="90"/>
      <c r="RR104" s="77"/>
      <c r="RS104" s="42"/>
      <c r="RT104" s="72"/>
      <c r="RU104" s="91"/>
      <c r="RV104" s="93"/>
      <c r="RW104" s="81"/>
      <c r="RX104" s="90"/>
      <c r="RY104" s="90"/>
      <c r="RZ104" s="77"/>
      <c r="SA104" s="42"/>
      <c r="SB104" s="72"/>
      <c r="SC104" s="91"/>
      <c r="SD104" s="93"/>
      <c r="SE104" s="81"/>
      <c r="SF104" s="90"/>
      <c r="SG104" s="90"/>
      <c r="SH104" s="77"/>
      <c r="SI104" s="42"/>
      <c r="SJ104" s="72"/>
      <c r="SK104" s="91"/>
      <c r="SL104" s="93"/>
      <c r="SM104" s="81"/>
      <c r="SN104" s="90"/>
      <c r="SO104" s="90"/>
      <c r="SP104" s="77"/>
      <c r="SQ104" s="42"/>
      <c r="SR104" s="72"/>
      <c r="SS104" s="91"/>
      <c r="ST104" s="93"/>
      <c r="SU104" s="81"/>
      <c r="SV104" s="90"/>
      <c r="SW104" s="90"/>
      <c r="SX104" s="77"/>
      <c r="SY104" s="42"/>
      <c r="SZ104" s="72"/>
      <c r="TA104" s="91"/>
      <c r="TB104" s="93"/>
      <c r="TC104" s="81"/>
      <c r="TD104" s="90"/>
      <c r="TE104" s="90"/>
      <c r="TF104" s="77"/>
      <c r="TG104" s="42"/>
      <c r="TH104" s="72"/>
      <c r="TI104" s="91"/>
      <c r="TJ104" s="93"/>
      <c r="TK104" s="81"/>
      <c r="TL104" s="90"/>
      <c r="TM104" s="90"/>
      <c r="TN104" s="77"/>
      <c r="TO104" s="42"/>
      <c r="TP104" s="72"/>
      <c r="TQ104" s="91"/>
      <c r="TR104" s="93"/>
      <c r="TS104" s="81"/>
      <c r="TT104" s="90"/>
      <c r="TU104" s="90"/>
      <c r="TV104" s="77"/>
      <c r="TW104" s="42"/>
      <c r="TX104" s="72"/>
      <c r="TY104" s="91"/>
      <c r="TZ104" s="93"/>
      <c r="UA104" s="81"/>
      <c r="UB104" s="90"/>
      <c r="UC104" s="90"/>
      <c r="UD104" s="77"/>
      <c r="UE104" s="42"/>
      <c r="UF104" s="72"/>
      <c r="UG104" s="91"/>
      <c r="UH104" s="93"/>
      <c r="UI104" s="81"/>
      <c r="UJ104" s="90"/>
      <c r="UK104" s="90"/>
      <c r="UL104" s="77"/>
      <c r="UM104" s="42"/>
      <c r="UN104" s="72"/>
      <c r="UO104" s="91"/>
      <c r="UP104" s="93"/>
      <c r="UQ104" s="81"/>
      <c r="UR104" s="90"/>
      <c r="US104" s="90"/>
      <c r="UT104" s="77"/>
      <c r="UU104" s="42"/>
      <c r="UV104" s="72"/>
      <c r="UW104" s="91"/>
      <c r="UX104" s="93"/>
      <c r="UY104" s="81"/>
      <c r="UZ104" s="90"/>
      <c r="VA104" s="90"/>
      <c r="VB104" s="77"/>
      <c r="VC104" s="42"/>
      <c r="VD104" s="72"/>
      <c r="VE104" s="91"/>
      <c r="VF104" s="93"/>
      <c r="VG104" s="81"/>
      <c r="VH104" s="90"/>
      <c r="VI104" s="90"/>
      <c r="VJ104" s="77"/>
      <c r="VK104" s="42"/>
      <c r="VL104" s="72"/>
      <c r="VM104" s="91"/>
      <c r="VN104" s="93"/>
      <c r="VO104" s="81"/>
      <c r="VP104" s="90"/>
      <c r="VQ104" s="90"/>
      <c r="VR104" s="77"/>
      <c r="VS104" s="42"/>
      <c r="VT104" s="72"/>
      <c r="VU104" s="91"/>
      <c r="VV104" s="93"/>
      <c r="VW104" s="81"/>
      <c r="VX104" s="90"/>
      <c r="VY104" s="90"/>
      <c r="VZ104" s="77"/>
      <c r="WA104" s="42"/>
      <c r="WB104" s="72"/>
      <c r="WC104" s="91"/>
      <c r="WD104" s="93"/>
      <c r="WE104" s="81"/>
      <c r="WF104" s="90"/>
      <c r="WG104" s="90"/>
      <c r="WH104" s="77"/>
      <c r="WI104" s="42"/>
      <c r="WJ104" s="72"/>
      <c r="WK104" s="91"/>
      <c r="WL104" s="93"/>
      <c r="WM104" s="81"/>
      <c r="WN104" s="90"/>
      <c r="WO104" s="90"/>
      <c r="WP104" s="77"/>
      <c r="WQ104" s="42"/>
      <c r="WR104" s="72"/>
      <c r="WS104" s="91"/>
      <c r="WT104" s="93"/>
      <c r="WU104" s="81"/>
      <c r="WV104" s="90"/>
      <c r="WW104" s="90"/>
      <c r="WX104" s="77"/>
      <c r="WY104" s="42"/>
      <c r="WZ104" s="72"/>
      <c r="XA104" s="91"/>
      <c r="XB104" s="93"/>
      <c r="XC104" s="81"/>
      <c r="XD104" s="90"/>
      <c r="XE104" s="90"/>
      <c r="XF104" s="77"/>
      <c r="XG104" s="42"/>
      <c r="XH104" s="72"/>
      <c r="XI104" s="91"/>
      <c r="XJ104" s="93"/>
      <c r="XK104" s="81"/>
      <c r="XL104" s="90"/>
      <c r="XM104" s="90"/>
      <c r="XN104" s="77"/>
      <c r="XO104" s="42"/>
      <c r="XP104" s="72"/>
      <c r="XQ104" s="91"/>
      <c r="XR104" s="93"/>
      <c r="XS104" s="81"/>
      <c r="XT104" s="90"/>
      <c r="XU104" s="90"/>
      <c r="XV104" s="77"/>
      <c r="XW104" s="42"/>
      <c r="XX104" s="72"/>
      <c r="XY104" s="91"/>
      <c r="XZ104" s="93"/>
      <c r="YA104" s="81"/>
      <c r="YB104" s="90"/>
      <c r="YC104" s="90"/>
      <c r="YD104" s="77"/>
      <c r="YE104" s="42"/>
      <c r="YF104" s="72"/>
      <c r="YG104" s="91"/>
      <c r="YH104" s="93"/>
      <c r="YI104" s="81"/>
      <c r="YJ104" s="90"/>
      <c r="YK104" s="90"/>
      <c r="YL104" s="77"/>
      <c r="YM104" s="42"/>
      <c r="YN104" s="72"/>
      <c r="YO104" s="91"/>
      <c r="YP104" s="93"/>
      <c r="YQ104" s="81"/>
      <c r="YR104" s="90"/>
      <c r="YS104" s="90"/>
      <c r="YT104" s="77"/>
      <c r="YU104" s="42"/>
      <c r="YV104" s="72"/>
      <c r="YW104" s="91"/>
      <c r="YX104" s="93"/>
      <c r="YY104" s="81"/>
      <c r="YZ104" s="90"/>
      <c r="ZA104" s="90"/>
      <c r="ZB104" s="77"/>
      <c r="ZC104" s="42"/>
      <c r="ZD104" s="72"/>
      <c r="ZE104" s="91"/>
      <c r="ZF104" s="93"/>
      <c r="ZG104" s="81"/>
      <c r="ZH104" s="90"/>
      <c r="ZI104" s="90"/>
      <c r="ZJ104" s="77"/>
      <c r="ZK104" s="42"/>
      <c r="ZL104" s="72"/>
      <c r="ZM104" s="91"/>
      <c r="ZN104" s="93"/>
      <c r="ZO104" s="81"/>
      <c r="ZP104" s="90"/>
      <c r="ZQ104" s="90"/>
      <c r="ZR104" s="77"/>
      <c r="ZS104" s="42"/>
      <c r="ZT104" s="72"/>
      <c r="ZU104" s="91"/>
      <c r="ZV104" s="93"/>
      <c r="ZW104" s="81"/>
      <c r="ZX104" s="90"/>
      <c r="ZY104" s="90"/>
      <c r="ZZ104" s="77"/>
      <c r="AAA104" s="42"/>
      <c r="AAB104" s="72"/>
      <c r="AAC104" s="91"/>
      <c r="AAD104" s="93"/>
      <c r="AAE104" s="81"/>
      <c r="AAF104" s="90"/>
      <c r="AAG104" s="90"/>
      <c r="AAH104" s="77"/>
      <c r="AAI104" s="42"/>
      <c r="AAJ104" s="72"/>
      <c r="AAK104" s="91"/>
      <c r="AAL104" s="93"/>
      <c r="AAM104" s="81"/>
      <c r="AAN104" s="90"/>
      <c r="AAO104" s="90"/>
      <c r="AAP104" s="77"/>
      <c r="AAQ104" s="42"/>
      <c r="AAR104" s="72"/>
      <c r="AAS104" s="91"/>
      <c r="AAT104" s="93"/>
      <c r="AAU104" s="81"/>
      <c r="AAV104" s="90"/>
      <c r="AAW104" s="90"/>
      <c r="AAX104" s="77"/>
      <c r="AAY104" s="42"/>
      <c r="AAZ104" s="72"/>
      <c r="ABA104" s="91"/>
      <c r="ABB104" s="93"/>
      <c r="ABC104" s="81"/>
      <c r="ABD104" s="90"/>
      <c r="ABE104" s="90"/>
      <c r="ABF104" s="77"/>
      <c r="ABG104" s="42"/>
      <c r="ABH104" s="72"/>
      <c r="ABI104" s="91"/>
      <c r="ABJ104" s="93"/>
      <c r="ABK104" s="81"/>
      <c r="ABL104" s="90"/>
      <c r="ABM104" s="90"/>
      <c r="ABN104" s="77"/>
      <c r="ABO104" s="42"/>
      <c r="ABP104" s="72"/>
      <c r="ABQ104" s="91"/>
      <c r="ABR104" s="93"/>
      <c r="ABS104" s="81"/>
      <c r="ABT104" s="90"/>
      <c r="ABU104" s="90"/>
      <c r="ABV104" s="77"/>
      <c r="ABW104" s="42"/>
      <c r="ABX104" s="72"/>
      <c r="ABY104" s="91"/>
      <c r="ABZ104" s="93"/>
      <c r="ACA104" s="81"/>
      <c r="ACB104" s="90"/>
      <c r="ACC104" s="90"/>
      <c r="ACD104" s="77"/>
      <c r="ACE104" s="42"/>
      <c r="ACF104" s="72"/>
      <c r="ACG104" s="91"/>
      <c r="ACH104" s="93"/>
      <c r="ACI104" s="81"/>
      <c r="ACJ104" s="90"/>
      <c r="ACK104" s="90"/>
      <c r="ACL104" s="77"/>
      <c r="ACM104" s="42"/>
      <c r="ACN104" s="72"/>
      <c r="ACO104" s="91"/>
      <c r="ACP104" s="93"/>
      <c r="ACQ104" s="81"/>
      <c r="ACR104" s="90"/>
      <c r="ACS104" s="90"/>
      <c r="ACT104" s="77"/>
      <c r="ACU104" s="42"/>
      <c r="ACV104" s="72"/>
      <c r="ACW104" s="91"/>
      <c r="ACX104" s="93"/>
      <c r="ACY104" s="81"/>
      <c r="ACZ104" s="90"/>
      <c r="ADA104" s="90"/>
      <c r="ADB104" s="77"/>
      <c r="ADC104" s="42"/>
      <c r="ADD104" s="72"/>
      <c r="ADE104" s="91"/>
      <c r="ADF104" s="93"/>
      <c r="ADG104" s="81"/>
      <c r="ADH104" s="90"/>
      <c r="ADI104" s="90"/>
      <c r="ADJ104" s="77"/>
      <c r="ADK104" s="42"/>
      <c r="ADL104" s="72"/>
      <c r="ADM104" s="91"/>
      <c r="ADN104" s="93"/>
      <c r="ADO104" s="81"/>
      <c r="ADP104" s="90"/>
      <c r="ADQ104" s="90"/>
      <c r="ADR104" s="77"/>
      <c r="ADS104" s="42"/>
      <c r="ADT104" s="72"/>
      <c r="ADU104" s="91"/>
      <c r="ADV104" s="93"/>
      <c r="ADW104" s="81"/>
      <c r="ADX104" s="90"/>
      <c r="ADY104" s="90"/>
      <c r="ADZ104" s="77"/>
      <c r="AEA104" s="42"/>
      <c r="AEB104" s="72"/>
      <c r="AEC104" s="91"/>
      <c r="AED104" s="93"/>
      <c r="AEE104" s="81"/>
      <c r="AEF104" s="90"/>
      <c r="AEG104" s="90"/>
      <c r="AEH104" s="77"/>
      <c r="AEI104" s="42"/>
      <c r="AEJ104" s="72"/>
      <c r="AEK104" s="91"/>
      <c r="AEL104" s="93"/>
      <c r="AEM104" s="81"/>
      <c r="AEN104" s="90"/>
      <c r="AEO104" s="90"/>
      <c r="AEP104" s="77"/>
      <c r="AEQ104" s="42"/>
      <c r="AER104" s="72"/>
      <c r="AES104" s="91"/>
      <c r="AET104" s="93"/>
      <c r="AEU104" s="81"/>
      <c r="AEV104" s="90"/>
      <c r="AEW104" s="90"/>
      <c r="AEX104" s="77"/>
      <c r="AEY104" s="42"/>
      <c r="AEZ104" s="72"/>
      <c r="AFA104" s="91"/>
      <c r="AFB104" s="93"/>
      <c r="AFC104" s="81"/>
      <c r="AFD104" s="90"/>
      <c r="AFE104" s="90"/>
      <c r="AFF104" s="77"/>
      <c r="AFG104" s="42"/>
      <c r="AFH104" s="72"/>
      <c r="AFI104" s="91"/>
      <c r="AFJ104" s="93"/>
      <c r="AFK104" s="81"/>
      <c r="AFL104" s="90"/>
      <c r="AFM104" s="90"/>
      <c r="AFN104" s="77"/>
      <c r="AFO104" s="42"/>
      <c r="AFP104" s="72"/>
      <c r="AFQ104" s="91"/>
      <c r="AFR104" s="93"/>
      <c r="AFS104" s="81"/>
      <c r="AFT104" s="90"/>
      <c r="AFU104" s="90"/>
      <c r="AFV104" s="77"/>
      <c r="AFW104" s="42"/>
      <c r="AFX104" s="72"/>
      <c r="AFY104" s="91"/>
      <c r="AFZ104" s="93"/>
      <c r="AGA104" s="81"/>
      <c r="AGB104" s="90"/>
      <c r="AGC104" s="90"/>
      <c r="AGD104" s="77"/>
      <c r="AGE104" s="42"/>
      <c r="AGF104" s="72"/>
      <c r="AGG104" s="91"/>
      <c r="AGH104" s="93"/>
      <c r="AGI104" s="81"/>
      <c r="AGJ104" s="90"/>
      <c r="AGK104" s="90"/>
      <c r="AGL104" s="77"/>
      <c r="AGM104" s="42"/>
      <c r="AGN104" s="72"/>
      <c r="AGO104" s="91"/>
      <c r="AGP104" s="93"/>
      <c r="AGQ104" s="81"/>
      <c r="AGR104" s="90"/>
      <c r="AGS104" s="90"/>
      <c r="AGT104" s="77"/>
      <c r="AGU104" s="42"/>
      <c r="AGV104" s="72"/>
      <c r="AGW104" s="91"/>
      <c r="AGX104" s="93"/>
      <c r="AGY104" s="81"/>
      <c r="AGZ104" s="90"/>
      <c r="AHA104" s="90"/>
      <c r="AHB104" s="77"/>
      <c r="AHC104" s="42"/>
      <c r="AHD104" s="72"/>
      <c r="AHE104" s="91"/>
      <c r="AHF104" s="93"/>
      <c r="AHG104" s="81"/>
      <c r="AHH104" s="90"/>
      <c r="AHI104" s="90"/>
      <c r="AHJ104" s="77"/>
      <c r="AHK104" s="42"/>
      <c r="AHL104" s="72"/>
      <c r="AHM104" s="91"/>
      <c r="AHN104" s="93"/>
      <c r="AHO104" s="81"/>
      <c r="AHP104" s="90"/>
      <c r="AHQ104" s="90"/>
      <c r="AHR104" s="77"/>
      <c r="AHS104" s="42"/>
      <c r="AHT104" s="72"/>
      <c r="AHU104" s="91"/>
      <c r="AHV104" s="93"/>
      <c r="AHW104" s="81"/>
      <c r="AHX104" s="90"/>
      <c r="AHY104" s="90"/>
      <c r="AHZ104" s="77"/>
      <c r="AIA104" s="42"/>
      <c r="AIB104" s="72"/>
      <c r="AIC104" s="91"/>
      <c r="AID104" s="93"/>
      <c r="AIE104" s="81"/>
      <c r="AIF104" s="90"/>
      <c r="AIG104" s="90"/>
      <c r="AIH104" s="77"/>
      <c r="AII104" s="42"/>
      <c r="AIJ104" s="72"/>
      <c r="AIK104" s="91"/>
      <c r="AIL104" s="93"/>
      <c r="AIM104" s="81"/>
      <c r="AIN104" s="90"/>
      <c r="AIO104" s="90"/>
      <c r="AIP104" s="77"/>
      <c r="AIQ104" s="42"/>
      <c r="AIR104" s="72"/>
      <c r="AIS104" s="91"/>
      <c r="AIT104" s="93"/>
      <c r="AIU104" s="81"/>
      <c r="AIV104" s="90"/>
      <c r="AIW104" s="90"/>
      <c r="AIX104" s="77"/>
      <c r="AIY104" s="42"/>
      <c r="AIZ104" s="72"/>
      <c r="AJA104" s="91"/>
      <c r="AJB104" s="93"/>
      <c r="AJC104" s="81"/>
      <c r="AJD104" s="90"/>
      <c r="AJE104" s="90"/>
      <c r="AJF104" s="77"/>
      <c r="AJG104" s="42"/>
      <c r="AJH104" s="72"/>
      <c r="AJI104" s="91"/>
      <c r="AJJ104" s="93"/>
      <c r="AJK104" s="81"/>
      <c r="AJL104" s="90"/>
      <c r="AJM104" s="90"/>
      <c r="AJN104" s="77"/>
      <c r="AJO104" s="42"/>
      <c r="AJP104" s="72"/>
      <c r="AJQ104" s="91"/>
      <c r="AJR104" s="93"/>
      <c r="AJS104" s="81"/>
      <c r="AJT104" s="90"/>
      <c r="AJU104" s="90"/>
      <c r="AJV104" s="77"/>
      <c r="AJW104" s="42"/>
      <c r="AJX104" s="72"/>
      <c r="AJY104" s="91"/>
      <c r="AJZ104" s="93"/>
      <c r="AKA104" s="81"/>
      <c r="AKB104" s="90"/>
      <c r="AKC104" s="90"/>
      <c r="AKD104" s="77"/>
      <c r="AKE104" s="42"/>
      <c r="AKF104" s="72"/>
      <c r="AKG104" s="91"/>
      <c r="AKH104" s="93"/>
      <c r="AKI104" s="81"/>
      <c r="AKJ104" s="90"/>
      <c r="AKK104" s="90"/>
      <c r="AKL104" s="77"/>
      <c r="AKM104" s="42"/>
      <c r="AKN104" s="72"/>
      <c r="AKO104" s="91"/>
      <c r="AKP104" s="93"/>
      <c r="AKQ104" s="81"/>
      <c r="AKR104" s="90"/>
      <c r="AKS104" s="90"/>
      <c r="AKT104" s="77"/>
      <c r="AKU104" s="42"/>
      <c r="AKV104" s="72"/>
      <c r="AKW104" s="91"/>
      <c r="AKX104" s="93"/>
      <c r="AKY104" s="81"/>
      <c r="AKZ104" s="90"/>
      <c r="ALA104" s="90"/>
      <c r="ALB104" s="77"/>
      <c r="ALC104" s="42"/>
      <c r="ALD104" s="72"/>
      <c r="ALE104" s="91"/>
      <c r="ALF104" s="93"/>
      <c r="ALG104" s="81"/>
      <c r="ALH104" s="90"/>
      <c r="ALI104" s="90"/>
      <c r="ALJ104" s="77"/>
      <c r="ALK104" s="42"/>
      <c r="ALL104" s="72"/>
      <c r="ALM104" s="91"/>
      <c r="ALN104" s="93"/>
      <c r="ALO104" s="81"/>
      <c r="ALP104" s="90"/>
      <c r="ALQ104" s="90"/>
      <c r="ALR104" s="77"/>
      <c r="ALS104" s="42"/>
      <c r="ALT104" s="72"/>
      <c r="ALU104" s="91"/>
      <c r="ALV104" s="93"/>
      <c r="ALW104" s="81"/>
      <c r="ALX104" s="90"/>
      <c r="ALY104" s="90"/>
      <c r="ALZ104" s="77"/>
      <c r="AMA104" s="42"/>
      <c r="AMB104" s="72"/>
      <c r="AMC104" s="91"/>
      <c r="AMD104" s="93"/>
      <c r="AME104" s="81"/>
      <c r="AMF104" s="90"/>
      <c r="AMG104" s="90"/>
      <c r="AMH104" s="77"/>
      <c r="AMI104" s="42"/>
      <c r="AMJ104" s="72"/>
      <c r="AMK104" s="91"/>
      <c r="AML104" s="93"/>
      <c r="AMM104" s="81"/>
      <c r="AMN104" s="90"/>
      <c r="AMO104" s="90"/>
      <c r="AMP104" s="77"/>
      <c r="AMQ104" s="42"/>
      <c r="AMR104" s="72"/>
      <c r="AMS104" s="91"/>
      <c r="AMT104" s="93"/>
      <c r="AMU104" s="81"/>
      <c r="AMV104" s="90"/>
      <c r="AMW104" s="90"/>
      <c r="AMX104" s="77"/>
      <c r="AMY104" s="42"/>
      <c r="AMZ104" s="72"/>
      <c r="ANA104" s="91"/>
      <c r="ANB104" s="93"/>
      <c r="ANC104" s="81"/>
      <c r="AND104" s="90"/>
      <c r="ANE104" s="90"/>
      <c r="ANF104" s="77"/>
      <c r="ANG104" s="42"/>
      <c r="ANH104" s="72"/>
      <c r="ANI104" s="91"/>
      <c r="ANJ104" s="93"/>
      <c r="ANK104" s="81"/>
      <c r="ANL104" s="90"/>
      <c r="ANM104" s="90"/>
      <c r="ANN104" s="77"/>
      <c r="ANO104" s="42"/>
      <c r="ANP104" s="72"/>
      <c r="ANQ104" s="91"/>
      <c r="ANR104" s="93"/>
      <c r="ANS104" s="81"/>
      <c r="ANT104" s="90"/>
      <c r="ANU104" s="90"/>
      <c r="ANV104" s="77"/>
      <c r="ANW104" s="42"/>
      <c r="ANX104" s="72"/>
      <c r="ANY104" s="91"/>
      <c r="ANZ104" s="93"/>
      <c r="AOA104" s="81"/>
      <c r="AOB104" s="90"/>
      <c r="AOC104" s="90"/>
      <c r="AOD104" s="77"/>
      <c r="AOE104" s="42"/>
      <c r="AOF104" s="72"/>
      <c r="AOG104" s="91"/>
      <c r="AOH104" s="93"/>
      <c r="AOI104" s="81"/>
      <c r="AOJ104" s="90"/>
      <c r="AOK104" s="90"/>
      <c r="AOL104" s="77"/>
      <c r="AOM104" s="42"/>
      <c r="AON104" s="72"/>
      <c r="AOO104" s="91"/>
      <c r="AOP104" s="93"/>
      <c r="AOQ104" s="81"/>
      <c r="AOR104" s="90"/>
      <c r="AOS104" s="90"/>
      <c r="AOT104" s="77"/>
      <c r="AOU104" s="42"/>
      <c r="AOV104" s="72"/>
      <c r="AOW104" s="91"/>
      <c r="AOX104" s="93"/>
      <c r="AOY104" s="81"/>
      <c r="AOZ104" s="90"/>
      <c r="APA104" s="90"/>
      <c r="APB104" s="77"/>
      <c r="APC104" s="42"/>
      <c r="APD104" s="72"/>
      <c r="APE104" s="91"/>
      <c r="APF104" s="93"/>
      <c r="APG104" s="81"/>
      <c r="APH104" s="90"/>
      <c r="API104" s="90"/>
      <c r="APJ104" s="77"/>
      <c r="APK104" s="42"/>
      <c r="APL104" s="72"/>
      <c r="APM104" s="91"/>
      <c r="APN104" s="93"/>
      <c r="APO104" s="81"/>
      <c r="APP104" s="90"/>
      <c r="APQ104" s="90"/>
      <c r="APR104" s="77"/>
      <c r="APS104" s="42"/>
      <c r="APT104" s="72"/>
      <c r="APU104" s="91"/>
      <c r="APV104" s="93"/>
      <c r="APW104" s="81"/>
      <c r="APX104" s="90"/>
      <c r="APY104" s="90"/>
      <c r="APZ104" s="77"/>
      <c r="AQA104" s="42"/>
      <c r="AQB104" s="72"/>
      <c r="AQC104" s="91"/>
      <c r="AQD104" s="93"/>
      <c r="AQE104" s="81"/>
      <c r="AQF104" s="90"/>
      <c r="AQG104" s="90"/>
      <c r="AQH104" s="77"/>
      <c r="AQI104" s="42"/>
      <c r="AQJ104" s="72"/>
      <c r="AQK104" s="91"/>
      <c r="AQL104" s="93"/>
      <c r="AQM104" s="81"/>
      <c r="AQN104" s="90"/>
      <c r="AQO104" s="90"/>
      <c r="AQP104" s="77"/>
      <c r="AQQ104" s="42"/>
      <c r="AQR104" s="72"/>
      <c r="AQS104" s="91"/>
      <c r="AQT104" s="93"/>
      <c r="AQU104" s="81"/>
      <c r="AQV104" s="90"/>
      <c r="AQW104" s="90"/>
      <c r="AQX104" s="77"/>
      <c r="AQY104" s="42"/>
      <c r="AQZ104" s="72"/>
      <c r="ARA104" s="91"/>
      <c r="ARB104" s="93"/>
      <c r="ARC104" s="81"/>
      <c r="ARD104" s="90"/>
      <c r="ARE104" s="90"/>
      <c r="ARF104" s="77"/>
      <c r="ARG104" s="42"/>
      <c r="ARH104" s="72"/>
      <c r="ARI104" s="91"/>
      <c r="ARJ104" s="93"/>
      <c r="ARK104" s="81"/>
      <c r="ARL104" s="90"/>
      <c r="ARM104" s="90"/>
      <c r="ARN104" s="77"/>
      <c r="ARO104" s="42"/>
      <c r="ARP104" s="72"/>
      <c r="ARQ104" s="91"/>
      <c r="ARR104" s="93"/>
      <c r="ARS104" s="81"/>
      <c r="ART104" s="90"/>
      <c r="ARU104" s="90"/>
      <c r="ARV104" s="77"/>
      <c r="ARW104" s="42"/>
      <c r="ARX104" s="72"/>
      <c r="ARY104" s="91"/>
      <c r="ARZ104" s="93"/>
      <c r="ASA104" s="81"/>
      <c r="ASB104" s="90"/>
      <c r="ASC104" s="90"/>
      <c r="ASD104" s="77"/>
      <c r="ASE104" s="42"/>
      <c r="ASF104" s="72"/>
      <c r="ASG104" s="91"/>
      <c r="ASH104" s="93"/>
      <c r="ASI104" s="81"/>
      <c r="ASJ104" s="90"/>
      <c r="ASK104" s="90"/>
      <c r="ASL104" s="77"/>
      <c r="ASM104" s="42"/>
      <c r="ASN104" s="72"/>
      <c r="ASO104" s="91"/>
      <c r="ASP104" s="93"/>
      <c r="ASQ104" s="81"/>
      <c r="ASR104" s="90"/>
      <c r="ASS104" s="90"/>
      <c r="AST104" s="77"/>
      <c r="ASU104" s="42"/>
      <c r="ASV104" s="72"/>
      <c r="ASW104" s="91"/>
      <c r="ASX104" s="93"/>
      <c r="ASY104" s="81"/>
      <c r="ASZ104" s="90"/>
      <c r="ATA104" s="90"/>
      <c r="ATB104" s="77"/>
      <c r="ATC104" s="42"/>
      <c r="ATD104" s="72"/>
      <c r="ATE104" s="91"/>
      <c r="ATF104" s="93"/>
      <c r="ATG104" s="81"/>
      <c r="ATH104" s="90"/>
      <c r="ATI104" s="90"/>
      <c r="ATJ104" s="77"/>
      <c r="ATK104" s="42"/>
      <c r="ATL104" s="72"/>
      <c r="ATM104" s="91"/>
      <c r="ATN104" s="93"/>
      <c r="ATO104" s="81"/>
      <c r="ATP104" s="90"/>
      <c r="ATQ104" s="90"/>
      <c r="ATR104" s="77"/>
      <c r="ATS104" s="42"/>
      <c r="ATT104" s="72"/>
      <c r="ATU104" s="91"/>
      <c r="ATV104" s="93"/>
      <c r="ATW104" s="81"/>
      <c r="ATX104" s="90"/>
      <c r="ATY104" s="90"/>
      <c r="ATZ104" s="77"/>
      <c r="AUA104" s="42"/>
      <c r="AUB104" s="72"/>
      <c r="AUC104" s="91"/>
      <c r="AUD104" s="93"/>
      <c r="AUE104" s="81"/>
      <c r="AUF104" s="90"/>
      <c r="AUG104" s="90"/>
      <c r="AUH104" s="77"/>
      <c r="AUI104" s="42"/>
      <c r="AUJ104" s="72"/>
      <c r="AUK104" s="91"/>
      <c r="AUL104" s="93"/>
      <c r="AUM104" s="81"/>
      <c r="AUN104" s="90"/>
      <c r="AUO104" s="90"/>
      <c r="AUP104" s="77"/>
      <c r="AUQ104" s="42"/>
      <c r="AUR104" s="72"/>
      <c r="AUS104" s="91"/>
      <c r="AUT104" s="93"/>
      <c r="AUU104" s="81"/>
      <c r="AUV104" s="90"/>
      <c r="AUW104" s="90"/>
      <c r="AUX104" s="77"/>
      <c r="AUY104" s="42"/>
      <c r="AUZ104" s="72"/>
      <c r="AVA104" s="91"/>
      <c r="AVB104" s="93"/>
      <c r="AVC104" s="81"/>
      <c r="AVD104" s="90"/>
      <c r="AVE104" s="90"/>
      <c r="AVF104" s="77"/>
      <c r="AVG104" s="42"/>
      <c r="AVH104" s="72"/>
      <c r="AVI104" s="91"/>
      <c r="AVJ104" s="93"/>
      <c r="AVK104" s="81"/>
      <c r="AVL104" s="90"/>
      <c r="AVM104" s="90"/>
      <c r="AVN104" s="77"/>
      <c r="AVO104" s="42"/>
      <c r="AVP104" s="72"/>
      <c r="AVQ104" s="91"/>
      <c r="AVR104" s="93"/>
      <c r="AVS104" s="81"/>
      <c r="AVT104" s="90"/>
      <c r="AVU104" s="90"/>
      <c r="AVV104" s="77"/>
      <c r="AVW104" s="42"/>
      <c r="AVX104" s="72"/>
      <c r="AVY104" s="91"/>
      <c r="AVZ104" s="93"/>
      <c r="AWA104" s="81"/>
      <c r="AWB104" s="90"/>
      <c r="AWC104" s="90"/>
      <c r="AWD104" s="77"/>
      <c r="AWE104" s="42"/>
      <c r="AWF104" s="72"/>
      <c r="AWG104" s="91"/>
      <c r="AWH104" s="93"/>
      <c r="AWI104" s="81"/>
      <c r="AWJ104" s="90"/>
      <c r="AWK104" s="90"/>
      <c r="AWL104" s="77"/>
      <c r="AWM104" s="42"/>
      <c r="AWN104" s="72"/>
      <c r="AWO104" s="91"/>
      <c r="AWP104" s="93"/>
      <c r="AWQ104" s="81"/>
      <c r="AWR104" s="90"/>
      <c r="AWS104" s="90"/>
      <c r="AWT104" s="77"/>
      <c r="AWU104" s="42"/>
      <c r="AWV104" s="72"/>
      <c r="AWW104" s="91"/>
      <c r="AWX104" s="93"/>
      <c r="AWY104" s="81"/>
      <c r="AWZ104" s="90"/>
      <c r="AXA104" s="90"/>
      <c r="AXB104" s="77"/>
      <c r="AXC104" s="42"/>
      <c r="AXD104" s="72"/>
      <c r="AXE104" s="91"/>
      <c r="AXF104" s="93"/>
      <c r="AXG104" s="81"/>
      <c r="AXH104" s="90"/>
      <c r="AXI104" s="90"/>
      <c r="AXJ104" s="77"/>
      <c r="AXK104" s="42"/>
      <c r="AXL104" s="72"/>
      <c r="AXM104" s="91"/>
      <c r="AXN104" s="93"/>
      <c r="AXO104" s="81"/>
      <c r="AXP104" s="90"/>
      <c r="AXQ104" s="90"/>
      <c r="AXR104" s="77"/>
      <c r="AXS104" s="42"/>
      <c r="AXT104" s="72"/>
      <c r="AXU104" s="91"/>
      <c r="AXV104" s="93"/>
      <c r="AXW104" s="81"/>
      <c r="AXX104" s="90"/>
      <c r="AXY104" s="90"/>
      <c r="AXZ104" s="77"/>
      <c r="AYA104" s="42"/>
      <c r="AYB104" s="72"/>
      <c r="AYC104" s="91"/>
      <c r="AYD104" s="93"/>
      <c r="AYE104" s="81"/>
      <c r="AYF104" s="90"/>
      <c r="AYG104" s="90"/>
      <c r="AYH104" s="77"/>
      <c r="AYI104" s="42"/>
      <c r="AYJ104" s="72"/>
      <c r="AYK104" s="91"/>
      <c r="AYL104" s="93"/>
      <c r="AYM104" s="81"/>
      <c r="AYN104" s="90"/>
      <c r="AYO104" s="90"/>
      <c r="AYP104" s="77"/>
      <c r="AYQ104" s="42"/>
      <c r="AYR104" s="72"/>
      <c r="AYS104" s="91"/>
      <c r="AYT104" s="93"/>
      <c r="AYU104" s="81"/>
      <c r="AYV104" s="90"/>
      <c r="AYW104" s="90"/>
      <c r="AYX104" s="77"/>
      <c r="AYY104" s="42"/>
      <c r="AYZ104" s="72"/>
      <c r="AZA104" s="91"/>
      <c r="AZB104" s="93"/>
      <c r="AZC104" s="81"/>
      <c r="AZD104" s="90"/>
      <c r="AZE104" s="90"/>
      <c r="AZF104" s="77"/>
      <c r="AZG104" s="42"/>
      <c r="AZH104" s="72"/>
      <c r="AZI104" s="91"/>
      <c r="AZJ104" s="93"/>
      <c r="AZK104" s="81"/>
      <c r="AZL104" s="90"/>
      <c r="AZM104" s="90"/>
      <c r="AZN104" s="77"/>
      <c r="AZO104" s="42"/>
      <c r="AZP104" s="72"/>
      <c r="AZQ104" s="91"/>
      <c r="AZR104" s="93"/>
      <c r="AZS104" s="81"/>
      <c r="AZT104" s="90"/>
      <c r="AZU104" s="90"/>
      <c r="AZV104" s="77"/>
      <c r="AZW104" s="42"/>
      <c r="AZX104" s="72"/>
      <c r="AZY104" s="91"/>
      <c r="AZZ104" s="93"/>
      <c r="BAA104" s="81"/>
      <c r="BAB104" s="90"/>
      <c r="BAC104" s="90"/>
      <c r="BAD104" s="77"/>
      <c r="BAE104" s="42"/>
      <c r="BAF104" s="72"/>
      <c r="BAG104" s="91"/>
      <c r="BAH104" s="93"/>
      <c r="BAI104" s="81"/>
      <c r="BAJ104" s="90"/>
      <c r="BAK104" s="90"/>
      <c r="BAL104" s="77"/>
      <c r="BAM104" s="42"/>
      <c r="BAN104" s="72"/>
      <c r="BAO104" s="91"/>
      <c r="BAP104" s="93"/>
      <c r="BAQ104" s="81"/>
      <c r="BAR104" s="90"/>
      <c r="BAS104" s="90"/>
      <c r="BAT104" s="77"/>
      <c r="BAU104" s="42"/>
      <c r="BAV104" s="72"/>
      <c r="BAW104" s="91"/>
      <c r="BAX104" s="93"/>
      <c r="BAY104" s="81"/>
      <c r="BAZ104" s="90"/>
      <c r="BBA104" s="90"/>
      <c r="BBB104" s="77"/>
      <c r="BBC104" s="42"/>
      <c r="BBD104" s="72"/>
      <c r="BBE104" s="91"/>
      <c r="BBF104" s="93"/>
      <c r="BBG104" s="81"/>
      <c r="BBH104" s="90"/>
      <c r="BBI104" s="90"/>
      <c r="BBJ104" s="77"/>
      <c r="BBK104" s="42"/>
      <c r="BBL104" s="72"/>
      <c r="BBM104" s="91"/>
      <c r="BBN104" s="93"/>
      <c r="BBO104" s="81"/>
      <c r="BBP104" s="90"/>
      <c r="BBQ104" s="90"/>
      <c r="BBR104" s="77"/>
      <c r="BBS104" s="42"/>
      <c r="BBT104" s="72"/>
      <c r="BBU104" s="91"/>
      <c r="BBV104" s="93"/>
      <c r="BBW104" s="81"/>
      <c r="BBX104" s="90"/>
      <c r="BBY104" s="90"/>
      <c r="BBZ104" s="77"/>
      <c r="BCA104" s="42"/>
      <c r="BCB104" s="72"/>
      <c r="BCC104" s="91"/>
      <c r="BCD104" s="93"/>
      <c r="BCE104" s="81"/>
      <c r="BCF104" s="90"/>
      <c r="BCG104" s="90"/>
      <c r="BCH104" s="77"/>
      <c r="BCI104" s="42"/>
      <c r="BCJ104" s="72"/>
      <c r="BCK104" s="91"/>
      <c r="BCL104" s="93"/>
      <c r="BCM104" s="81"/>
      <c r="BCN104" s="90"/>
      <c r="BCO104" s="90"/>
      <c r="BCP104" s="77"/>
      <c r="BCQ104" s="42"/>
      <c r="BCR104" s="72"/>
      <c r="BCS104" s="91"/>
      <c r="BCT104" s="93"/>
      <c r="BCU104" s="81"/>
      <c r="BCV104" s="90"/>
      <c r="BCW104" s="90"/>
      <c r="BCX104" s="77"/>
      <c r="BCY104" s="42"/>
      <c r="BCZ104" s="72"/>
      <c r="BDA104" s="91"/>
      <c r="BDB104" s="93"/>
      <c r="BDC104" s="81"/>
      <c r="BDD104" s="90"/>
      <c r="BDE104" s="90"/>
      <c r="BDF104" s="77"/>
      <c r="BDG104" s="42"/>
      <c r="BDH104" s="72"/>
      <c r="BDI104" s="91"/>
      <c r="BDJ104" s="93"/>
      <c r="BDK104" s="81"/>
      <c r="BDL104" s="90"/>
      <c r="BDM104" s="90"/>
      <c r="BDN104" s="77"/>
      <c r="BDO104" s="42"/>
      <c r="BDP104" s="72"/>
      <c r="BDQ104" s="91"/>
      <c r="BDR104" s="93"/>
      <c r="BDS104" s="81"/>
      <c r="BDT104" s="90"/>
      <c r="BDU104" s="90"/>
      <c r="BDV104" s="77"/>
      <c r="BDW104" s="42"/>
      <c r="BDX104" s="72"/>
      <c r="BDY104" s="91"/>
      <c r="BDZ104" s="93"/>
      <c r="BEA104" s="81"/>
      <c r="BEB104" s="90"/>
      <c r="BEC104" s="90"/>
      <c r="BED104" s="77"/>
      <c r="BEE104" s="42"/>
      <c r="BEF104" s="72"/>
      <c r="BEG104" s="91"/>
      <c r="BEH104" s="93"/>
      <c r="BEI104" s="81"/>
      <c r="BEJ104" s="90"/>
      <c r="BEK104" s="90"/>
      <c r="BEL104" s="77"/>
      <c r="BEM104" s="42"/>
      <c r="BEN104" s="72"/>
      <c r="BEO104" s="91"/>
      <c r="BEP104" s="93"/>
      <c r="BEQ104" s="81"/>
      <c r="BER104" s="90"/>
      <c r="BES104" s="90"/>
      <c r="BET104" s="77"/>
      <c r="BEU104" s="42"/>
      <c r="BEV104" s="72"/>
      <c r="BEW104" s="91"/>
      <c r="BEX104" s="93"/>
      <c r="BEY104" s="81"/>
      <c r="BEZ104" s="90"/>
      <c r="BFA104" s="90"/>
      <c r="BFB104" s="77"/>
      <c r="BFC104" s="42"/>
      <c r="BFD104" s="72"/>
      <c r="BFE104" s="91"/>
      <c r="BFF104" s="93"/>
      <c r="BFG104" s="81"/>
      <c r="BFH104" s="90"/>
      <c r="BFI104" s="90"/>
      <c r="BFJ104" s="77"/>
      <c r="BFK104" s="42"/>
      <c r="BFL104" s="72"/>
      <c r="BFM104" s="91"/>
      <c r="BFN104" s="93"/>
      <c r="BFO104" s="81"/>
      <c r="BFP104" s="90"/>
      <c r="BFQ104" s="90"/>
      <c r="BFR104" s="77"/>
      <c r="BFS104" s="42"/>
      <c r="BFT104" s="72"/>
      <c r="BFU104" s="91"/>
      <c r="BFV104" s="93"/>
      <c r="BFW104" s="81"/>
      <c r="BFX104" s="90"/>
      <c r="BFY104" s="90"/>
      <c r="BFZ104" s="77"/>
      <c r="BGA104" s="42"/>
      <c r="BGB104" s="72"/>
      <c r="BGC104" s="91"/>
      <c r="BGD104" s="93"/>
      <c r="BGE104" s="81"/>
      <c r="BGF104" s="90"/>
      <c r="BGG104" s="90"/>
      <c r="BGH104" s="77"/>
      <c r="BGI104" s="42"/>
      <c r="BGJ104" s="72"/>
      <c r="BGK104" s="91"/>
      <c r="BGL104" s="93"/>
      <c r="BGM104" s="81"/>
      <c r="BGN104" s="90"/>
      <c r="BGO104" s="90"/>
      <c r="BGP104" s="77"/>
      <c r="BGQ104" s="42"/>
      <c r="BGR104" s="72"/>
      <c r="BGS104" s="91"/>
      <c r="BGT104" s="93"/>
      <c r="BGU104" s="81"/>
      <c r="BGV104" s="90"/>
      <c r="BGW104" s="90"/>
      <c r="BGX104" s="77"/>
      <c r="BGY104" s="42"/>
      <c r="BGZ104" s="72"/>
      <c r="BHA104" s="91"/>
      <c r="BHB104" s="93"/>
      <c r="BHC104" s="81"/>
      <c r="BHD104" s="90"/>
      <c r="BHE104" s="90"/>
      <c r="BHF104" s="77"/>
      <c r="BHG104" s="42"/>
      <c r="BHH104" s="72"/>
      <c r="BHI104" s="91"/>
      <c r="BHJ104" s="93"/>
      <c r="BHK104" s="81"/>
      <c r="BHL104" s="90"/>
      <c r="BHM104" s="90"/>
      <c r="BHN104" s="77"/>
      <c r="BHO104" s="42"/>
      <c r="BHP104" s="72"/>
      <c r="BHQ104" s="91"/>
      <c r="BHR104" s="93"/>
      <c r="BHS104" s="81"/>
      <c r="BHT104" s="90"/>
      <c r="BHU104" s="90"/>
      <c r="BHV104" s="77"/>
      <c r="BHW104" s="42"/>
      <c r="BHX104" s="72"/>
      <c r="BHY104" s="91"/>
      <c r="BHZ104" s="93"/>
      <c r="BIA104" s="81"/>
      <c r="BIB104" s="90"/>
      <c r="BIC104" s="90"/>
      <c r="BID104" s="77"/>
      <c r="BIE104" s="42"/>
      <c r="BIF104" s="72"/>
      <c r="BIG104" s="91"/>
      <c r="BIH104" s="93"/>
      <c r="BII104" s="81"/>
      <c r="BIJ104" s="90"/>
      <c r="BIK104" s="90"/>
      <c r="BIL104" s="77"/>
      <c r="BIM104" s="42"/>
      <c r="BIN104" s="72"/>
      <c r="BIO104" s="91"/>
      <c r="BIP104" s="93"/>
      <c r="BIQ104" s="81"/>
      <c r="BIR104" s="90"/>
      <c r="BIS104" s="90"/>
      <c r="BIT104" s="77"/>
      <c r="BIU104" s="42"/>
      <c r="BIV104" s="72"/>
      <c r="BIW104" s="91"/>
      <c r="BIX104" s="93"/>
      <c r="BIY104" s="81"/>
      <c r="BIZ104" s="90"/>
      <c r="BJA104" s="90"/>
      <c r="BJB104" s="77"/>
      <c r="BJC104" s="42"/>
      <c r="BJD104" s="72"/>
      <c r="BJE104" s="91"/>
      <c r="BJF104" s="93"/>
      <c r="BJG104" s="81"/>
      <c r="BJH104" s="90"/>
      <c r="BJI104" s="90"/>
      <c r="BJJ104" s="77"/>
      <c r="BJK104" s="42"/>
      <c r="BJL104" s="72"/>
      <c r="BJM104" s="91"/>
      <c r="BJN104" s="93"/>
      <c r="BJO104" s="81"/>
      <c r="BJP104" s="90"/>
      <c r="BJQ104" s="90"/>
      <c r="BJR104" s="77"/>
      <c r="BJS104" s="42"/>
      <c r="BJT104" s="72"/>
      <c r="BJU104" s="91"/>
      <c r="BJV104" s="93"/>
      <c r="BJW104" s="81"/>
      <c r="BJX104" s="90"/>
      <c r="BJY104" s="90"/>
      <c r="BJZ104" s="77"/>
      <c r="BKA104" s="42"/>
      <c r="BKB104" s="72"/>
      <c r="BKC104" s="91"/>
      <c r="BKD104" s="93"/>
      <c r="BKE104" s="81"/>
      <c r="BKF104" s="90"/>
      <c r="BKG104" s="90"/>
      <c r="BKH104" s="77"/>
      <c r="BKI104" s="42"/>
      <c r="BKJ104" s="72"/>
      <c r="BKK104" s="91"/>
      <c r="BKL104" s="93"/>
      <c r="BKM104" s="81"/>
      <c r="BKN104" s="90"/>
      <c r="BKO104" s="90"/>
      <c r="BKP104" s="77"/>
      <c r="BKQ104" s="42"/>
      <c r="BKR104" s="72"/>
      <c r="BKS104" s="91"/>
      <c r="BKT104" s="93"/>
      <c r="BKU104" s="81"/>
      <c r="BKV104" s="90"/>
      <c r="BKW104" s="90"/>
      <c r="BKX104" s="77"/>
      <c r="BKY104" s="42"/>
      <c r="BKZ104" s="72"/>
      <c r="BLA104" s="91"/>
      <c r="BLB104" s="93"/>
      <c r="BLC104" s="81"/>
      <c r="BLD104" s="90"/>
      <c r="BLE104" s="90"/>
      <c r="BLF104" s="77"/>
      <c r="BLG104" s="42"/>
      <c r="BLH104" s="72"/>
      <c r="BLI104" s="91"/>
      <c r="BLJ104" s="93"/>
      <c r="BLK104" s="81"/>
      <c r="BLL104" s="90"/>
      <c r="BLM104" s="90"/>
      <c r="BLN104" s="77"/>
      <c r="BLO104" s="42"/>
      <c r="BLP104" s="72"/>
      <c r="BLQ104" s="91"/>
      <c r="BLR104" s="93"/>
      <c r="BLS104" s="81"/>
      <c r="BLT104" s="90"/>
      <c r="BLU104" s="90"/>
      <c r="BLV104" s="77"/>
      <c r="BLW104" s="42"/>
      <c r="BLX104" s="72"/>
      <c r="BLY104" s="91"/>
      <c r="BLZ104" s="93"/>
      <c r="BMA104" s="81"/>
      <c r="BMB104" s="90"/>
      <c r="BMC104" s="90"/>
      <c r="BMD104" s="77"/>
      <c r="BME104" s="42"/>
      <c r="BMF104" s="72"/>
      <c r="BMG104" s="91"/>
      <c r="BMH104" s="93"/>
      <c r="BMI104" s="81"/>
      <c r="BMJ104" s="90"/>
      <c r="BMK104" s="90"/>
      <c r="BML104" s="77"/>
      <c r="BMM104" s="42"/>
      <c r="BMN104" s="72"/>
      <c r="BMO104" s="91"/>
      <c r="BMP104" s="93"/>
      <c r="BMQ104" s="81"/>
      <c r="BMR104" s="90"/>
      <c r="BMS104" s="90"/>
      <c r="BMT104" s="77"/>
      <c r="BMU104" s="42"/>
      <c r="BMV104" s="72"/>
      <c r="BMW104" s="91"/>
      <c r="BMX104" s="93"/>
      <c r="BMY104" s="81"/>
      <c r="BMZ104" s="90"/>
      <c r="BNA104" s="90"/>
      <c r="BNB104" s="77"/>
      <c r="BNC104" s="42"/>
      <c r="BND104" s="72"/>
      <c r="BNE104" s="91"/>
      <c r="BNF104" s="93"/>
      <c r="BNG104" s="81"/>
      <c r="BNH104" s="90"/>
      <c r="BNI104" s="90"/>
      <c r="BNJ104" s="77"/>
      <c r="BNK104" s="42"/>
      <c r="BNL104" s="72"/>
      <c r="BNM104" s="91"/>
      <c r="BNN104" s="93"/>
      <c r="BNO104" s="81"/>
      <c r="BNP104" s="90"/>
      <c r="BNQ104" s="90"/>
      <c r="BNR104" s="77"/>
      <c r="BNS104" s="42"/>
      <c r="BNT104" s="72"/>
      <c r="BNU104" s="91"/>
      <c r="BNV104" s="93"/>
      <c r="BNW104" s="81"/>
      <c r="BNX104" s="90"/>
      <c r="BNY104" s="90"/>
      <c r="BNZ104" s="77"/>
      <c r="BOA104" s="42"/>
      <c r="BOB104" s="72"/>
      <c r="BOC104" s="91"/>
      <c r="BOD104" s="93"/>
      <c r="BOE104" s="81"/>
      <c r="BOF104" s="90"/>
      <c r="BOG104" s="90"/>
      <c r="BOH104" s="77"/>
      <c r="BOI104" s="42"/>
      <c r="BOJ104" s="72"/>
      <c r="BOK104" s="91"/>
      <c r="BOL104" s="93"/>
      <c r="BOM104" s="81"/>
      <c r="BON104" s="90"/>
      <c r="BOO104" s="90"/>
      <c r="BOP104" s="77"/>
      <c r="BOQ104" s="42"/>
      <c r="BOR104" s="72"/>
      <c r="BOS104" s="91"/>
      <c r="BOT104" s="93"/>
      <c r="BOU104" s="81"/>
      <c r="BOV104" s="90"/>
      <c r="BOW104" s="90"/>
      <c r="BOX104" s="77"/>
      <c r="BOY104" s="42"/>
      <c r="BOZ104" s="72"/>
      <c r="BPA104" s="91"/>
      <c r="BPB104" s="93"/>
      <c r="BPC104" s="81"/>
      <c r="BPD104" s="90"/>
      <c r="BPE104" s="90"/>
      <c r="BPF104" s="77"/>
      <c r="BPG104" s="42"/>
      <c r="BPH104" s="72"/>
      <c r="BPI104" s="91"/>
      <c r="BPJ104" s="93"/>
      <c r="BPK104" s="81"/>
      <c r="BPL104" s="90"/>
      <c r="BPM104" s="90"/>
      <c r="BPN104" s="77"/>
      <c r="BPO104" s="42"/>
      <c r="BPP104" s="72"/>
      <c r="BPQ104" s="91"/>
      <c r="BPR104" s="93"/>
      <c r="BPS104" s="81"/>
      <c r="BPT104" s="90"/>
      <c r="BPU104" s="90"/>
      <c r="BPV104" s="77"/>
      <c r="BPW104" s="42"/>
      <c r="BPX104" s="72"/>
      <c r="BPY104" s="91"/>
      <c r="BPZ104" s="93"/>
      <c r="BQA104" s="81"/>
      <c r="BQB104" s="90"/>
      <c r="BQC104" s="90"/>
      <c r="BQD104" s="77"/>
      <c r="BQE104" s="42"/>
      <c r="BQF104" s="72"/>
      <c r="BQG104" s="91"/>
      <c r="BQH104" s="93"/>
      <c r="BQI104" s="81"/>
      <c r="BQJ104" s="90"/>
      <c r="BQK104" s="90"/>
      <c r="BQL104" s="77"/>
      <c r="BQM104" s="42"/>
      <c r="BQN104" s="72"/>
      <c r="BQO104" s="91"/>
      <c r="BQP104" s="93"/>
      <c r="BQQ104" s="81"/>
      <c r="BQR104" s="90"/>
      <c r="BQS104" s="90"/>
      <c r="BQT104" s="77"/>
      <c r="BQU104" s="42"/>
      <c r="BQV104" s="72"/>
      <c r="BQW104" s="91"/>
      <c r="BQX104" s="93"/>
      <c r="BQY104" s="81"/>
      <c r="BQZ104" s="90"/>
      <c r="BRA104" s="90"/>
      <c r="BRB104" s="77"/>
      <c r="BRC104" s="42"/>
      <c r="BRD104" s="72"/>
      <c r="BRE104" s="91"/>
      <c r="BRF104" s="93"/>
      <c r="BRG104" s="81"/>
      <c r="BRH104" s="90"/>
      <c r="BRI104" s="90"/>
      <c r="BRJ104" s="77"/>
      <c r="BRK104" s="42"/>
      <c r="BRL104" s="72"/>
      <c r="BRM104" s="91"/>
      <c r="BRN104" s="93"/>
      <c r="BRO104" s="81"/>
      <c r="BRP104" s="90"/>
      <c r="BRQ104" s="90"/>
      <c r="BRR104" s="77"/>
      <c r="BRS104" s="42"/>
      <c r="BRT104" s="72"/>
      <c r="BRU104" s="91"/>
      <c r="BRV104" s="93"/>
      <c r="BRW104" s="81"/>
      <c r="BRX104" s="90"/>
      <c r="BRY104" s="90"/>
      <c r="BRZ104" s="77"/>
      <c r="BSA104" s="42"/>
      <c r="BSB104" s="72"/>
      <c r="BSC104" s="91"/>
      <c r="BSD104" s="93"/>
      <c r="BSE104" s="81"/>
      <c r="BSF104" s="90"/>
      <c r="BSG104" s="90"/>
      <c r="BSH104" s="77"/>
      <c r="BSI104" s="42"/>
      <c r="BSJ104" s="72"/>
      <c r="BSK104" s="91"/>
      <c r="BSL104" s="93"/>
      <c r="BSM104" s="81"/>
      <c r="BSN104" s="90"/>
      <c r="BSO104" s="90"/>
      <c r="BSP104" s="77"/>
      <c r="BSQ104" s="42"/>
      <c r="BSR104" s="72"/>
      <c r="BSS104" s="91"/>
      <c r="BST104" s="93"/>
      <c r="BSU104" s="81"/>
      <c r="BSV104" s="90"/>
      <c r="BSW104" s="90"/>
      <c r="BSX104" s="77"/>
      <c r="BSY104" s="42"/>
      <c r="BSZ104" s="72"/>
      <c r="BTA104" s="91"/>
      <c r="BTB104" s="93"/>
      <c r="BTC104" s="81"/>
      <c r="BTD104" s="90"/>
      <c r="BTE104" s="90"/>
      <c r="BTF104" s="77"/>
      <c r="BTG104" s="42"/>
      <c r="BTH104" s="72"/>
      <c r="BTI104" s="91"/>
      <c r="BTJ104" s="93"/>
      <c r="BTK104" s="81"/>
      <c r="BTL104" s="90"/>
      <c r="BTM104" s="90"/>
      <c r="BTN104" s="77"/>
      <c r="BTO104" s="42"/>
      <c r="BTP104" s="72"/>
      <c r="BTQ104" s="91"/>
      <c r="BTR104" s="93"/>
      <c r="BTS104" s="81"/>
      <c r="BTT104" s="90"/>
      <c r="BTU104" s="90"/>
      <c r="BTV104" s="77"/>
      <c r="BTW104" s="42"/>
      <c r="BTX104" s="72"/>
      <c r="BTY104" s="91"/>
      <c r="BTZ104" s="93"/>
      <c r="BUA104" s="81"/>
      <c r="BUB104" s="90"/>
      <c r="BUC104" s="90"/>
      <c r="BUD104" s="77"/>
      <c r="BUE104" s="42"/>
      <c r="BUF104" s="72"/>
      <c r="BUG104" s="91"/>
      <c r="BUH104" s="93"/>
      <c r="BUI104" s="81"/>
      <c r="BUJ104" s="90"/>
      <c r="BUK104" s="90"/>
      <c r="BUL104" s="77"/>
      <c r="BUM104" s="42"/>
      <c r="BUN104" s="72"/>
      <c r="BUO104" s="91"/>
      <c r="BUP104" s="93"/>
      <c r="BUQ104" s="81"/>
      <c r="BUR104" s="90"/>
      <c r="BUS104" s="90"/>
      <c r="BUT104" s="77"/>
      <c r="BUU104" s="42"/>
      <c r="BUV104" s="72"/>
      <c r="BUW104" s="91"/>
      <c r="BUX104" s="93"/>
      <c r="BUY104" s="81"/>
      <c r="BUZ104" s="90"/>
      <c r="BVA104" s="90"/>
      <c r="BVB104" s="77"/>
      <c r="BVC104" s="42"/>
      <c r="BVD104" s="72"/>
      <c r="BVE104" s="91"/>
      <c r="BVF104" s="93"/>
      <c r="BVG104" s="81"/>
      <c r="BVH104" s="90"/>
      <c r="BVI104" s="90"/>
      <c r="BVJ104" s="77"/>
      <c r="BVK104" s="42"/>
      <c r="BVL104" s="72"/>
      <c r="BVM104" s="91"/>
      <c r="BVN104" s="93"/>
      <c r="BVO104" s="81"/>
      <c r="BVP104" s="90"/>
      <c r="BVQ104" s="90"/>
      <c r="BVR104" s="77"/>
      <c r="BVS104" s="42"/>
      <c r="BVT104" s="72"/>
      <c r="BVU104" s="91"/>
      <c r="BVV104" s="93"/>
      <c r="BVW104" s="81"/>
      <c r="BVX104" s="90"/>
      <c r="BVY104" s="90"/>
      <c r="BVZ104" s="77"/>
      <c r="BWA104" s="42"/>
      <c r="BWB104" s="72"/>
      <c r="BWC104" s="91"/>
      <c r="BWD104" s="93"/>
      <c r="BWE104" s="81"/>
      <c r="BWF104" s="90"/>
      <c r="BWG104" s="90"/>
      <c r="BWH104" s="77"/>
      <c r="BWI104" s="42"/>
      <c r="BWJ104" s="72"/>
      <c r="BWK104" s="91"/>
      <c r="BWL104" s="93"/>
      <c r="BWM104" s="81"/>
      <c r="BWN104" s="90"/>
      <c r="BWO104" s="90"/>
      <c r="BWP104" s="77"/>
      <c r="BWQ104" s="42"/>
      <c r="BWR104" s="72"/>
      <c r="BWS104" s="91"/>
      <c r="BWT104" s="93"/>
      <c r="BWU104" s="81"/>
      <c r="BWV104" s="90"/>
      <c r="BWW104" s="90"/>
      <c r="BWX104" s="77"/>
      <c r="BWY104" s="42"/>
      <c r="BWZ104" s="72"/>
      <c r="BXA104" s="91"/>
      <c r="BXB104" s="93"/>
      <c r="BXC104" s="81"/>
      <c r="BXD104" s="90"/>
      <c r="BXE104" s="90"/>
      <c r="BXF104" s="77"/>
      <c r="BXG104" s="42"/>
      <c r="BXH104" s="72"/>
      <c r="BXI104" s="91"/>
      <c r="BXJ104" s="93"/>
      <c r="BXK104" s="81"/>
      <c r="BXL104" s="90"/>
      <c r="BXM104" s="90"/>
      <c r="BXN104" s="77"/>
      <c r="BXO104" s="42"/>
      <c r="BXP104" s="72"/>
      <c r="BXQ104" s="91"/>
      <c r="BXR104" s="93"/>
      <c r="BXS104" s="81"/>
      <c r="BXT104" s="90"/>
      <c r="BXU104" s="90"/>
      <c r="BXV104" s="77"/>
      <c r="BXW104" s="42"/>
      <c r="BXX104" s="72"/>
      <c r="BXY104" s="91"/>
      <c r="BXZ104" s="93"/>
      <c r="BYA104" s="81"/>
      <c r="BYB104" s="90"/>
      <c r="BYC104" s="90"/>
      <c r="BYD104" s="77"/>
      <c r="BYE104" s="42"/>
      <c r="BYF104" s="72"/>
      <c r="BYG104" s="91"/>
      <c r="BYH104" s="93"/>
      <c r="BYI104" s="81"/>
      <c r="BYJ104" s="90"/>
      <c r="BYK104" s="90"/>
      <c r="BYL104" s="77"/>
      <c r="BYM104" s="42"/>
      <c r="BYN104" s="72"/>
      <c r="BYO104" s="91"/>
      <c r="BYP104" s="93"/>
      <c r="BYQ104" s="81"/>
      <c r="BYR104" s="90"/>
      <c r="BYS104" s="90"/>
      <c r="BYT104" s="77"/>
      <c r="BYU104" s="42"/>
      <c r="BYV104" s="72"/>
      <c r="BYW104" s="91"/>
      <c r="BYX104" s="93"/>
      <c r="BYY104" s="81"/>
      <c r="BYZ104" s="90"/>
      <c r="BZA104" s="90"/>
      <c r="BZB104" s="77"/>
      <c r="BZC104" s="42"/>
      <c r="BZD104" s="72"/>
      <c r="BZE104" s="91"/>
      <c r="BZF104" s="93"/>
      <c r="BZG104" s="81"/>
      <c r="BZH104" s="90"/>
      <c r="BZI104" s="90"/>
      <c r="BZJ104" s="77"/>
      <c r="BZK104" s="42"/>
      <c r="BZL104" s="72"/>
      <c r="BZM104" s="91"/>
      <c r="BZN104" s="93"/>
      <c r="BZO104" s="81"/>
      <c r="BZP104" s="90"/>
      <c r="BZQ104" s="90"/>
      <c r="BZR104" s="77"/>
      <c r="BZS104" s="42"/>
      <c r="BZT104" s="72"/>
      <c r="BZU104" s="91"/>
      <c r="BZV104" s="93"/>
      <c r="BZW104" s="81"/>
      <c r="BZX104" s="90"/>
      <c r="BZY104" s="90"/>
      <c r="BZZ104" s="77"/>
      <c r="CAA104" s="42"/>
      <c r="CAB104" s="72"/>
      <c r="CAC104" s="91"/>
      <c r="CAD104" s="93"/>
      <c r="CAE104" s="81"/>
      <c r="CAF104" s="90"/>
      <c r="CAG104" s="90"/>
      <c r="CAH104" s="77"/>
      <c r="CAI104" s="42"/>
      <c r="CAJ104" s="72"/>
      <c r="CAK104" s="91"/>
      <c r="CAL104" s="93"/>
      <c r="CAM104" s="81"/>
      <c r="CAN104" s="90"/>
      <c r="CAO104" s="90"/>
      <c r="CAP104" s="77"/>
      <c r="CAQ104" s="42"/>
      <c r="CAR104" s="72"/>
      <c r="CAS104" s="91"/>
      <c r="CAT104" s="93"/>
      <c r="CAU104" s="81"/>
      <c r="CAV104" s="90"/>
      <c r="CAW104" s="90"/>
      <c r="CAX104" s="77"/>
      <c r="CAY104" s="42"/>
      <c r="CAZ104" s="72"/>
      <c r="CBA104" s="91"/>
      <c r="CBB104" s="93"/>
      <c r="CBC104" s="81"/>
      <c r="CBD104" s="90"/>
      <c r="CBE104" s="90"/>
      <c r="CBF104" s="77"/>
      <c r="CBG104" s="42"/>
      <c r="CBH104" s="72"/>
      <c r="CBI104" s="91"/>
      <c r="CBJ104" s="93"/>
      <c r="CBK104" s="81"/>
      <c r="CBL104" s="90"/>
      <c r="CBM104" s="90"/>
      <c r="CBN104" s="77"/>
      <c r="CBO104" s="42"/>
      <c r="CBP104" s="72"/>
      <c r="CBQ104" s="91"/>
      <c r="CBR104" s="93"/>
      <c r="CBS104" s="81"/>
      <c r="CBT104" s="90"/>
      <c r="CBU104" s="90"/>
      <c r="CBV104" s="77"/>
      <c r="CBW104" s="42"/>
      <c r="CBX104" s="72"/>
      <c r="CBY104" s="91"/>
      <c r="CBZ104" s="93"/>
      <c r="CCA104" s="81"/>
      <c r="CCB104" s="90"/>
      <c r="CCC104" s="90"/>
      <c r="CCD104" s="77"/>
      <c r="CCE104" s="42"/>
      <c r="CCF104" s="72"/>
      <c r="CCG104" s="91"/>
      <c r="CCH104" s="93"/>
      <c r="CCI104" s="81"/>
      <c r="CCJ104" s="90"/>
      <c r="CCK104" s="90"/>
      <c r="CCL104" s="77"/>
      <c r="CCM104" s="42"/>
      <c r="CCN104" s="72"/>
      <c r="CCO104" s="91"/>
      <c r="CCP104" s="93"/>
      <c r="CCQ104" s="81"/>
      <c r="CCR104" s="90"/>
      <c r="CCS104" s="90"/>
      <c r="CCT104" s="77"/>
      <c r="CCU104" s="42"/>
      <c r="CCV104" s="72"/>
      <c r="CCW104" s="91"/>
      <c r="CCX104" s="93"/>
      <c r="CCY104" s="81"/>
      <c r="CCZ104" s="90"/>
      <c r="CDA104" s="90"/>
      <c r="CDB104" s="77"/>
      <c r="CDC104" s="42"/>
      <c r="CDD104" s="72"/>
      <c r="CDE104" s="91"/>
      <c r="CDF104" s="93"/>
      <c r="CDG104" s="81"/>
      <c r="CDH104" s="90"/>
      <c r="CDI104" s="90"/>
      <c r="CDJ104" s="77"/>
      <c r="CDK104" s="42"/>
      <c r="CDL104" s="72"/>
      <c r="CDM104" s="91"/>
      <c r="CDN104" s="93"/>
      <c r="CDO104" s="81"/>
      <c r="CDP104" s="90"/>
      <c r="CDQ104" s="90"/>
      <c r="CDR104" s="77"/>
      <c r="CDS104" s="42"/>
      <c r="CDT104" s="72"/>
      <c r="CDU104" s="91"/>
      <c r="CDV104" s="93"/>
      <c r="CDW104" s="81"/>
      <c r="CDX104" s="90"/>
      <c r="CDY104" s="90"/>
      <c r="CDZ104" s="77"/>
      <c r="CEA104" s="42"/>
      <c r="CEB104" s="72"/>
      <c r="CEC104" s="91"/>
      <c r="CED104" s="93"/>
      <c r="CEE104" s="81"/>
      <c r="CEF104" s="90"/>
      <c r="CEG104" s="90"/>
      <c r="CEH104" s="77"/>
      <c r="CEI104" s="42"/>
      <c r="CEJ104" s="72"/>
      <c r="CEK104" s="91"/>
      <c r="CEL104" s="93"/>
      <c r="CEM104" s="81"/>
      <c r="CEN104" s="90"/>
      <c r="CEO104" s="90"/>
      <c r="CEP104" s="77"/>
      <c r="CEQ104" s="42"/>
      <c r="CER104" s="72"/>
      <c r="CES104" s="91"/>
      <c r="CET104" s="93"/>
      <c r="CEU104" s="81"/>
      <c r="CEV104" s="90"/>
      <c r="CEW104" s="90"/>
      <c r="CEX104" s="77"/>
      <c r="CEY104" s="42"/>
      <c r="CEZ104" s="72"/>
      <c r="CFA104" s="91"/>
      <c r="CFB104" s="93"/>
      <c r="CFC104" s="81"/>
      <c r="CFD104" s="90"/>
      <c r="CFE104" s="90"/>
      <c r="CFF104" s="77"/>
      <c r="CFG104" s="42"/>
      <c r="CFH104" s="72"/>
      <c r="CFI104" s="91"/>
      <c r="CFJ104" s="93"/>
      <c r="CFK104" s="81"/>
      <c r="CFL104" s="90"/>
      <c r="CFM104" s="90"/>
      <c r="CFN104" s="77"/>
      <c r="CFO104" s="42"/>
      <c r="CFP104" s="72"/>
      <c r="CFQ104" s="91"/>
      <c r="CFR104" s="93"/>
      <c r="CFS104" s="81"/>
      <c r="CFT104" s="90"/>
      <c r="CFU104" s="90"/>
      <c r="CFV104" s="77"/>
      <c r="CFW104" s="42"/>
      <c r="CFX104" s="72"/>
      <c r="CFY104" s="91"/>
      <c r="CFZ104" s="93"/>
      <c r="CGA104" s="81"/>
      <c r="CGB104" s="90"/>
      <c r="CGC104" s="90"/>
      <c r="CGD104" s="77"/>
      <c r="CGE104" s="42"/>
      <c r="CGF104" s="72"/>
      <c r="CGG104" s="91"/>
      <c r="CGH104" s="93"/>
      <c r="CGI104" s="81"/>
      <c r="CGJ104" s="90"/>
      <c r="CGK104" s="90"/>
      <c r="CGL104" s="77"/>
      <c r="CGM104" s="42"/>
      <c r="CGN104" s="72"/>
      <c r="CGO104" s="91"/>
      <c r="CGP104" s="93"/>
      <c r="CGQ104" s="81"/>
      <c r="CGR104" s="90"/>
      <c r="CGS104" s="90"/>
      <c r="CGT104" s="77"/>
      <c r="CGU104" s="42"/>
      <c r="CGV104" s="72"/>
      <c r="CGW104" s="91"/>
      <c r="CGX104" s="93"/>
      <c r="CGY104" s="81"/>
      <c r="CGZ104" s="90"/>
      <c r="CHA104" s="90"/>
      <c r="CHB104" s="77"/>
      <c r="CHC104" s="42"/>
      <c r="CHD104" s="72"/>
      <c r="CHE104" s="91"/>
      <c r="CHF104" s="93"/>
      <c r="CHG104" s="81"/>
      <c r="CHH104" s="90"/>
      <c r="CHI104" s="90"/>
      <c r="CHJ104" s="77"/>
      <c r="CHK104" s="42"/>
      <c r="CHL104" s="72"/>
      <c r="CHM104" s="91"/>
      <c r="CHN104" s="93"/>
      <c r="CHO104" s="81"/>
      <c r="CHP104" s="90"/>
      <c r="CHQ104" s="90"/>
      <c r="CHR104" s="77"/>
      <c r="CHS104" s="42"/>
      <c r="CHT104" s="72"/>
      <c r="CHU104" s="91"/>
      <c r="CHV104" s="93"/>
      <c r="CHW104" s="81"/>
      <c r="CHX104" s="90"/>
      <c r="CHY104" s="90"/>
      <c r="CHZ104" s="77"/>
      <c r="CIA104" s="42"/>
      <c r="CIB104" s="72"/>
      <c r="CIC104" s="91"/>
      <c r="CID104" s="93"/>
      <c r="CIE104" s="81"/>
      <c r="CIF104" s="90"/>
      <c r="CIG104" s="90"/>
      <c r="CIH104" s="77"/>
      <c r="CII104" s="42"/>
      <c r="CIJ104" s="72"/>
      <c r="CIK104" s="91"/>
      <c r="CIL104" s="93"/>
      <c r="CIM104" s="81"/>
      <c r="CIN104" s="90"/>
      <c r="CIO104" s="90"/>
      <c r="CIP104" s="77"/>
      <c r="CIQ104" s="42"/>
      <c r="CIR104" s="72"/>
      <c r="CIS104" s="91"/>
      <c r="CIT104" s="93"/>
      <c r="CIU104" s="81"/>
      <c r="CIV104" s="90"/>
      <c r="CIW104" s="90"/>
      <c r="CIX104" s="77"/>
      <c r="CIY104" s="42"/>
      <c r="CIZ104" s="72"/>
      <c r="CJA104" s="91"/>
      <c r="CJB104" s="93"/>
      <c r="CJC104" s="81"/>
      <c r="CJD104" s="90"/>
      <c r="CJE104" s="90"/>
      <c r="CJF104" s="77"/>
      <c r="CJG104" s="42"/>
      <c r="CJH104" s="72"/>
      <c r="CJI104" s="91"/>
      <c r="CJJ104" s="93"/>
      <c r="CJK104" s="81"/>
      <c r="CJL104" s="90"/>
      <c r="CJM104" s="90"/>
      <c r="CJN104" s="77"/>
      <c r="CJO104" s="42"/>
      <c r="CJP104" s="72"/>
      <c r="CJQ104" s="91"/>
      <c r="CJR104" s="93"/>
      <c r="CJS104" s="81"/>
      <c r="CJT104" s="90"/>
      <c r="CJU104" s="90"/>
      <c r="CJV104" s="77"/>
      <c r="CJW104" s="42"/>
      <c r="CJX104" s="72"/>
      <c r="CJY104" s="91"/>
      <c r="CJZ104" s="93"/>
      <c r="CKA104" s="81"/>
      <c r="CKB104" s="90"/>
      <c r="CKC104" s="90"/>
      <c r="CKD104" s="77"/>
      <c r="CKE104" s="42"/>
      <c r="CKF104" s="72"/>
      <c r="CKG104" s="91"/>
      <c r="CKH104" s="93"/>
      <c r="CKI104" s="81"/>
      <c r="CKJ104" s="90"/>
      <c r="CKK104" s="90"/>
      <c r="CKL104" s="77"/>
      <c r="CKM104" s="42"/>
      <c r="CKN104" s="72"/>
      <c r="CKO104" s="91"/>
      <c r="CKP104" s="93"/>
      <c r="CKQ104" s="81"/>
      <c r="CKR104" s="90"/>
      <c r="CKS104" s="90"/>
      <c r="CKT104" s="77"/>
      <c r="CKU104" s="42"/>
      <c r="CKV104" s="72"/>
      <c r="CKW104" s="91"/>
      <c r="CKX104" s="93"/>
      <c r="CKY104" s="81"/>
      <c r="CKZ104" s="90"/>
      <c r="CLA104" s="90"/>
      <c r="CLB104" s="77"/>
      <c r="CLC104" s="42"/>
      <c r="CLD104" s="72"/>
      <c r="CLE104" s="91"/>
      <c r="CLF104" s="93"/>
      <c r="CLG104" s="81"/>
      <c r="CLH104" s="90"/>
      <c r="CLI104" s="90"/>
      <c r="CLJ104" s="77"/>
      <c r="CLK104" s="42"/>
      <c r="CLL104" s="72"/>
      <c r="CLM104" s="91"/>
      <c r="CLN104" s="93"/>
      <c r="CLO104" s="81"/>
      <c r="CLP104" s="90"/>
      <c r="CLQ104" s="90"/>
      <c r="CLR104" s="77"/>
      <c r="CLS104" s="42"/>
      <c r="CLT104" s="72"/>
      <c r="CLU104" s="91"/>
      <c r="CLV104" s="93"/>
      <c r="CLW104" s="81"/>
      <c r="CLX104" s="90"/>
      <c r="CLY104" s="90"/>
      <c r="CLZ104" s="77"/>
      <c r="CMA104" s="42"/>
      <c r="CMB104" s="72"/>
      <c r="CMC104" s="91"/>
      <c r="CMD104" s="93"/>
      <c r="CME104" s="81"/>
      <c r="CMF104" s="90"/>
      <c r="CMG104" s="90"/>
      <c r="CMH104" s="77"/>
      <c r="CMI104" s="42"/>
      <c r="CMJ104" s="72"/>
      <c r="CMK104" s="91"/>
      <c r="CML104" s="93"/>
      <c r="CMM104" s="81"/>
      <c r="CMN104" s="90"/>
      <c r="CMO104" s="90"/>
      <c r="CMP104" s="77"/>
      <c r="CMQ104" s="42"/>
      <c r="CMR104" s="72"/>
      <c r="CMS104" s="91"/>
      <c r="CMT104" s="93"/>
      <c r="CMU104" s="81"/>
      <c r="CMV104" s="90"/>
      <c r="CMW104" s="90"/>
      <c r="CMX104" s="77"/>
      <c r="CMY104" s="42"/>
      <c r="CMZ104" s="72"/>
      <c r="CNA104" s="91"/>
      <c r="CNB104" s="93"/>
      <c r="CNC104" s="81"/>
      <c r="CND104" s="90"/>
      <c r="CNE104" s="90"/>
      <c r="CNF104" s="77"/>
      <c r="CNG104" s="42"/>
      <c r="CNH104" s="72"/>
      <c r="CNI104" s="91"/>
      <c r="CNJ104" s="93"/>
      <c r="CNK104" s="81"/>
      <c r="CNL104" s="90"/>
      <c r="CNM104" s="90"/>
      <c r="CNN104" s="77"/>
      <c r="CNO104" s="42"/>
      <c r="CNP104" s="72"/>
      <c r="CNQ104" s="91"/>
      <c r="CNR104" s="93"/>
      <c r="CNS104" s="81"/>
      <c r="CNT104" s="90"/>
      <c r="CNU104" s="90"/>
      <c r="CNV104" s="77"/>
      <c r="CNW104" s="42"/>
      <c r="CNX104" s="72"/>
      <c r="CNY104" s="91"/>
      <c r="CNZ104" s="93"/>
      <c r="COA104" s="81"/>
      <c r="COB104" s="90"/>
      <c r="COC104" s="90"/>
      <c r="COD104" s="77"/>
      <c r="COE104" s="42"/>
      <c r="COF104" s="72"/>
      <c r="COG104" s="91"/>
      <c r="COH104" s="93"/>
      <c r="COI104" s="81"/>
      <c r="COJ104" s="90"/>
      <c r="COK104" s="90"/>
      <c r="COL104" s="77"/>
      <c r="COM104" s="42"/>
      <c r="CON104" s="72"/>
      <c r="COO104" s="91"/>
      <c r="COP104" s="93"/>
      <c r="COQ104" s="81"/>
      <c r="COR104" s="90"/>
      <c r="COS104" s="90"/>
      <c r="COT104" s="77"/>
      <c r="COU104" s="42"/>
      <c r="COV104" s="72"/>
      <c r="COW104" s="91"/>
      <c r="COX104" s="93"/>
      <c r="COY104" s="81"/>
      <c r="COZ104" s="90"/>
      <c r="CPA104" s="90"/>
      <c r="CPB104" s="77"/>
      <c r="CPC104" s="42"/>
      <c r="CPD104" s="72"/>
      <c r="CPE104" s="91"/>
      <c r="CPF104" s="93"/>
      <c r="CPG104" s="81"/>
      <c r="CPH104" s="90"/>
      <c r="CPI104" s="90"/>
      <c r="CPJ104" s="77"/>
      <c r="CPK104" s="42"/>
      <c r="CPL104" s="72"/>
      <c r="CPM104" s="91"/>
      <c r="CPN104" s="93"/>
      <c r="CPO104" s="81"/>
      <c r="CPP104" s="90"/>
      <c r="CPQ104" s="90"/>
      <c r="CPR104" s="77"/>
      <c r="CPS104" s="42"/>
      <c r="CPT104" s="72"/>
      <c r="CPU104" s="91"/>
      <c r="CPV104" s="93"/>
      <c r="CPW104" s="81"/>
      <c r="CPX104" s="90"/>
      <c r="CPY104" s="90"/>
      <c r="CPZ104" s="77"/>
      <c r="CQA104" s="42"/>
      <c r="CQB104" s="72"/>
      <c r="CQC104" s="91"/>
      <c r="CQD104" s="93"/>
      <c r="CQE104" s="81"/>
      <c r="CQF104" s="90"/>
      <c r="CQG104" s="90"/>
      <c r="CQH104" s="77"/>
      <c r="CQI104" s="42"/>
      <c r="CQJ104" s="72"/>
      <c r="CQK104" s="91"/>
      <c r="CQL104" s="93"/>
      <c r="CQM104" s="81"/>
      <c r="CQN104" s="90"/>
      <c r="CQO104" s="90"/>
      <c r="CQP104" s="77"/>
      <c r="CQQ104" s="42"/>
      <c r="CQR104" s="72"/>
      <c r="CQS104" s="91"/>
      <c r="CQT104" s="93"/>
      <c r="CQU104" s="81"/>
      <c r="CQV104" s="90"/>
      <c r="CQW104" s="90"/>
      <c r="CQX104" s="77"/>
      <c r="CQY104" s="42"/>
      <c r="CQZ104" s="72"/>
      <c r="CRA104" s="91"/>
      <c r="CRB104" s="93"/>
      <c r="CRC104" s="81"/>
      <c r="CRD104" s="90"/>
      <c r="CRE104" s="90"/>
      <c r="CRF104" s="77"/>
      <c r="CRG104" s="42"/>
      <c r="CRH104" s="72"/>
      <c r="CRI104" s="91"/>
      <c r="CRJ104" s="93"/>
      <c r="CRK104" s="81"/>
      <c r="CRL104" s="90"/>
      <c r="CRM104" s="90"/>
      <c r="CRN104" s="77"/>
      <c r="CRO104" s="42"/>
      <c r="CRP104" s="72"/>
      <c r="CRQ104" s="91"/>
      <c r="CRR104" s="93"/>
      <c r="CRS104" s="81"/>
      <c r="CRT104" s="90"/>
      <c r="CRU104" s="90"/>
      <c r="CRV104" s="77"/>
      <c r="CRW104" s="42"/>
      <c r="CRX104" s="72"/>
      <c r="CRY104" s="91"/>
      <c r="CRZ104" s="93"/>
      <c r="CSA104" s="81"/>
      <c r="CSB104" s="90"/>
      <c r="CSC104" s="90"/>
      <c r="CSD104" s="77"/>
      <c r="CSE104" s="42"/>
      <c r="CSF104" s="72"/>
      <c r="CSG104" s="91"/>
      <c r="CSH104" s="93"/>
      <c r="CSI104" s="81"/>
      <c r="CSJ104" s="90"/>
      <c r="CSK104" s="90"/>
      <c r="CSL104" s="77"/>
      <c r="CSM104" s="42"/>
      <c r="CSN104" s="72"/>
      <c r="CSO104" s="91"/>
      <c r="CSP104" s="93"/>
      <c r="CSQ104" s="81"/>
      <c r="CSR104" s="90"/>
      <c r="CSS104" s="90"/>
      <c r="CST104" s="77"/>
      <c r="CSU104" s="42"/>
      <c r="CSV104" s="72"/>
      <c r="CSW104" s="91"/>
      <c r="CSX104" s="93"/>
      <c r="CSY104" s="81"/>
      <c r="CSZ104" s="90"/>
      <c r="CTA104" s="90"/>
      <c r="CTB104" s="77"/>
      <c r="CTC104" s="42"/>
      <c r="CTD104" s="72"/>
      <c r="CTE104" s="91"/>
      <c r="CTF104" s="93"/>
      <c r="CTG104" s="81"/>
      <c r="CTH104" s="90"/>
      <c r="CTI104" s="90"/>
      <c r="CTJ104" s="77"/>
      <c r="CTK104" s="42"/>
      <c r="CTL104" s="72"/>
      <c r="CTM104" s="91"/>
      <c r="CTN104" s="93"/>
      <c r="CTO104" s="81"/>
      <c r="CTP104" s="90"/>
      <c r="CTQ104" s="90"/>
      <c r="CTR104" s="77"/>
      <c r="CTS104" s="42"/>
      <c r="CTT104" s="72"/>
      <c r="CTU104" s="91"/>
      <c r="CTV104" s="93"/>
      <c r="CTW104" s="81"/>
      <c r="CTX104" s="90"/>
      <c r="CTY104" s="90"/>
      <c r="CTZ104" s="77"/>
      <c r="CUA104" s="42"/>
      <c r="CUB104" s="72"/>
      <c r="CUC104" s="91"/>
      <c r="CUD104" s="93"/>
      <c r="CUE104" s="81"/>
      <c r="CUF104" s="90"/>
      <c r="CUG104" s="90"/>
      <c r="CUH104" s="77"/>
      <c r="CUI104" s="42"/>
      <c r="CUJ104" s="72"/>
      <c r="CUK104" s="91"/>
      <c r="CUL104" s="93"/>
      <c r="CUM104" s="81"/>
      <c r="CUN104" s="90"/>
      <c r="CUO104" s="90"/>
      <c r="CUP104" s="77"/>
      <c r="CUQ104" s="42"/>
      <c r="CUR104" s="72"/>
      <c r="CUS104" s="91"/>
      <c r="CUT104" s="93"/>
      <c r="CUU104" s="81"/>
      <c r="CUV104" s="90"/>
      <c r="CUW104" s="90"/>
      <c r="CUX104" s="77"/>
      <c r="CUY104" s="42"/>
      <c r="CUZ104" s="72"/>
      <c r="CVA104" s="91"/>
      <c r="CVB104" s="93"/>
      <c r="CVC104" s="81"/>
      <c r="CVD104" s="90"/>
      <c r="CVE104" s="90"/>
      <c r="CVF104" s="77"/>
      <c r="CVG104" s="42"/>
      <c r="CVH104" s="72"/>
      <c r="CVI104" s="91"/>
      <c r="CVJ104" s="93"/>
      <c r="CVK104" s="81"/>
      <c r="CVL104" s="90"/>
      <c r="CVM104" s="90"/>
      <c r="CVN104" s="77"/>
      <c r="CVO104" s="42"/>
      <c r="CVP104" s="72"/>
      <c r="CVQ104" s="91"/>
      <c r="CVR104" s="93"/>
      <c r="CVS104" s="81"/>
      <c r="CVT104" s="90"/>
      <c r="CVU104" s="90"/>
      <c r="CVV104" s="77"/>
      <c r="CVW104" s="42"/>
      <c r="CVX104" s="72"/>
      <c r="CVY104" s="91"/>
      <c r="CVZ104" s="93"/>
      <c r="CWA104" s="81"/>
      <c r="CWB104" s="90"/>
      <c r="CWC104" s="90"/>
      <c r="CWD104" s="77"/>
      <c r="CWE104" s="42"/>
      <c r="CWF104" s="72"/>
      <c r="CWG104" s="91"/>
      <c r="CWH104" s="93"/>
      <c r="CWI104" s="81"/>
      <c r="CWJ104" s="90"/>
      <c r="CWK104" s="90"/>
      <c r="CWL104" s="77"/>
      <c r="CWM104" s="42"/>
      <c r="CWN104" s="72"/>
      <c r="CWO104" s="91"/>
      <c r="CWP104" s="93"/>
      <c r="CWQ104" s="81"/>
      <c r="CWR104" s="90"/>
      <c r="CWS104" s="90"/>
      <c r="CWT104" s="77"/>
      <c r="CWU104" s="42"/>
      <c r="CWV104" s="72"/>
      <c r="CWW104" s="91"/>
      <c r="CWX104" s="93"/>
      <c r="CWY104" s="81"/>
      <c r="CWZ104" s="90"/>
      <c r="CXA104" s="90"/>
      <c r="CXB104" s="77"/>
      <c r="CXC104" s="42"/>
      <c r="CXD104" s="72"/>
      <c r="CXE104" s="91"/>
      <c r="CXF104" s="93"/>
      <c r="CXG104" s="81"/>
      <c r="CXH104" s="90"/>
      <c r="CXI104" s="90"/>
      <c r="CXJ104" s="77"/>
      <c r="CXK104" s="42"/>
      <c r="CXL104" s="72"/>
      <c r="CXM104" s="91"/>
      <c r="CXN104" s="93"/>
      <c r="CXO104" s="81"/>
      <c r="CXP104" s="90"/>
      <c r="CXQ104" s="90"/>
      <c r="CXR104" s="77"/>
      <c r="CXS104" s="42"/>
      <c r="CXT104" s="72"/>
      <c r="CXU104" s="91"/>
      <c r="CXV104" s="93"/>
      <c r="CXW104" s="81"/>
      <c r="CXX104" s="90"/>
      <c r="CXY104" s="90"/>
      <c r="CXZ104" s="77"/>
      <c r="CYA104" s="42"/>
      <c r="CYB104" s="72"/>
      <c r="CYC104" s="91"/>
      <c r="CYD104" s="93"/>
      <c r="CYE104" s="81"/>
      <c r="CYF104" s="90"/>
      <c r="CYG104" s="90"/>
      <c r="CYH104" s="77"/>
      <c r="CYI104" s="42"/>
      <c r="CYJ104" s="72"/>
      <c r="CYK104" s="91"/>
      <c r="CYL104" s="93"/>
      <c r="CYM104" s="81"/>
      <c r="CYN104" s="90"/>
      <c r="CYO104" s="90"/>
      <c r="CYP104" s="77"/>
      <c r="CYQ104" s="42"/>
      <c r="CYR104" s="72"/>
      <c r="CYS104" s="91"/>
      <c r="CYT104" s="93"/>
      <c r="CYU104" s="81"/>
      <c r="CYV104" s="90"/>
      <c r="CYW104" s="90"/>
      <c r="CYX104" s="77"/>
      <c r="CYY104" s="42"/>
      <c r="CYZ104" s="72"/>
      <c r="CZA104" s="91"/>
      <c r="CZB104" s="93"/>
      <c r="CZC104" s="81"/>
      <c r="CZD104" s="90"/>
      <c r="CZE104" s="90"/>
      <c r="CZF104" s="77"/>
      <c r="CZG104" s="42"/>
      <c r="CZH104" s="72"/>
      <c r="CZI104" s="91"/>
      <c r="CZJ104" s="93"/>
      <c r="CZK104" s="81"/>
      <c r="CZL104" s="90"/>
      <c r="CZM104" s="90"/>
      <c r="CZN104" s="77"/>
      <c r="CZO104" s="42"/>
      <c r="CZP104" s="72"/>
      <c r="CZQ104" s="91"/>
      <c r="CZR104" s="93"/>
      <c r="CZS104" s="81"/>
      <c r="CZT104" s="90"/>
      <c r="CZU104" s="90"/>
      <c r="CZV104" s="77"/>
      <c r="CZW104" s="42"/>
      <c r="CZX104" s="72"/>
      <c r="CZY104" s="91"/>
      <c r="CZZ104" s="93"/>
      <c r="DAA104" s="81"/>
      <c r="DAB104" s="90"/>
      <c r="DAC104" s="90"/>
      <c r="DAD104" s="77"/>
      <c r="DAE104" s="42"/>
      <c r="DAF104" s="72"/>
      <c r="DAG104" s="91"/>
      <c r="DAH104" s="93"/>
      <c r="DAI104" s="81"/>
      <c r="DAJ104" s="90"/>
      <c r="DAK104" s="90"/>
      <c r="DAL104" s="77"/>
      <c r="DAM104" s="42"/>
      <c r="DAN104" s="72"/>
      <c r="DAO104" s="91"/>
      <c r="DAP104" s="93"/>
      <c r="DAQ104" s="81"/>
      <c r="DAR104" s="90"/>
      <c r="DAS104" s="90"/>
      <c r="DAT104" s="77"/>
      <c r="DAU104" s="42"/>
      <c r="DAV104" s="72"/>
      <c r="DAW104" s="91"/>
      <c r="DAX104" s="93"/>
      <c r="DAY104" s="81"/>
      <c r="DAZ104" s="90"/>
      <c r="DBA104" s="90"/>
      <c r="DBB104" s="77"/>
      <c r="DBC104" s="42"/>
      <c r="DBD104" s="72"/>
      <c r="DBE104" s="91"/>
      <c r="DBF104" s="93"/>
      <c r="DBG104" s="81"/>
      <c r="DBH104" s="90"/>
      <c r="DBI104" s="90"/>
      <c r="DBJ104" s="77"/>
      <c r="DBK104" s="42"/>
      <c r="DBL104" s="72"/>
      <c r="DBM104" s="91"/>
      <c r="DBN104" s="93"/>
      <c r="DBO104" s="81"/>
      <c r="DBP104" s="90"/>
      <c r="DBQ104" s="90"/>
      <c r="DBR104" s="77"/>
      <c r="DBS104" s="42"/>
      <c r="DBT104" s="72"/>
      <c r="DBU104" s="91"/>
      <c r="DBV104" s="93"/>
      <c r="DBW104" s="81"/>
      <c r="DBX104" s="90"/>
      <c r="DBY104" s="90"/>
      <c r="DBZ104" s="77"/>
      <c r="DCA104" s="42"/>
      <c r="DCB104" s="72"/>
      <c r="DCC104" s="91"/>
      <c r="DCD104" s="93"/>
      <c r="DCE104" s="81"/>
      <c r="DCF104" s="90"/>
      <c r="DCG104" s="90"/>
      <c r="DCH104" s="77"/>
      <c r="DCI104" s="42"/>
      <c r="DCJ104" s="72"/>
      <c r="DCK104" s="91"/>
      <c r="DCL104" s="93"/>
      <c r="DCM104" s="81"/>
      <c r="DCN104" s="90"/>
      <c r="DCO104" s="90"/>
      <c r="DCP104" s="77"/>
      <c r="DCQ104" s="42"/>
      <c r="DCR104" s="72"/>
      <c r="DCS104" s="91"/>
      <c r="DCT104" s="93"/>
      <c r="DCU104" s="81"/>
      <c r="DCV104" s="90"/>
      <c r="DCW104" s="90"/>
      <c r="DCX104" s="77"/>
      <c r="DCY104" s="42"/>
      <c r="DCZ104" s="72"/>
      <c r="DDA104" s="91"/>
      <c r="DDB104" s="93"/>
      <c r="DDC104" s="81"/>
      <c r="DDD104" s="90"/>
      <c r="DDE104" s="90"/>
    </row>
    <row r="105" spans="1:2813" ht="20.100000000000001" hidden="1" customHeight="1" outlineLevel="1">
      <c r="B105" s="6"/>
      <c r="C105" s="130" t="str">
        <f>IF(A105&lt;&gt;"",A105,MAX($A$23:A105)&amp;"."&amp;ROW()-ROW($A$23)+1-MATCH(MAX($A$23:A105),$A$23:A105))</f>
        <v>15.7</v>
      </c>
      <c r="D105" s="118"/>
      <c r="E105" s="232" t="s">
        <v>306</v>
      </c>
      <c r="F105" s="231" t="s">
        <v>103</v>
      </c>
      <c r="G105" s="235">
        <v>8.3000000000000007</v>
      </c>
      <c r="H105" s="24"/>
      <c r="I105" s="141"/>
      <c r="J105" s="123" t="str">
        <f t="shared" si="4"/>
        <v xml:space="preserve"> </v>
      </c>
      <c r="K105" s="72"/>
      <c r="L105" s="91"/>
      <c r="M105" s="93"/>
      <c r="N105" s="81"/>
      <c r="O105" s="94"/>
      <c r="P105" s="90"/>
      <c r="Q105" s="1"/>
      <c r="R105" s="6"/>
      <c r="S105" s="81"/>
      <c r="T105" s="94"/>
      <c r="U105" s="90"/>
      <c r="V105" s="77"/>
      <c r="W105" s="42"/>
      <c r="X105" s="72"/>
      <c r="Y105" s="91"/>
      <c r="Z105" s="93"/>
      <c r="AA105" s="81"/>
      <c r="AB105" s="94"/>
      <c r="AC105" s="90"/>
      <c r="AD105" s="77"/>
      <c r="AE105" s="42"/>
      <c r="AF105" s="72"/>
      <c r="AG105" s="91"/>
      <c r="AH105" s="93"/>
      <c r="AI105" s="81"/>
      <c r="AJ105" s="94"/>
      <c r="AK105" s="90"/>
      <c r="AL105" s="77"/>
      <c r="AM105" s="42"/>
      <c r="AN105" s="72"/>
      <c r="AO105" s="91"/>
      <c r="AP105" s="93"/>
      <c r="AQ105" s="81"/>
      <c r="AR105" s="94"/>
      <c r="AS105" s="90"/>
      <c r="AT105" s="77"/>
      <c r="AU105" s="42"/>
      <c r="AV105" s="72"/>
      <c r="AW105" s="91"/>
      <c r="AX105" s="93"/>
      <c r="AY105" s="81"/>
      <c r="AZ105" s="94"/>
      <c r="BA105" s="90"/>
      <c r="BB105" s="77"/>
      <c r="BC105" s="42"/>
      <c r="BD105" s="72"/>
      <c r="BE105" s="91"/>
      <c r="BF105" s="93"/>
      <c r="BG105" s="81"/>
      <c r="BH105" s="94"/>
      <c r="BI105" s="90"/>
      <c r="BJ105" s="77"/>
      <c r="BK105" s="42"/>
      <c r="BL105" s="72"/>
      <c r="BM105" s="91"/>
      <c r="BN105" s="93"/>
      <c r="BO105" s="81"/>
      <c r="BP105" s="94"/>
      <c r="BQ105" s="90"/>
      <c r="BR105" s="77"/>
      <c r="BS105" s="42"/>
      <c r="BT105" s="72"/>
      <c r="BU105" s="91"/>
      <c r="BV105" s="93"/>
      <c r="BW105" s="81"/>
      <c r="BX105" s="94"/>
      <c r="BY105" s="90"/>
      <c r="BZ105" s="77"/>
      <c r="CA105" s="42"/>
      <c r="CB105" s="72"/>
      <c r="CC105" s="91"/>
      <c r="CD105" s="93"/>
      <c r="CE105" s="81"/>
      <c r="CF105" s="94"/>
      <c r="CG105" s="90"/>
      <c r="CH105" s="77"/>
      <c r="CI105" s="42"/>
      <c r="CJ105" s="72"/>
      <c r="CK105" s="91"/>
      <c r="CL105" s="93"/>
      <c r="CM105" s="81"/>
      <c r="CN105" s="94"/>
      <c r="CO105" s="90"/>
      <c r="CP105" s="77"/>
      <c r="CQ105" s="42"/>
      <c r="CR105" s="72"/>
      <c r="CS105" s="91"/>
      <c r="CT105" s="93"/>
      <c r="CU105" s="81"/>
      <c r="CV105" s="94"/>
      <c r="CW105" s="90"/>
      <c r="CX105" s="77"/>
      <c r="CY105" s="42"/>
      <c r="CZ105" s="72"/>
      <c r="DA105" s="91"/>
      <c r="DB105" s="93"/>
      <c r="DC105" s="81"/>
      <c r="DD105" s="94"/>
      <c r="DE105" s="90"/>
      <c r="DF105" s="77"/>
      <c r="DG105" s="42"/>
      <c r="DH105" s="72"/>
      <c r="DI105" s="91"/>
      <c r="DJ105" s="93"/>
      <c r="DK105" s="81"/>
      <c r="DL105" s="94"/>
      <c r="DM105" s="90"/>
      <c r="DN105" s="77"/>
      <c r="DO105" s="42"/>
      <c r="DP105" s="72"/>
      <c r="DQ105" s="91"/>
      <c r="DR105" s="93"/>
      <c r="DS105" s="81"/>
      <c r="DT105" s="94"/>
      <c r="DU105" s="90"/>
      <c r="DV105" s="77"/>
      <c r="DW105" s="42"/>
      <c r="DX105" s="72"/>
      <c r="DY105" s="91"/>
      <c r="DZ105" s="93"/>
      <c r="EA105" s="81"/>
      <c r="EB105" s="94"/>
      <c r="EC105" s="90"/>
      <c r="ED105" s="77"/>
      <c r="EE105" s="42"/>
      <c r="EF105" s="72"/>
      <c r="EG105" s="91"/>
      <c r="EH105" s="93"/>
      <c r="EI105" s="81"/>
      <c r="EJ105" s="94"/>
      <c r="EK105" s="90"/>
      <c r="EL105" s="77"/>
      <c r="EM105" s="42"/>
      <c r="EN105" s="72"/>
      <c r="EO105" s="91"/>
      <c r="EP105" s="93"/>
      <c r="EQ105" s="81"/>
      <c r="ER105" s="94"/>
      <c r="ES105" s="90"/>
      <c r="ET105" s="77"/>
      <c r="EU105" s="42"/>
      <c r="EV105" s="72"/>
      <c r="EW105" s="91"/>
      <c r="EX105" s="93"/>
      <c r="EY105" s="81"/>
      <c r="EZ105" s="94"/>
      <c r="FA105" s="90"/>
      <c r="FB105" s="77"/>
      <c r="FC105" s="42"/>
      <c r="FD105" s="72"/>
      <c r="FE105" s="91"/>
      <c r="FF105" s="93"/>
      <c r="FG105" s="81"/>
      <c r="FH105" s="94"/>
      <c r="FI105" s="90"/>
      <c r="FJ105" s="77"/>
      <c r="FK105" s="42"/>
      <c r="FL105" s="72"/>
      <c r="FM105" s="91"/>
      <c r="FN105" s="93"/>
      <c r="FO105" s="81"/>
      <c r="FP105" s="94"/>
      <c r="FQ105" s="90"/>
      <c r="FR105" s="77"/>
      <c r="FS105" s="42"/>
      <c r="FT105" s="72"/>
      <c r="FU105" s="91"/>
      <c r="FV105" s="93"/>
      <c r="FW105" s="81"/>
      <c r="FX105" s="94"/>
      <c r="FY105" s="90"/>
      <c r="FZ105" s="77"/>
      <c r="GA105" s="42"/>
      <c r="GB105" s="72"/>
      <c r="GC105" s="91"/>
      <c r="GD105" s="93"/>
      <c r="GE105" s="81"/>
      <c r="GF105" s="94"/>
      <c r="GG105" s="90"/>
      <c r="GH105" s="77"/>
      <c r="GI105" s="42"/>
      <c r="GJ105" s="72"/>
      <c r="GK105" s="91"/>
      <c r="GL105" s="93"/>
      <c r="GM105" s="81"/>
      <c r="GN105" s="94"/>
      <c r="GO105" s="90"/>
      <c r="GP105" s="77"/>
      <c r="GQ105" s="42"/>
      <c r="GR105" s="72"/>
      <c r="GS105" s="91"/>
      <c r="GT105" s="93"/>
      <c r="GU105" s="81"/>
      <c r="GV105" s="94"/>
      <c r="GW105" s="90"/>
      <c r="GX105" s="77"/>
      <c r="GY105" s="42"/>
      <c r="GZ105" s="72"/>
      <c r="HA105" s="91"/>
      <c r="HB105" s="93"/>
      <c r="HC105" s="81"/>
      <c r="HD105" s="94"/>
      <c r="HE105" s="90"/>
      <c r="HF105" s="77"/>
      <c r="HG105" s="42"/>
      <c r="HH105" s="72"/>
      <c r="HI105" s="91"/>
      <c r="HJ105" s="93"/>
      <c r="HK105" s="81"/>
      <c r="HL105" s="94"/>
      <c r="HM105" s="90"/>
      <c r="HN105" s="77"/>
      <c r="HO105" s="42"/>
      <c r="HP105" s="72"/>
      <c r="HQ105" s="91"/>
      <c r="HR105" s="93"/>
      <c r="HS105" s="81"/>
      <c r="HT105" s="94"/>
      <c r="HU105" s="90"/>
      <c r="HV105" s="77"/>
      <c r="HW105" s="42"/>
      <c r="HX105" s="72"/>
      <c r="HY105" s="91"/>
      <c r="HZ105" s="93"/>
      <c r="IA105" s="81"/>
      <c r="IB105" s="94"/>
      <c r="IC105" s="90"/>
      <c r="ID105" s="77"/>
      <c r="IE105" s="42"/>
      <c r="IF105" s="72"/>
      <c r="IG105" s="91"/>
      <c r="IH105" s="93"/>
      <c r="II105" s="81"/>
      <c r="IJ105" s="94"/>
      <c r="IK105" s="90"/>
      <c r="IL105" s="77"/>
      <c r="IM105" s="42"/>
      <c r="IN105" s="72"/>
      <c r="IO105" s="91"/>
      <c r="IP105" s="93"/>
      <c r="IQ105" s="81"/>
      <c r="IR105" s="94"/>
      <c r="IS105" s="90"/>
      <c r="IT105" s="77"/>
      <c r="IU105" s="42"/>
      <c r="IV105" s="72"/>
      <c r="IW105" s="91"/>
      <c r="IX105" s="93"/>
      <c r="IY105" s="81"/>
      <c r="IZ105" s="94"/>
      <c r="JA105" s="90"/>
      <c r="JB105" s="77"/>
      <c r="JC105" s="42"/>
      <c r="JD105" s="72"/>
      <c r="JE105" s="91"/>
      <c r="JF105" s="93"/>
      <c r="JG105" s="81"/>
      <c r="JH105" s="94"/>
      <c r="JI105" s="90"/>
      <c r="JJ105" s="77"/>
      <c r="JK105" s="42"/>
      <c r="JL105" s="72"/>
      <c r="JM105" s="91"/>
      <c r="JN105" s="93"/>
      <c r="JO105" s="81"/>
      <c r="JP105" s="94"/>
      <c r="JQ105" s="90"/>
      <c r="JR105" s="77"/>
      <c r="JS105" s="42"/>
      <c r="JT105" s="72"/>
      <c r="JU105" s="91"/>
      <c r="JV105" s="93"/>
      <c r="JW105" s="81"/>
      <c r="JX105" s="94"/>
      <c r="JY105" s="90"/>
      <c r="JZ105" s="77"/>
      <c r="KA105" s="42"/>
      <c r="KB105" s="72"/>
      <c r="KC105" s="91"/>
      <c r="KD105" s="93"/>
      <c r="KE105" s="81"/>
      <c r="KF105" s="94"/>
      <c r="KG105" s="90"/>
      <c r="KH105" s="77"/>
      <c r="KI105" s="42"/>
      <c r="KJ105" s="72"/>
      <c r="KK105" s="91"/>
      <c r="KL105" s="93"/>
      <c r="KM105" s="81"/>
      <c r="KN105" s="94"/>
      <c r="KO105" s="90"/>
      <c r="KP105" s="77"/>
      <c r="KQ105" s="42"/>
      <c r="KR105" s="72"/>
      <c r="KS105" s="91"/>
      <c r="KT105" s="93"/>
      <c r="KU105" s="81"/>
      <c r="KV105" s="94"/>
      <c r="KW105" s="90"/>
      <c r="KX105" s="77"/>
      <c r="KY105" s="42"/>
      <c r="KZ105" s="72"/>
      <c r="LA105" s="91"/>
      <c r="LB105" s="93"/>
      <c r="LC105" s="81"/>
      <c r="LD105" s="94"/>
      <c r="LE105" s="90"/>
      <c r="LF105" s="77"/>
      <c r="LG105" s="42"/>
      <c r="LH105" s="72"/>
      <c r="LI105" s="91"/>
      <c r="LJ105" s="93"/>
      <c r="LK105" s="81"/>
      <c r="LL105" s="94"/>
      <c r="LM105" s="90"/>
      <c r="LN105" s="77"/>
      <c r="LO105" s="42"/>
      <c r="LP105" s="72"/>
      <c r="LQ105" s="91"/>
      <c r="LR105" s="93"/>
      <c r="LS105" s="81"/>
      <c r="LT105" s="94"/>
      <c r="LU105" s="90"/>
      <c r="LV105" s="77"/>
      <c r="LW105" s="42"/>
      <c r="LX105" s="72"/>
      <c r="LY105" s="91"/>
      <c r="LZ105" s="93"/>
      <c r="MA105" s="81"/>
      <c r="MB105" s="94"/>
      <c r="MC105" s="90"/>
      <c r="MD105" s="77"/>
      <c r="ME105" s="42"/>
      <c r="MF105" s="72"/>
      <c r="MG105" s="91"/>
      <c r="MH105" s="93"/>
      <c r="MI105" s="81"/>
      <c r="MJ105" s="94"/>
      <c r="MK105" s="90"/>
      <c r="ML105" s="77"/>
      <c r="MM105" s="42"/>
      <c r="MN105" s="72"/>
      <c r="MO105" s="91"/>
      <c r="MP105" s="93"/>
      <c r="MQ105" s="81"/>
      <c r="MR105" s="94"/>
      <c r="MS105" s="90"/>
      <c r="MT105" s="77"/>
      <c r="MU105" s="42"/>
      <c r="MV105" s="72"/>
      <c r="MW105" s="91"/>
      <c r="MX105" s="93"/>
      <c r="MY105" s="81"/>
      <c r="MZ105" s="94"/>
      <c r="NA105" s="90"/>
      <c r="NB105" s="77"/>
      <c r="NC105" s="42"/>
      <c r="ND105" s="72"/>
      <c r="NE105" s="91"/>
      <c r="NF105" s="93"/>
      <c r="NG105" s="81"/>
      <c r="NH105" s="94"/>
      <c r="NI105" s="90"/>
      <c r="NJ105" s="77"/>
      <c r="NK105" s="42"/>
      <c r="NL105" s="72"/>
      <c r="NM105" s="91"/>
      <c r="NN105" s="93"/>
      <c r="NO105" s="81"/>
      <c r="NP105" s="94"/>
      <c r="NQ105" s="90"/>
      <c r="NR105" s="77"/>
      <c r="NS105" s="42"/>
      <c r="NT105" s="72"/>
      <c r="NU105" s="91"/>
      <c r="NV105" s="93"/>
      <c r="NW105" s="81"/>
      <c r="NX105" s="94"/>
      <c r="NY105" s="90"/>
      <c r="NZ105" s="77"/>
      <c r="OA105" s="42"/>
      <c r="OB105" s="72"/>
      <c r="OC105" s="91"/>
      <c r="OD105" s="93"/>
      <c r="OE105" s="81"/>
      <c r="OF105" s="94"/>
      <c r="OG105" s="90"/>
      <c r="OH105" s="77"/>
      <c r="OI105" s="42"/>
      <c r="OJ105" s="72"/>
      <c r="OK105" s="91"/>
      <c r="OL105" s="93"/>
      <c r="OM105" s="81"/>
      <c r="ON105" s="94"/>
      <c r="OO105" s="90"/>
      <c r="OP105" s="77"/>
      <c r="OQ105" s="42"/>
      <c r="OR105" s="72"/>
      <c r="OS105" s="91"/>
      <c r="OT105" s="93"/>
      <c r="OU105" s="81"/>
      <c r="OV105" s="94"/>
      <c r="OW105" s="90"/>
      <c r="OX105" s="77"/>
      <c r="OY105" s="42"/>
      <c r="OZ105" s="72"/>
      <c r="PA105" s="91"/>
      <c r="PB105" s="93"/>
      <c r="PC105" s="81"/>
      <c r="PD105" s="94"/>
      <c r="PE105" s="90"/>
      <c r="PF105" s="77"/>
      <c r="PG105" s="42"/>
      <c r="PH105" s="72"/>
      <c r="PI105" s="91"/>
      <c r="PJ105" s="93"/>
      <c r="PK105" s="81"/>
      <c r="PL105" s="94"/>
      <c r="PM105" s="90"/>
      <c r="PN105" s="77"/>
      <c r="PO105" s="42"/>
      <c r="PP105" s="72"/>
      <c r="PQ105" s="91"/>
      <c r="PR105" s="93"/>
      <c r="PS105" s="81"/>
      <c r="PT105" s="94"/>
      <c r="PU105" s="90"/>
      <c r="PV105" s="77"/>
      <c r="PW105" s="42"/>
      <c r="PX105" s="72"/>
      <c r="PY105" s="91"/>
      <c r="PZ105" s="93"/>
      <c r="QA105" s="81"/>
      <c r="QB105" s="94"/>
      <c r="QC105" s="90"/>
      <c r="QD105" s="77"/>
      <c r="QE105" s="42"/>
      <c r="QF105" s="72"/>
      <c r="QG105" s="91"/>
      <c r="QH105" s="93"/>
      <c r="QI105" s="81"/>
      <c r="QJ105" s="94"/>
      <c r="QK105" s="90"/>
      <c r="QL105" s="77"/>
      <c r="QM105" s="42"/>
      <c r="QN105" s="72"/>
      <c r="QO105" s="91"/>
      <c r="QP105" s="93"/>
      <c r="QQ105" s="81"/>
      <c r="QR105" s="94"/>
      <c r="QS105" s="90"/>
      <c r="QT105" s="77"/>
      <c r="QU105" s="42"/>
      <c r="QV105" s="72"/>
      <c r="QW105" s="91"/>
      <c r="QX105" s="93"/>
      <c r="QY105" s="81"/>
      <c r="QZ105" s="94"/>
      <c r="RA105" s="90"/>
      <c r="RB105" s="77"/>
      <c r="RC105" s="42"/>
      <c r="RD105" s="72"/>
      <c r="RE105" s="91"/>
      <c r="RF105" s="93"/>
      <c r="RG105" s="81"/>
      <c r="RH105" s="94"/>
      <c r="RI105" s="90"/>
      <c r="RJ105" s="77"/>
      <c r="RK105" s="42"/>
      <c r="RL105" s="72"/>
      <c r="RM105" s="91"/>
      <c r="RN105" s="93"/>
      <c r="RO105" s="81"/>
      <c r="RP105" s="94"/>
      <c r="RQ105" s="90"/>
      <c r="RR105" s="77"/>
      <c r="RS105" s="42"/>
      <c r="RT105" s="72"/>
      <c r="RU105" s="91"/>
      <c r="RV105" s="93"/>
      <c r="RW105" s="81"/>
      <c r="RX105" s="94"/>
      <c r="RY105" s="90"/>
      <c r="RZ105" s="77"/>
      <c r="SA105" s="42"/>
      <c r="SB105" s="72"/>
      <c r="SC105" s="91"/>
      <c r="SD105" s="93"/>
      <c r="SE105" s="81"/>
      <c r="SF105" s="94"/>
      <c r="SG105" s="90"/>
      <c r="SH105" s="77"/>
      <c r="SI105" s="42"/>
      <c r="SJ105" s="72"/>
      <c r="SK105" s="91"/>
      <c r="SL105" s="93"/>
      <c r="SM105" s="81"/>
      <c r="SN105" s="94"/>
      <c r="SO105" s="90"/>
      <c r="SP105" s="77"/>
      <c r="SQ105" s="42"/>
      <c r="SR105" s="72"/>
      <c r="SS105" s="91"/>
      <c r="ST105" s="93"/>
      <c r="SU105" s="81"/>
      <c r="SV105" s="94"/>
      <c r="SW105" s="90"/>
      <c r="SX105" s="77"/>
      <c r="SY105" s="42"/>
      <c r="SZ105" s="72"/>
      <c r="TA105" s="91"/>
      <c r="TB105" s="93"/>
      <c r="TC105" s="81"/>
      <c r="TD105" s="94"/>
      <c r="TE105" s="90"/>
      <c r="TF105" s="77"/>
      <c r="TG105" s="42"/>
      <c r="TH105" s="72"/>
      <c r="TI105" s="91"/>
      <c r="TJ105" s="93"/>
      <c r="TK105" s="81"/>
      <c r="TL105" s="94"/>
      <c r="TM105" s="90"/>
      <c r="TN105" s="77"/>
      <c r="TO105" s="42"/>
      <c r="TP105" s="72"/>
      <c r="TQ105" s="91"/>
      <c r="TR105" s="93"/>
      <c r="TS105" s="81"/>
      <c r="TT105" s="94"/>
      <c r="TU105" s="90"/>
      <c r="TV105" s="77"/>
      <c r="TW105" s="42"/>
      <c r="TX105" s="72"/>
      <c r="TY105" s="91"/>
      <c r="TZ105" s="93"/>
      <c r="UA105" s="81"/>
      <c r="UB105" s="94"/>
      <c r="UC105" s="90"/>
      <c r="UD105" s="77"/>
      <c r="UE105" s="42"/>
      <c r="UF105" s="72"/>
      <c r="UG105" s="91"/>
      <c r="UH105" s="93"/>
      <c r="UI105" s="81"/>
      <c r="UJ105" s="94"/>
      <c r="UK105" s="90"/>
      <c r="UL105" s="77"/>
      <c r="UM105" s="42"/>
      <c r="UN105" s="72"/>
      <c r="UO105" s="91"/>
      <c r="UP105" s="93"/>
      <c r="UQ105" s="81"/>
      <c r="UR105" s="94"/>
      <c r="US105" s="90"/>
      <c r="UT105" s="77"/>
      <c r="UU105" s="42"/>
      <c r="UV105" s="72"/>
      <c r="UW105" s="91"/>
      <c r="UX105" s="93"/>
      <c r="UY105" s="81"/>
      <c r="UZ105" s="94"/>
      <c r="VA105" s="90"/>
      <c r="VB105" s="77"/>
      <c r="VC105" s="42"/>
      <c r="VD105" s="72"/>
      <c r="VE105" s="91"/>
      <c r="VF105" s="93"/>
      <c r="VG105" s="81"/>
      <c r="VH105" s="94"/>
      <c r="VI105" s="90"/>
      <c r="VJ105" s="77"/>
      <c r="VK105" s="42"/>
      <c r="VL105" s="72"/>
      <c r="VM105" s="91"/>
      <c r="VN105" s="93"/>
      <c r="VO105" s="81"/>
      <c r="VP105" s="94"/>
      <c r="VQ105" s="90"/>
      <c r="VR105" s="77"/>
      <c r="VS105" s="42"/>
      <c r="VT105" s="72"/>
      <c r="VU105" s="91"/>
      <c r="VV105" s="93"/>
      <c r="VW105" s="81"/>
      <c r="VX105" s="94"/>
      <c r="VY105" s="90"/>
      <c r="VZ105" s="77"/>
      <c r="WA105" s="42"/>
      <c r="WB105" s="72"/>
      <c r="WC105" s="91"/>
      <c r="WD105" s="93"/>
      <c r="WE105" s="81"/>
      <c r="WF105" s="94"/>
      <c r="WG105" s="90"/>
      <c r="WH105" s="77"/>
      <c r="WI105" s="42"/>
      <c r="WJ105" s="72"/>
      <c r="WK105" s="91"/>
      <c r="WL105" s="93"/>
      <c r="WM105" s="81"/>
      <c r="WN105" s="94"/>
      <c r="WO105" s="90"/>
      <c r="WP105" s="77"/>
      <c r="WQ105" s="42"/>
      <c r="WR105" s="72"/>
      <c r="WS105" s="91"/>
      <c r="WT105" s="93"/>
      <c r="WU105" s="81"/>
      <c r="WV105" s="94"/>
      <c r="WW105" s="90"/>
      <c r="WX105" s="77"/>
      <c r="WY105" s="42"/>
      <c r="WZ105" s="72"/>
      <c r="XA105" s="91"/>
      <c r="XB105" s="93"/>
      <c r="XC105" s="81"/>
      <c r="XD105" s="94"/>
      <c r="XE105" s="90"/>
      <c r="XF105" s="77"/>
      <c r="XG105" s="42"/>
      <c r="XH105" s="72"/>
      <c r="XI105" s="91"/>
      <c r="XJ105" s="93"/>
      <c r="XK105" s="81"/>
      <c r="XL105" s="94"/>
      <c r="XM105" s="90"/>
      <c r="XN105" s="77"/>
      <c r="XO105" s="42"/>
      <c r="XP105" s="72"/>
      <c r="XQ105" s="91"/>
      <c r="XR105" s="93"/>
      <c r="XS105" s="81"/>
      <c r="XT105" s="94"/>
      <c r="XU105" s="90"/>
      <c r="XV105" s="77"/>
      <c r="XW105" s="42"/>
      <c r="XX105" s="72"/>
      <c r="XY105" s="91"/>
      <c r="XZ105" s="93"/>
      <c r="YA105" s="81"/>
      <c r="YB105" s="94"/>
      <c r="YC105" s="90"/>
      <c r="YD105" s="77"/>
      <c r="YE105" s="42"/>
      <c r="YF105" s="72"/>
      <c r="YG105" s="91"/>
      <c r="YH105" s="93"/>
      <c r="YI105" s="81"/>
      <c r="YJ105" s="94"/>
      <c r="YK105" s="90"/>
      <c r="YL105" s="77"/>
      <c r="YM105" s="42"/>
      <c r="YN105" s="72"/>
      <c r="YO105" s="91"/>
      <c r="YP105" s="93"/>
      <c r="YQ105" s="81"/>
      <c r="YR105" s="94"/>
      <c r="YS105" s="90"/>
      <c r="YT105" s="77"/>
      <c r="YU105" s="42"/>
      <c r="YV105" s="72"/>
      <c r="YW105" s="91"/>
      <c r="YX105" s="93"/>
      <c r="YY105" s="81"/>
      <c r="YZ105" s="94"/>
      <c r="ZA105" s="90"/>
      <c r="ZB105" s="77"/>
      <c r="ZC105" s="42"/>
      <c r="ZD105" s="72"/>
      <c r="ZE105" s="91"/>
      <c r="ZF105" s="93"/>
      <c r="ZG105" s="81"/>
      <c r="ZH105" s="94"/>
      <c r="ZI105" s="90"/>
      <c r="ZJ105" s="77"/>
      <c r="ZK105" s="42"/>
      <c r="ZL105" s="72"/>
      <c r="ZM105" s="91"/>
      <c r="ZN105" s="93"/>
      <c r="ZO105" s="81"/>
      <c r="ZP105" s="94"/>
      <c r="ZQ105" s="90"/>
      <c r="ZR105" s="77"/>
      <c r="ZS105" s="42"/>
      <c r="ZT105" s="72"/>
      <c r="ZU105" s="91"/>
      <c r="ZV105" s="93"/>
      <c r="ZW105" s="81"/>
      <c r="ZX105" s="94"/>
      <c r="ZY105" s="90"/>
      <c r="ZZ105" s="77"/>
      <c r="AAA105" s="42"/>
      <c r="AAB105" s="72"/>
      <c r="AAC105" s="91"/>
      <c r="AAD105" s="93"/>
      <c r="AAE105" s="81"/>
      <c r="AAF105" s="94"/>
      <c r="AAG105" s="90"/>
      <c r="AAH105" s="77"/>
      <c r="AAI105" s="42"/>
      <c r="AAJ105" s="72"/>
      <c r="AAK105" s="91"/>
      <c r="AAL105" s="93"/>
      <c r="AAM105" s="81"/>
      <c r="AAN105" s="94"/>
      <c r="AAO105" s="90"/>
      <c r="AAP105" s="77"/>
      <c r="AAQ105" s="42"/>
      <c r="AAR105" s="72"/>
      <c r="AAS105" s="91"/>
      <c r="AAT105" s="93"/>
      <c r="AAU105" s="81"/>
      <c r="AAV105" s="94"/>
      <c r="AAW105" s="90"/>
      <c r="AAX105" s="77"/>
      <c r="AAY105" s="42"/>
      <c r="AAZ105" s="72"/>
      <c r="ABA105" s="91"/>
      <c r="ABB105" s="93"/>
      <c r="ABC105" s="81"/>
      <c r="ABD105" s="94"/>
      <c r="ABE105" s="90"/>
      <c r="ABF105" s="77"/>
      <c r="ABG105" s="42"/>
      <c r="ABH105" s="72"/>
      <c r="ABI105" s="91"/>
      <c r="ABJ105" s="93"/>
      <c r="ABK105" s="81"/>
      <c r="ABL105" s="94"/>
      <c r="ABM105" s="90"/>
      <c r="ABN105" s="77"/>
      <c r="ABO105" s="42"/>
      <c r="ABP105" s="72"/>
      <c r="ABQ105" s="91"/>
      <c r="ABR105" s="93"/>
      <c r="ABS105" s="81"/>
      <c r="ABT105" s="94"/>
      <c r="ABU105" s="90"/>
      <c r="ABV105" s="77"/>
      <c r="ABW105" s="42"/>
      <c r="ABX105" s="72"/>
      <c r="ABY105" s="91"/>
      <c r="ABZ105" s="93"/>
      <c r="ACA105" s="81"/>
      <c r="ACB105" s="94"/>
      <c r="ACC105" s="90"/>
      <c r="ACD105" s="77"/>
      <c r="ACE105" s="42"/>
      <c r="ACF105" s="72"/>
      <c r="ACG105" s="91"/>
      <c r="ACH105" s="93"/>
      <c r="ACI105" s="81"/>
      <c r="ACJ105" s="94"/>
      <c r="ACK105" s="90"/>
      <c r="ACL105" s="77"/>
      <c r="ACM105" s="42"/>
      <c r="ACN105" s="72"/>
      <c r="ACO105" s="91"/>
      <c r="ACP105" s="93"/>
      <c r="ACQ105" s="81"/>
      <c r="ACR105" s="94"/>
      <c r="ACS105" s="90"/>
      <c r="ACT105" s="77"/>
      <c r="ACU105" s="42"/>
      <c r="ACV105" s="72"/>
      <c r="ACW105" s="91"/>
      <c r="ACX105" s="93"/>
      <c r="ACY105" s="81"/>
      <c r="ACZ105" s="94"/>
      <c r="ADA105" s="90"/>
      <c r="ADB105" s="77"/>
      <c r="ADC105" s="42"/>
      <c r="ADD105" s="72"/>
      <c r="ADE105" s="91"/>
      <c r="ADF105" s="93"/>
      <c r="ADG105" s="81"/>
      <c r="ADH105" s="94"/>
      <c r="ADI105" s="90"/>
      <c r="ADJ105" s="77"/>
      <c r="ADK105" s="42"/>
      <c r="ADL105" s="72"/>
      <c r="ADM105" s="91"/>
      <c r="ADN105" s="93"/>
      <c r="ADO105" s="81"/>
      <c r="ADP105" s="94"/>
      <c r="ADQ105" s="90"/>
      <c r="ADR105" s="77"/>
      <c r="ADS105" s="42"/>
      <c r="ADT105" s="72"/>
      <c r="ADU105" s="91"/>
      <c r="ADV105" s="93"/>
      <c r="ADW105" s="81"/>
      <c r="ADX105" s="94"/>
      <c r="ADY105" s="90"/>
      <c r="ADZ105" s="77"/>
      <c r="AEA105" s="42"/>
      <c r="AEB105" s="72"/>
      <c r="AEC105" s="91"/>
      <c r="AED105" s="93"/>
      <c r="AEE105" s="81"/>
      <c r="AEF105" s="94"/>
      <c r="AEG105" s="90"/>
      <c r="AEH105" s="77"/>
      <c r="AEI105" s="42"/>
      <c r="AEJ105" s="72"/>
      <c r="AEK105" s="91"/>
      <c r="AEL105" s="93"/>
      <c r="AEM105" s="81"/>
      <c r="AEN105" s="94"/>
      <c r="AEO105" s="90"/>
      <c r="AEP105" s="77"/>
      <c r="AEQ105" s="42"/>
      <c r="AER105" s="72"/>
      <c r="AES105" s="91"/>
      <c r="AET105" s="93"/>
      <c r="AEU105" s="81"/>
      <c r="AEV105" s="94"/>
      <c r="AEW105" s="90"/>
      <c r="AEX105" s="77"/>
      <c r="AEY105" s="42"/>
      <c r="AEZ105" s="72"/>
      <c r="AFA105" s="91"/>
      <c r="AFB105" s="93"/>
      <c r="AFC105" s="81"/>
      <c r="AFD105" s="94"/>
      <c r="AFE105" s="90"/>
      <c r="AFF105" s="77"/>
      <c r="AFG105" s="42"/>
      <c r="AFH105" s="72"/>
      <c r="AFI105" s="91"/>
      <c r="AFJ105" s="93"/>
      <c r="AFK105" s="81"/>
      <c r="AFL105" s="94"/>
      <c r="AFM105" s="90"/>
      <c r="AFN105" s="77"/>
      <c r="AFO105" s="42"/>
      <c r="AFP105" s="72"/>
      <c r="AFQ105" s="91"/>
      <c r="AFR105" s="93"/>
      <c r="AFS105" s="81"/>
      <c r="AFT105" s="94"/>
      <c r="AFU105" s="90"/>
      <c r="AFV105" s="77"/>
      <c r="AFW105" s="42"/>
      <c r="AFX105" s="72"/>
      <c r="AFY105" s="91"/>
      <c r="AFZ105" s="93"/>
      <c r="AGA105" s="81"/>
      <c r="AGB105" s="94"/>
      <c r="AGC105" s="90"/>
      <c r="AGD105" s="77"/>
      <c r="AGE105" s="42"/>
      <c r="AGF105" s="72"/>
      <c r="AGG105" s="91"/>
      <c r="AGH105" s="93"/>
      <c r="AGI105" s="81"/>
      <c r="AGJ105" s="94"/>
      <c r="AGK105" s="90"/>
      <c r="AGL105" s="77"/>
      <c r="AGM105" s="42"/>
      <c r="AGN105" s="72"/>
      <c r="AGO105" s="91"/>
      <c r="AGP105" s="93"/>
      <c r="AGQ105" s="81"/>
      <c r="AGR105" s="94"/>
      <c r="AGS105" s="90"/>
      <c r="AGT105" s="77"/>
      <c r="AGU105" s="42"/>
      <c r="AGV105" s="72"/>
      <c r="AGW105" s="91"/>
      <c r="AGX105" s="93"/>
      <c r="AGY105" s="81"/>
      <c r="AGZ105" s="94"/>
      <c r="AHA105" s="90"/>
      <c r="AHB105" s="77"/>
      <c r="AHC105" s="42"/>
      <c r="AHD105" s="72"/>
      <c r="AHE105" s="91"/>
      <c r="AHF105" s="93"/>
      <c r="AHG105" s="81"/>
      <c r="AHH105" s="94"/>
      <c r="AHI105" s="90"/>
      <c r="AHJ105" s="77"/>
      <c r="AHK105" s="42"/>
      <c r="AHL105" s="72"/>
      <c r="AHM105" s="91"/>
      <c r="AHN105" s="93"/>
      <c r="AHO105" s="81"/>
      <c r="AHP105" s="94"/>
      <c r="AHQ105" s="90"/>
      <c r="AHR105" s="77"/>
      <c r="AHS105" s="42"/>
      <c r="AHT105" s="72"/>
      <c r="AHU105" s="91"/>
      <c r="AHV105" s="93"/>
      <c r="AHW105" s="81"/>
      <c r="AHX105" s="94"/>
      <c r="AHY105" s="90"/>
      <c r="AHZ105" s="77"/>
      <c r="AIA105" s="42"/>
      <c r="AIB105" s="72"/>
      <c r="AIC105" s="91"/>
      <c r="AID105" s="93"/>
      <c r="AIE105" s="81"/>
      <c r="AIF105" s="94"/>
      <c r="AIG105" s="90"/>
      <c r="AIH105" s="77"/>
      <c r="AII105" s="42"/>
      <c r="AIJ105" s="72"/>
      <c r="AIK105" s="91"/>
      <c r="AIL105" s="93"/>
      <c r="AIM105" s="81"/>
      <c r="AIN105" s="94"/>
      <c r="AIO105" s="90"/>
      <c r="AIP105" s="77"/>
      <c r="AIQ105" s="42"/>
      <c r="AIR105" s="72"/>
      <c r="AIS105" s="91"/>
      <c r="AIT105" s="93"/>
      <c r="AIU105" s="81"/>
      <c r="AIV105" s="94"/>
      <c r="AIW105" s="90"/>
      <c r="AIX105" s="77"/>
      <c r="AIY105" s="42"/>
      <c r="AIZ105" s="72"/>
      <c r="AJA105" s="91"/>
      <c r="AJB105" s="93"/>
      <c r="AJC105" s="81"/>
      <c r="AJD105" s="94"/>
      <c r="AJE105" s="90"/>
      <c r="AJF105" s="77"/>
      <c r="AJG105" s="42"/>
      <c r="AJH105" s="72"/>
      <c r="AJI105" s="91"/>
      <c r="AJJ105" s="93"/>
      <c r="AJK105" s="81"/>
      <c r="AJL105" s="94"/>
      <c r="AJM105" s="90"/>
      <c r="AJN105" s="77"/>
      <c r="AJO105" s="42"/>
      <c r="AJP105" s="72"/>
      <c r="AJQ105" s="91"/>
      <c r="AJR105" s="93"/>
      <c r="AJS105" s="81"/>
      <c r="AJT105" s="94"/>
      <c r="AJU105" s="90"/>
      <c r="AJV105" s="77"/>
      <c r="AJW105" s="42"/>
      <c r="AJX105" s="72"/>
      <c r="AJY105" s="91"/>
      <c r="AJZ105" s="93"/>
      <c r="AKA105" s="81"/>
      <c r="AKB105" s="94"/>
      <c r="AKC105" s="90"/>
      <c r="AKD105" s="77"/>
      <c r="AKE105" s="42"/>
      <c r="AKF105" s="72"/>
      <c r="AKG105" s="91"/>
      <c r="AKH105" s="93"/>
      <c r="AKI105" s="81"/>
      <c r="AKJ105" s="94"/>
      <c r="AKK105" s="90"/>
      <c r="AKL105" s="77"/>
      <c r="AKM105" s="42"/>
      <c r="AKN105" s="72"/>
      <c r="AKO105" s="91"/>
      <c r="AKP105" s="93"/>
      <c r="AKQ105" s="81"/>
      <c r="AKR105" s="94"/>
      <c r="AKS105" s="90"/>
      <c r="AKT105" s="77"/>
      <c r="AKU105" s="42"/>
      <c r="AKV105" s="72"/>
      <c r="AKW105" s="91"/>
      <c r="AKX105" s="93"/>
      <c r="AKY105" s="81"/>
      <c r="AKZ105" s="94"/>
      <c r="ALA105" s="90"/>
      <c r="ALB105" s="77"/>
      <c r="ALC105" s="42"/>
      <c r="ALD105" s="72"/>
      <c r="ALE105" s="91"/>
      <c r="ALF105" s="93"/>
      <c r="ALG105" s="81"/>
      <c r="ALH105" s="94"/>
      <c r="ALI105" s="90"/>
      <c r="ALJ105" s="77"/>
      <c r="ALK105" s="42"/>
      <c r="ALL105" s="72"/>
      <c r="ALM105" s="91"/>
      <c r="ALN105" s="93"/>
      <c r="ALO105" s="81"/>
      <c r="ALP105" s="94"/>
      <c r="ALQ105" s="90"/>
      <c r="ALR105" s="77"/>
      <c r="ALS105" s="42"/>
      <c r="ALT105" s="72"/>
      <c r="ALU105" s="91"/>
      <c r="ALV105" s="93"/>
      <c r="ALW105" s="81"/>
      <c r="ALX105" s="94"/>
      <c r="ALY105" s="90"/>
      <c r="ALZ105" s="77"/>
      <c r="AMA105" s="42"/>
      <c r="AMB105" s="72"/>
      <c r="AMC105" s="91"/>
      <c r="AMD105" s="93"/>
      <c r="AME105" s="81"/>
      <c r="AMF105" s="94"/>
      <c r="AMG105" s="90"/>
      <c r="AMH105" s="77"/>
      <c r="AMI105" s="42"/>
      <c r="AMJ105" s="72"/>
      <c r="AMK105" s="91"/>
      <c r="AML105" s="93"/>
      <c r="AMM105" s="81"/>
      <c r="AMN105" s="94"/>
      <c r="AMO105" s="90"/>
      <c r="AMP105" s="77"/>
      <c r="AMQ105" s="42"/>
      <c r="AMR105" s="72"/>
      <c r="AMS105" s="91"/>
      <c r="AMT105" s="93"/>
      <c r="AMU105" s="81"/>
      <c r="AMV105" s="94"/>
      <c r="AMW105" s="90"/>
      <c r="AMX105" s="77"/>
      <c r="AMY105" s="42"/>
      <c r="AMZ105" s="72"/>
      <c r="ANA105" s="91"/>
      <c r="ANB105" s="93"/>
      <c r="ANC105" s="81"/>
      <c r="AND105" s="94"/>
      <c r="ANE105" s="90"/>
      <c r="ANF105" s="77"/>
      <c r="ANG105" s="42"/>
      <c r="ANH105" s="72"/>
      <c r="ANI105" s="91"/>
      <c r="ANJ105" s="93"/>
      <c r="ANK105" s="81"/>
      <c r="ANL105" s="94"/>
      <c r="ANM105" s="90"/>
      <c r="ANN105" s="77"/>
      <c r="ANO105" s="42"/>
      <c r="ANP105" s="72"/>
      <c r="ANQ105" s="91"/>
      <c r="ANR105" s="93"/>
      <c r="ANS105" s="81"/>
      <c r="ANT105" s="94"/>
      <c r="ANU105" s="90"/>
      <c r="ANV105" s="77"/>
      <c r="ANW105" s="42"/>
      <c r="ANX105" s="72"/>
      <c r="ANY105" s="91"/>
      <c r="ANZ105" s="93"/>
      <c r="AOA105" s="81"/>
      <c r="AOB105" s="94"/>
      <c r="AOC105" s="90"/>
      <c r="AOD105" s="77"/>
      <c r="AOE105" s="42"/>
      <c r="AOF105" s="72"/>
      <c r="AOG105" s="91"/>
      <c r="AOH105" s="93"/>
      <c r="AOI105" s="81"/>
      <c r="AOJ105" s="94"/>
      <c r="AOK105" s="90"/>
      <c r="AOL105" s="77"/>
      <c r="AOM105" s="42"/>
      <c r="AON105" s="72"/>
      <c r="AOO105" s="91"/>
      <c r="AOP105" s="93"/>
      <c r="AOQ105" s="81"/>
      <c r="AOR105" s="94"/>
      <c r="AOS105" s="90"/>
      <c r="AOT105" s="77"/>
      <c r="AOU105" s="42"/>
      <c r="AOV105" s="72"/>
      <c r="AOW105" s="91"/>
      <c r="AOX105" s="93"/>
      <c r="AOY105" s="81"/>
      <c r="AOZ105" s="94"/>
      <c r="APA105" s="90"/>
      <c r="APB105" s="77"/>
      <c r="APC105" s="42"/>
      <c r="APD105" s="72"/>
      <c r="APE105" s="91"/>
      <c r="APF105" s="93"/>
      <c r="APG105" s="81"/>
      <c r="APH105" s="94"/>
      <c r="API105" s="90"/>
      <c r="APJ105" s="77"/>
      <c r="APK105" s="42"/>
      <c r="APL105" s="72"/>
      <c r="APM105" s="91"/>
      <c r="APN105" s="93"/>
      <c r="APO105" s="81"/>
      <c r="APP105" s="94"/>
      <c r="APQ105" s="90"/>
      <c r="APR105" s="77"/>
      <c r="APS105" s="42"/>
      <c r="APT105" s="72"/>
      <c r="APU105" s="91"/>
      <c r="APV105" s="93"/>
      <c r="APW105" s="81"/>
      <c r="APX105" s="94"/>
      <c r="APY105" s="90"/>
      <c r="APZ105" s="77"/>
      <c r="AQA105" s="42"/>
      <c r="AQB105" s="72"/>
      <c r="AQC105" s="91"/>
      <c r="AQD105" s="93"/>
      <c r="AQE105" s="81"/>
      <c r="AQF105" s="94"/>
      <c r="AQG105" s="90"/>
      <c r="AQH105" s="77"/>
      <c r="AQI105" s="42"/>
      <c r="AQJ105" s="72"/>
      <c r="AQK105" s="91"/>
      <c r="AQL105" s="93"/>
      <c r="AQM105" s="81"/>
      <c r="AQN105" s="94"/>
      <c r="AQO105" s="90"/>
      <c r="AQP105" s="77"/>
      <c r="AQQ105" s="42"/>
      <c r="AQR105" s="72"/>
      <c r="AQS105" s="91"/>
      <c r="AQT105" s="93"/>
      <c r="AQU105" s="81"/>
      <c r="AQV105" s="94"/>
      <c r="AQW105" s="90"/>
      <c r="AQX105" s="77"/>
      <c r="AQY105" s="42"/>
      <c r="AQZ105" s="72"/>
      <c r="ARA105" s="91"/>
      <c r="ARB105" s="93"/>
      <c r="ARC105" s="81"/>
      <c r="ARD105" s="94"/>
      <c r="ARE105" s="90"/>
      <c r="ARF105" s="77"/>
      <c r="ARG105" s="42"/>
      <c r="ARH105" s="72"/>
      <c r="ARI105" s="91"/>
      <c r="ARJ105" s="93"/>
      <c r="ARK105" s="81"/>
      <c r="ARL105" s="94"/>
      <c r="ARM105" s="90"/>
      <c r="ARN105" s="77"/>
      <c r="ARO105" s="42"/>
      <c r="ARP105" s="72"/>
      <c r="ARQ105" s="91"/>
      <c r="ARR105" s="93"/>
      <c r="ARS105" s="81"/>
      <c r="ART105" s="94"/>
      <c r="ARU105" s="90"/>
      <c r="ARV105" s="77"/>
      <c r="ARW105" s="42"/>
      <c r="ARX105" s="72"/>
      <c r="ARY105" s="91"/>
      <c r="ARZ105" s="93"/>
      <c r="ASA105" s="81"/>
      <c r="ASB105" s="94"/>
      <c r="ASC105" s="90"/>
      <c r="ASD105" s="77"/>
      <c r="ASE105" s="42"/>
      <c r="ASF105" s="72"/>
      <c r="ASG105" s="91"/>
      <c r="ASH105" s="93"/>
      <c r="ASI105" s="81"/>
      <c r="ASJ105" s="94"/>
      <c r="ASK105" s="90"/>
      <c r="ASL105" s="77"/>
      <c r="ASM105" s="42"/>
      <c r="ASN105" s="72"/>
      <c r="ASO105" s="91"/>
      <c r="ASP105" s="93"/>
      <c r="ASQ105" s="81"/>
      <c r="ASR105" s="94"/>
      <c r="ASS105" s="90"/>
      <c r="AST105" s="77"/>
      <c r="ASU105" s="42"/>
      <c r="ASV105" s="72"/>
      <c r="ASW105" s="91"/>
      <c r="ASX105" s="93"/>
      <c r="ASY105" s="81"/>
      <c r="ASZ105" s="94"/>
      <c r="ATA105" s="90"/>
      <c r="ATB105" s="77"/>
      <c r="ATC105" s="42"/>
      <c r="ATD105" s="72"/>
      <c r="ATE105" s="91"/>
      <c r="ATF105" s="93"/>
      <c r="ATG105" s="81"/>
      <c r="ATH105" s="94"/>
      <c r="ATI105" s="90"/>
      <c r="ATJ105" s="77"/>
      <c r="ATK105" s="42"/>
      <c r="ATL105" s="72"/>
      <c r="ATM105" s="91"/>
      <c r="ATN105" s="93"/>
      <c r="ATO105" s="81"/>
      <c r="ATP105" s="94"/>
      <c r="ATQ105" s="90"/>
      <c r="ATR105" s="77"/>
      <c r="ATS105" s="42"/>
      <c r="ATT105" s="72"/>
      <c r="ATU105" s="91"/>
      <c r="ATV105" s="93"/>
      <c r="ATW105" s="81"/>
      <c r="ATX105" s="94"/>
      <c r="ATY105" s="90"/>
      <c r="ATZ105" s="77"/>
      <c r="AUA105" s="42"/>
      <c r="AUB105" s="72"/>
      <c r="AUC105" s="91"/>
      <c r="AUD105" s="93"/>
      <c r="AUE105" s="81"/>
      <c r="AUF105" s="94"/>
      <c r="AUG105" s="90"/>
      <c r="AUH105" s="77"/>
      <c r="AUI105" s="42"/>
      <c r="AUJ105" s="72"/>
      <c r="AUK105" s="91"/>
      <c r="AUL105" s="93"/>
      <c r="AUM105" s="81"/>
      <c r="AUN105" s="94"/>
      <c r="AUO105" s="90"/>
      <c r="AUP105" s="77"/>
      <c r="AUQ105" s="42"/>
      <c r="AUR105" s="72"/>
      <c r="AUS105" s="91"/>
      <c r="AUT105" s="93"/>
      <c r="AUU105" s="81"/>
      <c r="AUV105" s="94"/>
      <c r="AUW105" s="90"/>
      <c r="AUX105" s="77"/>
      <c r="AUY105" s="42"/>
      <c r="AUZ105" s="72"/>
      <c r="AVA105" s="91"/>
      <c r="AVB105" s="93"/>
      <c r="AVC105" s="81"/>
      <c r="AVD105" s="94"/>
      <c r="AVE105" s="90"/>
      <c r="AVF105" s="77"/>
      <c r="AVG105" s="42"/>
      <c r="AVH105" s="72"/>
      <c r="AVI105" s="91"/>
      <c r="AVJ105" s="93"/>
      <c r="AVK105" s="81"/>
      <c r="AVL105" s="94"/>
      <c r="AVM105" s="90"/>
      <c r="AVN105" s="77"/>
      <c r="AVO105" s="42"/>
      <c r="AVP105" s="72"/>
      <c r="AVQ105" s="91"/>
      <c r="AVR105" s="93"/>
      <c r="AVS105" s="81"/>
      <c r="AVT105" s="94"/>
      <c r="AVU105" s="90"/>
      <c r="AVV105" s="77"/>
      <c r="AVW105" s="42"/>
      <c r="AVX105" s="72"/>
      <c r="AVY105" s="91"/>
      <c r="AVZ105" s="93"/>
      <c r="AWA105" s="81"/>
      <c r="AWB105" s="94"/>
      <c r="AWC105" s="90"/>
      <c r="AWD105" s="77"/>
      <c r="AWE105" s="42"/>
      <c r="AWF105" s="72"/>
      <c r="AWG105" s="91"/>
      <c r="AWH105" s="93"/>
      <c r="AWI105" s="81"/>
      <c r="AWJ105" s="94"/>
      <c r="AWK105" s="90"/>
      <c r="AWL105" s="77"/>
      <c r="AWM105" s="42"/>
      <c r="AWN105" s="72"/>
      <c r="AWO105" s="91"/>
      <c r="AWP105" s="93"/>
      <c r="AWQ105" s="81"/>
      <c r="AWR105" s="94"/>
      <c r="AWS105" s="90"/>
      <c r="AWT105" s="77"/>
      <c r="AWU105" s="42"/>
      <c r="AWV105" s="72"/>
      <c r="AWW105" s="91"/>
      <c r="AWX105" s="93"/>
      <c r="AWY105" s="81"/>
      <c r="AWZ105" s="94"/>
      <c r="AXA105" s="90"/>
      <c r="AXB105" s="77"/>
      <c r="AXC105" s="42"/>
      <c r="AXD105" s="72"/>
      <c r="AXE105" s="91"/>
      <c r="AXF105" s="93"/>
      <c r="AXG105" s="81"/>
      <c r="AXH105" s="94"/>
      <c r="AXI105" s="90"/>
      <c r="AXJ105" s="77"/>
      <c r="AXK105" s="42"/>
      <c r="AXL105" s="72"/>
      <c r="AXM105" s="91"/>
      <c r="AXN105" s="93"/>
      <c r="AXO105" s="81"/>
      <c r="AXP105" s="94"/>
      <c r="AXQ105" s="90"/>
      <c r="AXR105" s="77"/>
      <c r="AXS105" s="42"/>
      <c r="AXT105" s="72"/>
      <c r="AXU105" s="91"/>
      <c r="AXV105" s="93"/>
      <c r="AXW105" s="81"/>
      <c r="AXX105" s="94"/>
      <c r="AXY105" s="90"/>
      <c r="AXZ105" s="77"/>
      <c r="AYA105" s="42"/>
      <c r="AYB105" s="72"/>
      <c r="AYC105" s="91"/>
      <c r="AYD105" s="93"/>
      <c r="AYE105" s="81"/>
      <c r="AYF105" s="94"/>
      <c r="AYG105" s="90"/>
      <c r="AYH105" s="77"/>
      <c r="AYI105" s="42"/>
      <c r="AYJ105" s="72"/>
      <c r="AYK105" s="91"/>
      <c r="AYL105" s="93"/>
      <c r="AYM105" s="81"/>
      <c r="AYN105" s="94"/>
      <c r="AYO105" s="90"/>
      <c r="AYP105" s="77"/>
      <c r="AYQ105" s="42"/>
      <c r="AYR105" s="72"/>
      <c r="AYS105" s="91"/>
      <c r="AYT105" s="93"/>
      <c r="AYU105" s="81"/>
      <c r="AYV105" s="94"/>
      <c r="AYW105" s="90"/>
      <c r="AYX105" s="77"/>
      <c r="AYY105" s="42"/>
      <c r="AYZ105" s="72"/>
      <c r="AZA105" s="91"/>
      <c r="AZB105" s="93"/>
      <c r="AZC105" s="81"/>
      <c r="AZD105" s="94"/>
      <c r="AZE105" s="90"/>
      <c r="AZF105" s="77"/>
      <c r="AZG105" s="42"/>
      <c r="AZH105" s="72"/>
      <c r="AZI105" s="91"/>
      <c r="AZJ105" s="93"/>
      <c r="AZK105" s="81"/>
      <c r="AZL105" s="94"/>
      <c r="AZM105" s="90"/>
      <c r="AZN105" s="77"/>
      <c r="AZO105" s="42"/>
      <c r="AZP105" s="72"/>
      <c r="AZQ105" s="91"/>
      <c r="AZR105" s="93"/>
      <c r="AZS105" s="81"/>
      <c r="AZT105" s="94"/>
      <c r="AZU105" s="90"/>
      <c r="AZV105" s="77"/>
      <c r="AZW105" s="42"/>
      <c r="AZX105" s="72"/>
      <c r="AZY105" s="91"/>
      <c r="AZZ105" s="93"/>
      <c r="BAA105" s="81"/>
      <c r="BAB105" s="94"/>
      <c r="BAC105" s="90"/>
      <c r="BAD105" s="77"/>
      <c r="BAE105" s="42"/>
      <c r="BAF105" s="72"/>
      <c r="BAG105" s="91"/>
      <c r="BAH105" s="93"/>
      <c r="BAI105" s="81"/>
      <c r="BAJ105" s="94"/>
      <c r="BAK105" s="90"/>
      <c r="BAL105" s="77"/>
      <c r="BAM105" s="42"/>
      <c r="BAN105" s="72"/>
      <c r="BAO105" s="91"/>
      <c r="BAP105" s="93"/>
      <c r="BAQ105" s="81"/>
      <c r="BAR105" s="94"/>
      <c r="BAS105" s="90"/>
      <c r="BAT105" s="77"/>
      <c r="BAU105" s="42"/>
      <c r="BAV105" s="72"/>
      <c r="BAW105" s="91"/>
      <c r="BAX105" s="93"/>
      <c r="BAY105" s="81"/>
      <c r="BAZ105" s="94"/>
      <c r="BBA105" s="90"/>
      <c r="BBB105" s="77"/>
      <c r="BBC105" s="42"/>
      <c r="BBD105" s="72"/>
      <c r="BBE105" s="91"/>
      <c r="BBF105" s="93"/>
      <c r="BBG105" s="81"/>
      <c r="BBH105" s="94"/>
      <c r="BBI105" s="90"/>
      <c r="BBJ105" s="77"/>
      <c r="BBK105" s="42"/>
      <c r="BBL105" s="72"/>
      <c r="BBM105" s="91"/>
      <c r="BBN105" s="93"/>
      <c r="BBO105" s="81"/>
      <c r="BBP105" s="94"/>
      <c r="BBQ105" s="90"/>
      <c r="BBR105" s="77"/>
      <c r="BBS105" s="42"/>
      <c r="BBT105" s="72"/>
      <c r="BBU105" s="91"/>
      <c r="BBV105" s="93"/>
      <c r="BBW105" s="81"/>
      <c r="BBX105" s="94"/>
      <c r="BBY105" s="90"/>
      <c r="BBZ105" s="77"/>
      <c r="BCA105" s="42"/>
      <c r="BCB105" s="72"/>
      <c r="BCC105" s="91"/>
      <c r="BCD105" s="93"/>
      <c r="BCE105" s="81"/>
      <c r="BCF105" s="94"/>
      <c r="BCG105" s="90"/>
      <c r="BCH105" s="77"/>
      <c r="BCI105" s="42"/>
      <c r="BCJ105" s="72"/>
      <c r="BCK105" s="91"/>
      <c r="BCL105" s="93"/>
      <c r="BCM105" s="81"/>
      <c r="BCN105" s="94"/>
      <c r="BCO105" s="90"/>
      <c r="BCP105" s="77"/>
      <c r="BCQ105" s="42"/>
      <c r="BCR105" s="72"/>
      <c r="BCS105" s="91"/>
      <c r="BCT105" s="93"/>
      <c r="BCU105" s="81"/>
      <c r="BCV105" s="94"/>
      <c r="BCW105" s="90"/>
      <c r="BCX105" s="77"/>
      <c r="BCY105" s="42"/>
      <c r="BCZ105" s="72"/>
      <c r="BDA105" s="91"/>
      <c r="BDB105" s="93"/>
      <c r="BDC105" s="81"/>
      <c r="BDD105" s="94"/>
      <c r="BDE105" s="90"/>
      <c r="BDF105" s="77"/>
      <c r="BDG105" s="42"/>
      <c r="BDH105" s="72"/>
      <c r="BDI105" s="91"/>
      <c r="BDJ105" s="93"/>
      <c r="BDK105" s="81"/>
      <c r="BDL105" s="94"/>
      <c r="BDM105" s="90"/>
      <c r="BDN105" s="77"/>
      <c r="BDO105" s="42"/>
      <c r="BDP105" s="72"/>
      <c r="BDQ105" s="91"/>
      <c r="BDR105" s="93"/>
      <c r="BDS105" s="81"/>
      <c r="BDT105" s="94"/>
      <c r="BDU105" s="90"/>
      <c r="BDV105" s="77"/>
      <c r="BDW105" s="42"/>
      <c r="BDX105" s="72"/>
      <c r="BDY105" s="91"/>
      <c r="BDZ105" s="93"/>
      <c r="BEA105" s="81"/>
      <c r="BEB105" s="94"/>
      <c r="BEC105" s="90"/>
      <c r="BED105" s="77"/>
      <c r="BEE105" s="42"/>
      <c r="BEF105" s="72"/>
      <c r="BEG105" s="91"/>
      <c r="BEH105" s="93"/>
      <c r="BEI105" s="81"/>
      <c r="BEJ105" s="94"/>
      <c r="BEK105" s="90"/>
      <c r="BEL105" s="77"/>
      <c r="BEM105" s="42"/>
      <c r="BEN105" s="72"/>
      <c r="BEO105" s="91"/>
      <c r="BEP105" s="93"/>
      <c r="BEQ105" s="81"/>
      <c r="BER105" s="94"/>
      <c r="BES105" s="90"/>
      <c r="BET105" s="77"/>
      <c r="BEU105" s="42"/>
      <c r="BEV105" s="72"/>
      <c r="BEW105" s="91"/>
      <c r="BEX105" s="93"/>
      <c r="BEY105" s="81"/>
      <c r="BEZ105" s="94"/>
      <c r="BFA105" s="90"/>
      <c r="BFB105" s="77"/>
      <c r="BFC105" s="42"/>
      <c r="BFD105" s="72"/>
      <c r="BFE105" s="91"/>
      <c r="BFF105" s="93"/>
      <c r="BFG105" s="81"/>
      <c r="BFH105" s="94"/>
      <c r="BFI105" s="90"/>
      <c r="BFJ105" s="77"/>
      <c r="BFK105" s="42"/>
      <c r="BFL105" s="72"/>
      <c r="BFM105" s="91"/>
      <c r="BFN105" s="93"/>
      <c r="BFO105" s="81"/>
      <c r="BFP105" s="94"/>
      <c r="BFQ105" s="90"/>
      <c r="BFR105" s="77"/>
      <c r="BFS105" s="42"/>
      <c r="BFT105" s="72"/>
      <c r="BFU105" s="91"/>
      <c r="BFV105" s="93"/>
      <c r="BFW105" s="81"/>
      <c r="BFX105" s="94"/>
      <c r="BFY105" s="90"/>
      <c r="BFZ105" s="77"/>
      <c r="BGA105" s="42"/>
      <c r="BGB105" s="72"/>
      <c r="BGC105" s="91"/>
      <c r="BGD105" s="93"/>
      <c r="BGE105" s="81"/>
      <c r="BGF105" s="94"/>
      <c r="BGG105" s="90"/>
      <c r="BGH105" s="77"/>
      <c r="BGI105" s="42"/>
      <c r="BGJ105" s="72"/>
      <c r="BGK105" s="91"/>
      <c r="BGL105" s="93"/>
      <c r="BGM105" s="81"/>
      <c r="BGN105" s="94"/>
      <c r="BGO105" s="90"/>
      <c r="BGP105" s="77"/>
      <c r="BGQ105" s="42"/>
      <c r="BGR105" s="72"/>
      <c r="BGS105" s="91"/>
      <c r="BGT105" s="93"/>
      <c r="BGU105" s="81"/>
      <c r="BGV105" s="94"/>
      <c r="BGW105" s="90"/>
      <c r="BGX105" s="77"/>
      <c r="BGY105" s="42"/>
      <c r="BGZ105" s="72"/>
      <c r="BHA105" s="91"/>
      <c r="BHB105" s="93"/>
      <c r="BHC105" s="81"/>
      <c r="BHD105" s="94"/>
      <c r="BHE105" s="90"/>
      <c r="BHF105" s="77"/>
      <c r="BHG105" s="42"/>
      <c r="BHH105" s="72"/>
      <c r="BHI105" s="91"/>
      <c r="BHJ105" s="93"/>
      <c r="BHK105" s="81"/>
      <c r="BHL105" s="94"/>
      <c r="BHM105" s="90"/>
      <c r="BHN105" s="77"/>
      <c r="BHO105" s="42"/>
      <c r="BHP105" s="72"/>
      <c r="BHQ105" s="91"/>
      <c r="BHR105" s="93"/>
      <c r="BHS105" s="81"/>
      <c r="BHT105" s="94"/>
      <c r="BHU105" s="90"/>
      <c r="BHV105" s="77"/>
      <c r="BHW105" s="42"/>
      <c r="BHX105" s="72"/>
      <c r="BHY105" s="91"/>
      <c r="BHZ105" s="93"/>
      <c r="BIA105" s="81"/>
      <c r="BIB105" s="94"/>
      <c r="BIC105" s="90"/>
      <c r="BID105" s="77"/>
      <c r="BIE105" s="42"/>
      <c r="BIF105" s="72"/>
      <c r="BIG105" s="91"/>
      <c r="BIH105" s="93"/>
      <c r="BII105" s="81"/>
      <c r="BIJ105" s="94"/>
      <c r="BIK105" s="90"/>
      <c r="BIL105" s="77"/>
      <c r="BIM105" s="42"/>
      <c r="BIN105" s="72"/>
      <c r="BIO105" s="91"/>
      <c r="BIP105" s="93"/>
      <c r="BIQ105" s="81"/>
      <c r="BIR105" s="94"/>
      <c r="BIS105" s="90"/>
      <c r="BIT105" s="77"/>
      <c r="BIU105" s="42"/>
      <c r="BIV105" s="72"/>
      <c r="BIW105" s="91"/>
      <c r="BIX105" s="93"/>
      <c r="BIY105" s="81"/>
      <c r="BIZ105" s="94"/>
      <c r="BJA105" s="90"/>
      <c r="BJB105" s="77"/>
      <c r="BJC105" s="42"/>
      <c r="BJD105" s="72"/>
      <c r="BJE105" s="91"/>
      <c r="BJF105" s="93"/>
      <c r="BJG105" s="81"/>
      <c r="BJH105" s="94"/>
      <c r="BJI105" s="90"/>
      <c r="BJJ105" s="77"/>
      <c r="BJK105" s="42"/>
      <c r="BJL105" s="72"/>
      <c r="BJM105" s="91"/>
      <c r="BJN105" s="93"/>
      <c r="BJO105" s="81"/>
      <c r="BJP105" s="94"/>
      <c r="BJQ105" s="90"/>
      <c r="BJR105" s="77"/>
      <c r="BJS105" s="42"/>
      <c r="BJT105" s="72"/>
      <c r="BJU105" s="91"/>
      <c r="BJV105" s="93"/>
      <c r="BJW105" s="81"/>
      <c r="BJX105" s="94"/>
      <c r="BJY105" s="90"/>
      <c r="BJZ105" s="77"/>
      <c r="BKA105" s="42"/>
      <c r="BKB105" s="72"/>
      <c r="BKC105" s="91"/>
      <c r="BKD105" s="93"/>
      <c r="BKE105" s="81"/>
      <c r="BKF105" s="94"/>
      <c r="BKG105" s="90"/>
      <c r="BKH105" s="77"/>
      <c r="BKI105" s="42"/>
      <c r="BKJ105" s="72"/>
      <c r="BKK105" s="91"/>
      <c r="BKL105" s="93"/>
      <c r="BKM105" s="81"/>
      <c r="BKN105" s="94"/>
      <c r="BKO105" s="90"/>
      <c r="BKP105" s="77"/>
      <c r="BKQ105" s="42"/>
      <c r="BKR105" s="72"/>
      <c r="BKS105" s="91"/>
      <c r="BKT105" s="93"/>
      <c r="BKU105" s="81"/>
      <c r="BKV105" s="94"/>
      <c r="BKW105" s="90"/>
      <c r="BKX105" s="77"/>
      <c r="BKY105" s="42"/>
      <c r="BKZ105" s="72"/>
      <c r="BLA105" s="91"/>
      <c r="BLB105" s="93"/>
      <c r="BLC105" s="81"/>
      <c r="BLD105" s="94"/>
      <c r="BLE105" s="90"/>
      <c r="BLF105" s="77"/>
      <c r="BLG105" s="42"/>
      <c r="BLH105" s="72"/>
      <c r="BLI105" s="91"/>
      <c r="BLJ105" s="93"/>
      <c r="BLK105" s="81"/>
      <c r="BLL105" s="94"/>
      <c r="BLM105" s="90"/>
      <c r="BLN105" s="77"/>
      <c r="BLO105" s="42"/>
      <c r="BLP105" s="72"/>
      <c r="BLQ105" s="91"/>
      <c r="BLR105" s="93"/>
      <c r="BLS105" s="81"/>
      <c r="BLT105" s="94"/>
      <c r="BLU105" s="90"/>
      <c r="BLV105" s="77"/>
      <c r="BLW105" s="42"/>
      <c r="BLX105" s="72"/>
      <c r="BLY105" s="91"/>
      <c r="BLZ105" s="93"/>
      <c r="BMA105" s="81"/>
      <c r="BMB105" s="94"/>
      <c r="BMC105" s="90"/>
      <c r="BMD105" s="77"/>
      <c r="BME105" s="42"/>
      <c r="BMF105" s="72"/>
      <c r="BMG105" s="91"/>
      <c r="BMH105" s="93"/>
      <c r="BMI105" s="81"/>
      <c r="BMJ105" s="94"/>
      <c r="BMK105" s="90"/>
      <c r="BML105" s="77"/>
      <c r="BMM105" s="42"/>
      <c r="BMN105" s="72"/>
      <c r="BMO105" s="91"/>
      <c r="BMP105" s="93"/>
      <c r="BMQ105" s="81"/>
      <c r="BMR105" s="94"/>
      <c r="BMS105" s="90"/>
      <c r="BMT105" s="77"/>
      <c r="BMU105" s="42"/>
      <c r="BMV105" s="72"/>
      <c r="BMW105" s="91"/>
      <c r="BMX105" s="93"/>
      <c r="BMY105" s="81"/>
      <c r="BMZ105" s="94"/>
      <c r="BNA105" s="90"/>
      <c r="BNB105" s="77"/>
      <c r="BNC105" s="42"/>
      <c r="BND105" s="72"/>
      <c r="BNE105" s="91"/>
      <c r="BNF105" s="93"/>
      <c r="BNG105" s="81"/>
      <c r="BNH105" s="94"/>
      <c r="BNI105" s="90"/>
      <c r="BNJ105" s="77"/>
      <c r="BNK105" s="42"/>
      <c r="BNL105" s="72"/>
      <c r="BNM105" s="91"/>
      <c r="BNN105" s="93"/>
      <c r="BNO105" s="81"/>
      <c r="BNP105" s="94"/>
      <c r="BNQ105" s="90"/>
      <c r="BNR105" s="77"/>
      <c r="BNS105" s="42"/>
      <c r="BNT105" s="72"/>
      <c r="BNU105" s="91"/>
      <c r="BNV105" s="93"/>
      <c r="BNW105" s="81"/>
      <c r="BNX105" s="94"/>
      <c r="BNY105" s="90"/>
      <c r="BNZ105" s="77"/>
      <c r="BOA105" s="42"/>
      <c r="BOB105" s="72"/>
      <c r="BOC105" s="91"/>
      <c r="BOD105" s="93"/>
      <c r="BOE105" s="81"/>
      <c r="BOF105" s="94"/>
      <c r="BOG105" s="90"/>
      <c r="BOH105" s="77"/>
      <c r="BOI105" s="42"/>
      <c r="BOJ105" s="72"/>
      <c r="BOK105" s="91"/>
      <c r="BOL105" s="93"/>
      <c r="BOM105" s="81"/>
      <c r="BON105" s="94"/>
      <c r="BOO105" s="90"/>
      <c r="BOP105" s="77"/>
      <c r="BOQ105" s="42"/>
      <c r="BOR105" s="72"/>
      <c r="BOS105" s="91"/>
      <c r="BOT105" s="93"/>
      <c r="BOU105" s="81"/>
      <c r="BOV105" s="94"/>
      <c r="BOW105" s="90"/>
      <c r="BOX105" s="77"/>
      <c r="BOY105" s="42"/>
      <c r="BOZ105" s="72"/>
      <c r="BPA105" s="91"/>
      <c r="BPB105" s="93"/>
      <c r="BPC105" s="81"/>
      <c r="BPD105" s="94"/>
      <c r="BPE105" s="90"/>
      <c r="BPF105" s="77"/>
      <c r="BPG105" s="42"/>
      <c r="BPH105" s="72"/>
      <c r="BPI105" s="91"/>
      <c r="BPJ105" s="93"/>
      <c r="BPK105" s="81"/>
      <c r="BPL105" s="94"/>
      <c r="BPM105" s="90"/>
      <c r="BPN105" s="77"/>
      <c r="BPO105" s="42"/>
      <c r="BPP105" s="72"/>
      <c r="BPQ105" s="91"/>
      <c r="BPR105" s="93"/>
      <c r="BPS105" s="81"/>
      <c r="BPT105" s="94"/>
      <c r="BPU105" s="90"/>
      <c r="BPV105" s="77"/>
      <c r="BPW105" s="42"/>
      <c r="BPX105" s="72"/>
      <c r="BPY105" s="91"/>
      <c r="BPZ105" s="93"/>
      <c r="BQA105" s="81"/>
      <c r="BQB105" s="94"/>
      <c r="BQC105" s="90"/>
      <c r="BQD105" s="77"/>
      <c r="BQE105" s="42"/>
      <c r="BQF105" s="72"/>
      <c r="BQG105" s="91"/>
      <c r="BQH105" s="93"/>
      <c r="BQI105" s="81"/>
      <c r="BQJ105" s="94"/>
      <c r="BQK105" s="90"/>
      <c r="BQL105" s="77"/>
      <c r="BQM105" s="42"/>
      <c r="BQN105" s="72"/>
      <c r="BQO105" s="91"/>
      <c r="BQP105" s="93"/>
      <c r="BQQ105" s="81"/>
      <c r="BQR105" s="94"/>
      <c r="BQS105" s="90"/>
      <c r="BQT105" s="77"/>
      <c r="BQU105" s="42"/>
      <c r="BQV105" s="72"/>
      <c r="BQW105" s="91"/>
      <c r="BQX105" s="93"/>
      <c r="BQY105" s="81"/>
      <c r="BQZ105" s="94"/>
      <c r="BRA105" s="90"/>
      <c r="BRB105" s="77"/>
      <c r="BRC105" s="42"/>
      <c r="BRD105" s="72"/>
      <c r="BRE105" s="91"/>
      <c r="BRF105" s="93"/>
      <c r="BRG105" s="81"/>
      <c r="BRH105" s="94"/>
      <c r="BRI105" s="90"/>
      <c r="BRJ105" s="77"/>
      <c r="BRK105" s="42"/>
      <c r="BRL105" s="72"/>
      <c r="BRM105" s="91"/>
      <c r="BRN105" s="93"/>
      <c r="BRO105" s="81"/>
      <c r="BRP105" s="94"/>
      <c r="BRQ105" s="90"/>
      <c r="BRR105" s="77"/>
      <c r="BRS105" s="42"/>
      <c r="BRT105" s="72"/>
      <c r="BRU105" s="91"/>
      <c r="BRV105" s="93"/>
      <c r="BRW105" s="81"/>
      <c r="BRX105" s="94"/>
      <c r="BRY105" s="90"/>
      <c r="BRZ105" s="77"/>
      <c r="BSA105" s="42"/>
      <c r="BSB105" s="72"/>
      <c r="BSC105" s="91"/>
      <c r="BSD105" s="93"/>
      <c r="BSE105" s="81"/>
      <c r="BSF105" s="94"/>
      <c r="BSG105" s="90"/>
      <c r="BSH105" s="77"/>
      <c r="BSI105" s="42"/>
      <c r="BSJ105" s="72"/>
      <c r="BSK105" s="91"/>
      <c r="BSL105" s="93"/>
      <c r="BSM105" s="81"/>
      <c r="BSN105" s="94"/>
      <c r="BSO105" s="90"/>
      <c r="BSP105" s="77"/>
      <c r="BSQ105" s="42"/>
      <c r="BSR105" s="72"/>
      <c r="BSS105" s="91"/>
      <c r="BST105" s="93"/>
      <c r="BSU105" s="81"/>
      <c r="BSV105" s="94"/>
      <c r="BSW105" s="90"/>
      <c r="BSX105" s="77"/>
      <c r="BSY105" s="42"/>
      <c r="BSZ105" s="72"/>
      <c r="BTA105" s="91"/>
      <c r="BTB105" s="93"/>
      <c r="BTC105" s="81"/>
      <c r="BTD105" s="94"/>
      <c r="BTE105" s="90"/>
      <c r="BTF105" s="77"/>
      <c r="BTG105" s="42"/>
      <c r="BTH105" s="72"/>
      <c r="BTI105" s="91"/>
      <c r="BTJ105" s="93"/>
      <c r="BTK105" s="81"/>
      <c r="BTL105" s="94"/>
      <c r="BTM105" s="90"/>
      <c r="BTN105" s="77"/>
      <c r="BTO105" s="42"/>
      <c r="BTP105" s="72"/>
      <c r="BTQ105" s="91"/>
      <c r="BTR105" s="93"/>
      <c r="BTS105" s="81"/>
      <c r="BTT105" s="94"/>
      <c r="BTU105" s="90"/>
      <c r="BTV105" s="77"/>
      <c r="BTW105" s="42"/>
      <c r="BTX105" s="72"/>
      <c r="BTY105" s="91"/>
      <c r="BTZ105" s="93"/>
      <c r="BUA105" s="81"/>
      <c r="BUB105" s="94"/>
      <c r="BUC105" s="90"/>
      <c r="BUD105" s="77"/>
      <c r="BUE105" s="42"/>
      <c r="BUF105" s="72"/>
      <c r="BUG105" s="91"/>
      <c r="BUH105" s="93"/>
      <c r="BUI105" s="81"/>
      <c r="BUJ105" s="94"/>
      <c r="BUK105" s="90"/>
      <c r="BUL105" s="77"/>
      <c r="BUM105" s="42"/>
      <c r="BUN105" s="72"/>
      <c r="BUO105" s="91"/>
      <c r="BUP105" s="93"/>
      <c r="BUQ105" s="81"/>
      <c r="BUR105" s="94"/>
      <c r="BUS105" s="90"/>
      <c r="BUT105" s="77"/>
      <c r="BUU105" s="42"/>
      <c r="BUV105" s="72"/>
      <c r="BUW105" s="91"/>
      <c r="BUX105" s="93"/>
      <c r="BUY105" s="81"/>
      <c r="BUZ105" s="94"/>
      <c r="BVA105" s="90"/>
      <c r="BVB105" s="77"/>
      <c r="BVC105" s="42"/>
      <c r="BVD105" s="72"/>
      <c r="BVE105" s="91"/>
      <c r="BVF105" s="93"/>
      <c r="BVG105" s="81"/>
      <c r="BVH105" s="94"/>
      <c r="BVI105" s="90"/>
      <c r="BVJ105" s="77"/>
      <c r="BVK105" s="42"/>
      <c r="BVL105" s="72"/>
      <c r="BVM105" s="91"/>
      <c r="BVN105" s="93"/>
      <c r="BVO105" s="81"/>
      <c r="BVP105" s="94"/>
      <c r="BVQ105" s="90"/>
      <c r="BVR105" s="77"/>
      <c r="BVS105" s="42"/>
      <c r="BVT105" s="72"/>
      <c r="BVU105" s="91"/>
      <c r="BVV105" s="93"/>
      <c r="BVW105" s="81"/>
      <c r="BVX105" s="94"/>
      <c r="BVY105" s="90"/>
      <c r="BVZ105" s="77"/>
      <c r="BWA105" s="42"/>
      <c r="BWB105" s="72"/>
      <c r="BWC105" s="91"/>
      <c r="BWD105" s="93"/>
      <c r="BWE105" s="81"/>
      <c r="BWF105" s="94"/>
      <c r="BWG105" s="90"/>
      <c r="BWH105" s="77"/>
      <c r="BWI105" s="42"/>
      <c r="BWJ105" s="72"/>
      <c r="BWK105" s="91"/>
      <c r="BWL105" s="93"/>
      <c r="BWM105" s="81"/>
      <c r="BWN105" s="94"/>
      <c r="BWO105" s="90"/>
      <c r="BWP105" s="77"/>
      <c r="BWQ105" s="42"/>
      <c r="BWR105" s="72"/>
      <c r="BWS105" s="91"/>
      <c r="BWT105" s="93"/>
      <c r="BWU105" s="81"/>
      <c r="BWV105" s="94"/>
      <c r="BWW105" s="90"/>
      <c r="BWX105" s="77"/>
      <c r="BWY105" s="42"/>
      <c r="BWZ105" s="72"/>
      <c r="BXA105" s="91"/>
      <c r="BXB105" s="93"/>
      <c r="BXC105" s="81"/>
      <c r="BXD105" s="94"/>
      <c r="BXE105" s="90"/>
      <c r="BXF105" s="77"/>
      <c r="BXG105" s="42"/>
      <c r="BXH105" s="72"/>
      <c r="BXI105" s="91"/>
      <c r="BXJ105" s="93"/>
      <c r="BXK105" s="81"/>
      <c r="BXL105" s="94"/>
      <c r="BXM105" s="90"/>
      <c r="BXN105" s="77"/>
      <c r="BXO105" s="42"/>
      <c r="BXP105" s="72"/>
      <c r="BXQ105" s="91"/>
      <c r="BXR105" s="93"/>
      <c r="BXS105" s="81"/>
      <c r="BXT105" s="94"/>
      <c r="BXU105" s="90"/>
      <c r="BXV105" s="77"/>
      <c r="BXW105" s="42"/>
      <c r="BXX105" s="72"/>
      <c r="BXY105" s="91"/>
      <c r="BXZ105" s="93"/>
      <c r="BYA105" s="81"/>
      <c r="BYB105" s="94"/>
      <c r="BYC105" s="90"/>
      <c r="BYD105" s="77"/>
      <c r="BYE105" s="42"/>
      <c r="BYF105" s="72"/>
      <c r="BYG105" s="91"/>
      <c r="BYH105" s="93"/>
      <c r="BYI105" s="81"/>
      <c r="BYJ105" s="94"/>
      <c r="BYK105" s="90"/>
      <c r="BYL105" s="77"/>
      <c r="BYM105" s="42"/>
      <c r="BYN105" s="72"/>
      <c r="BYO105" s="91"/>
      <c r="BYP105" s="93"/>
      <c r="BYQ105" s="81"/>
      <c r="BYR105" s="94"/>
      <c r="BYS105" s="90"/>
      <c r="BYT105" s="77"/>
      <c r="BYU105" s="42"/>
      <c r="BYV105" s="72"/>
      <c r="BYW105" s="91"/>
      <c r="BYX105" s="93"/>
      <c r="BYY105" s="81"/>
      <c r="BYZ105" s="94"/>
      <c r="BZA105" s="90"/>
      <c r="BZB105" s="77"/>
      <c r="BZC105" s="42"/>
      <c r="BZD105" s="72"/>
      <c r="BZE105" s="91"/>
      <c r="BZF105" s="93"/>
      <c r="BZG105" s="81"/>
      <c r="BZH105" s="94"/>
      <c r="BZI105" s="90"/>
      <c r="BZJ105" s="77"/>
      <c r="BZK105" s="42"/>
      <c r="BZL105" s="72"/>
      <c r="BZM105" s="91"/>
      <c r="BZN105" s="93"/>
      <c r="BZO105" s="81"/>
      <c r="BZP105" s="94"/>
      <c r="BZQ105" s="90"/>
      <c r="BZR105" s="77"/>
      <c r="BZS105" s="42"/>
      <c r="BZT105" s="72"/>
      <c r="BZU105" s="91"/>
      <c r="BZV105" s="93"/>
      <c r="BZW105" s="81"/>
      <c r="BZX105" s="94"/>
      <c r="BZY105" s="90"/>
      <c r="BZZ105" s="77"/>
      <c r="CAA105" s="42"/>
      <c r="CAB105" s="72"/>
      <c r="CAC105" s="91"/>
      <c r="CAD105" s="93"/>
      <c r="CAE105" s="81"/>
      <c r="CAF105" s="94"/>
      <c r="CAG105" s="90"/>
      <c r="CAH105" s="77"/>
      <c r="CAI105" s="42"/>
      <c r="CAJ105" s="72"/>
      <c r="CAK105" s="91"/>
      <c r="CAL105" s="93"/>
      <c r="CAM105" s="81"/>
      <c r="CAN105" s="94"/>
      <c r="CAO105" s="90"/>
      <c r="CAP105" s="77"/>
      <c r="CAQ105" s="42"/>
      <c r="CAR105" s="72"/>
      <c r="CAS105" s="91"/>
      <c r="CAT105" s="93"/>
      <c r="CAU105" s="81"/>
      <c r="CAV105" s="94"/>
      <c r="CAW105" s="90"/>
      <c r="CAX105" s="77"/>
      <c r="CAY105" s="42"/>
      <c r="CAZ105" s="72"/>
      <c r="CBA105" s="91"/>
      <c r="CBB105" s="93"/>
      <c r="CBC105" s="81"/>
      <c r="CBD105" s="94"/>
      <c r="CBE105" s="90"/>
      <c r="CBF105" s="77"/>
      <c r="CBG105" s="42"/>
      <c r="CBH105" s="72"/>
      <c r="CBI105" s="91"/>
      <c r="CBJ105" s="93"/>
      <c r="CBK105" s="81"/>
      <c r="CBL105" s="94"/>
      <c r="CBM105" s="90"/>
      <c r="CBN105" s="77"/>
      <c r="CBO105" s="42"/>
      <c r="CBP105" s="72"/>
      <c r="CBQ105" s="91"/>
      <c r="CBR105" s="93"/>
      <c r="CBS105" s="81"/>
      <c r="CBT105" s="94"/>
      <c r="CBU105" s="90"/>
      <c r="CBV105" s="77"/>
      <c r="CBW105" s="42"/>
      <c r="CBX105" s="72"/>
      <c r="CBY105" s="91"/>
      <c r="CBZ105" s="93"/>
      <c r="CCA105" s="81"/>
      <c r="CCB105" s="94"/>
      <c r="CCC105" s="90"/>
      <c r="CCD105" s="77"/>
      <c r="CCE105" s="42"/>
      <c r="CCF105" s="72"/>
      <c r="CCG105" s="91"/>
      <c r="CCH105" s="93"/>
      <c r="CCI105" s="81"/>
      <c r="CCJ105" s="94"/>
      <c r="CCK105" s="90"/>
      <c r="CCL105" s="77"/>
      <c r="CCM105" s="42"/>
      <c r="CCN105" s="72"/>
      <c r="CCO105" s="91"/>
      <c r="CCP105" s="93"/>
      <c r="CCQ105" s="81"/>
      <c r="CCR105" s="94"/>
      <c r="CCS105" s="90"/>
      <c r="CCT105" s="77"/>
      <c r="CCU105" s="42"/>
      <c r="CCV105" s="72"/>
      <c r="CCW105" s="91"/>
      <c r="CCX105" s="93"/>
      <c r="CCY105" s="81"/>
      <c r="CCZ105" s="94"/>
      <c r="CDA105" s="90"/>
      <c r="CDB105" s="77"/>
      <c r="CDC105" s="42"/>
      <c r="CDD105" s="72"/>
      <c r="CDE105" s="91"/>
      <c r="CDF105" s="93"/>
      <c r="CDG105" s="81"/>
      <c r="CDH105" s="94"/>
      <c r="CDI105" s="90"/>
      <c r="CDJ105" s="77"/>
      <c r="CDK105" s="42"/>
      <c r="CDL105" s="72"/>
      <c r="CDM105" s="91"/>
      <c r="CDN105" s="93"/>
      <c r="CDO105" s="81"/>
      <c r="CDP105" s="94"/>
      <c r="CDQ105" s="90"/>
      <c r="CDR105" s="77"/>
      <c r="CDS105" s="42"/>
      <c r="CDT105" s="72"/>
      <c r="CDU105" s="91"/>
      <c r="CDV105" s="93"/>
      <c r="CDW105" s="81"/>
      <c r="CDX105" s="94"/>
      <c r="CDY105" s="90"/>
      <c r="CDZ105" s="77"/>
      <c r="CEA105" s="42"/>
      <c r="CEB105" s="72"/>
      <c r="CEC105" s="91"/>
      <c r="CED105" s="93"/>
      <c r="CEE105" s="81"/>
      <c r="CEF105" s="94"/>
      <c r="CEG105" s="90"/>
      <c r="CEH105" s="77"/>
      <c r="CEI105" s="42"/>
      <c r="CEJ105" s="72"/>
      <c r="CEK105" s="91"/>
      <c r="CEL105" s="93"/>
      <c r="CEM105" s="81"/>
      <c r="CEN105" s="94"/>
      <c r="CEO105" s="90"/>
      <c r="CEP105" s="77"/>
      <c r="CEQ105" s="42"/>
      <c r="CER105" s="72"/>
      <c r="CES105" s="91"/>
      <c r="CET105" s="93"/>
      <c r="CEU105" s="81"/>
      <c r="CEV105" s="94"/>
      <c r="CEW105" s="90"/>
      <c r="CEX105" s="77"/>
      <c r="CEY105" s="42"/>
      <c r="CEZ105" s="72"/>
      <c r="CFA105" s="91"/>
      <c r="CFB105" s="93"/>
      <c r="CFC105" s="81"/>
      <c r="CFD105" s="94"/>
      <c r="CFE105" s="90"/>
      <c r="CFF105" s="77"/>
      <c r="CFG105" s="42"/>
      <c r="CFH105" s="72"/>
      <c r="CFI105" s="91"/>
      <c r="CFJ105" s="93"/>
      <c r="CFK105" s="81"/>
      <c r="CFL105" s="94"/>
      <c r="CFM105" s="90"/>
      <c r="CFN105" s="77"/>
      <c r="CFO105" s="42"/>
      <c r="CFP105" s="72"/>
      <c r="CFQ105" s="91"/>
      <c r="CFR105" s="93"/>
      <c r="CFS105" s="81"/>
      <c r="CFT105" s="94"/>
      <c r="CFU105" s="90"/>
      <c r="CFV105" s="77"/>
      <c r="CFW105" s="42"/>
      <c r="CFX105" s="72"/>
      <c r="CFY105" s="91"/>
      <c r="CFZ105" s="93"/>
      <c r="CGA105" s="81"/>
      <c r="CGB105" s="94"/>
      <c r="CGC105" s="90"/>
      <c r="CGD105" s="77"/>
      <c r="CGE105" s="42"/>
      <c r="CGF105" s="72"/>
      <c r="CGG105" s="91"/>
      <c r="CGH105" s="93"/>
      <c r="CGI105" s="81"/>
      <c r="CGJ105" s="94"/>
      <c r="CGK105" s="90"/>
      <c r="CGL105" s="77"/>
      <c r="CGM105" s="42"/>
      <c r="CGN105" s="72"/>
      <c r="CGO105" s="91"/>
      <c r="CGP105" s="93"/>
      <c r="CGQ105" s="81"/>
      <c r="CGR105" s="94"/>
      <c r="CGS105" s="90"/>
      <c r="CGT105" s="77"/>
      <c r="CGU105" s="42"/>
      <c r="CGV105" s="72"/>
      <c r="CGW105" s="91"/>
      <c r="CGX105" s="93"/>
      <c r="CGY105" s="81"/>
      <c r="CGZ105" s="94"/>
      <c r="CHA105" s="90"/>
      <c r="CHB105" s="77"/>
      <c r="CHC105" s="42"/>
      <c r="CHD105" s="72"/>
      <c r="CHE105" s="91"/>
      <c r="CHF105" s="93"/>
      <c r="CHG105" s="81"/>
      <c r="CHH105" s="94"/>
      <c r="CHI105" s="90"/>
      <c r="CHJ105" s="77"/>
      <c r="CHK105" s="42"/>
      <c r="CHL105" s="72"/>
      <c r="CHM105" s="91"/>
      <c r="CHN105" s="93"/>
      <c r="CHO105" s="81"/>
      <c r="CHP105" s="94"/>
      <c r="CHQ105" s="90"/>
      <c r="CHR105" s="77"/>
      <c r="CHS105" s="42"/>
      <c r="CHT105" s="72"/>
      <c r="CHU105" s="91"/>
      <c r="CHV105" s="93"/>
      <c r="CHW105" s="81"/>
      <c r="CHX105" s="94"/>
      <c r="CHY105" s="90"/>
      <c r="CHZ105" s="77"/>
      <c r="CIA105" s="42"/>
      <c r="CIB105" s="72"/>
      <c r="CIC105" s="91"/>
      <c r="CID105" s="93"/>
      <c r="CIE105" s="81"/>
      <c r="CIF105" s="94"/>
      <c r="CIG105" s="90"/>
      <c r="CIH105" s="77"/>
      <c r="CII105" s="42"/>
      <c r="CIJ105" s="72"/>
      <c r="CIK105" s="91"/>
      <c r="CIL105" s="93"/>
      <c r="CIM105" s="81"/>
      <c r="CIN105" s="94"/>
      <c r="CIO105" s="90"/>
      <c r="CIP105" s="77"/>
      <c r="CIQ105" s="42"/>
      <c r="CIR105" s="72"/>
      <c r="CIS105" s="91"/>
      <c r="CIT105" s="93"/>
      <c r="CIU105" s="81"/>
      <c r="CIV105" s="94"/>
      <c r="CIW105" s="90"/>
      <c r="CIX105" s="77"/>
      <c r="CIY105" s="42"/>
      <c r="CIZ105" s="72"/>
      <c r="CJA105" s="91"/>
      <c r="CJB105" s="93"/>
      <c r="CJC105" s="81"/>
      <c r="CJD105" s="94"/>
      <c r="CJE105" s="90"/>
      <c r="CJF105" s="77"/>
      <c r="CJG105" s="42"/>
      <c r="CJH105" s="72"/>
      <c r="CJI105" s="91"/>
      <c r="CJJ105" s="93"/>
      <c r="CJK105" s="81"/>
      <c r="CJL105" s="94"/>
      <c r="CJM105" s="90"/>
      <c r="CJN105" s="77"/>
      <c r="CJO105" s="42"/>
      <c r="CJP105" s="72"/>
      <c r="CJQ105" s="91"/>
      <c r="CJR105" s="93"/>
      <c r="CJS105" s="81"/>
      <c r="CJT105" s="94"/>
      <c r="CJU105" s="90"/>
      <c r="CJV105" s="77"/>
      <c r="CJW105" s="42"/>
      <c r="CJX105" s="72"/>
      <c r="CJY105" s="91"/>
      <c r="CJZ105" s="93"/>
      <c r="CKA105" s="81"/>
      <c r="CKB105" s="94"/>
      <c r="CKC105" s="90"/>
      <c r="CKD105" s="77"/>
      <c r="CKE105" s="42"/>
      <c r="CKF105" s="72"/>
      <c r="CKG105" s="91"/>
      <c r="CKH105" s="93"/>
      <c r="CKI105" s="81"/>
      <c r="CKJ105" s="94"/>
      <c r="CKK105" s="90"/>
      <c r="CKL105" s="77"/>
      <c r="CKM105" s="42"/>
      <c r="CKN105" s="72"/>
      <c r="CKO105" s="91"/>
      <c r="CKP105" s="93"/>
      <c r="CKQ105" s="81"/>
      <c r="CKR105" s="94"/>
      <c r="CKS105" s="90"/>
      <c r="CKT105" s="77"/>
      <c r="CKU105" s="42"/>
      <c r="CKV105" s="72"/>
      <c r="CKW105" s="91"/>
      <c r="CKX105" s="93"/>
      <c r="CKY105" s="81"/>
      <c r="CKZ105" s="94"/>
      <c r="CLA105" s="90"/>
      <c r="CLB105" s="77"/>
      <c r="CLC105" s="42"/>
      <c r="CLD105" s="72"/>
      <c r="CLE105" s="91"/>
      <c r="CLF105" s="93"/>
      <c r="CLG105" s="81"/>
      <c r="CLH105" s="94"/>
      <c r="CLI105" s="90"/>
      <c r="CLJ105" s="77"/>
      <c r="CLK105" s="42"/>
      <c r="CLL105" s="72"/>
      <c r="CLM105" s="91"/>
      <c r="CLN105" s="93"/>
      <c r="CLO105" s="81"/>
      <c r="CLP105" s="94"/>
      <c r="CLQ105" s="90"/>
      <c r="CLR105" s="77"/>
      <c r="CLS105" s="42"/>
      <c r="CLT105" s="72"/>
      <c r="CLU105" s="91"/>
      <c r="CLV105" s="93"/>
      <c r="CLW105" s="81"/>
      <c r="CLX105" s="94"/>
      <c r="CLY105" s="90"/>
      <c r="CLZ105" s="77"/>
      <c r="CMA105" s="42"/>
      <c r="CMB105" s="72"/>
      <c r="CMC105" s="91"/>
      <c r="CMD105" s="93"/>
      <c r="CME105" s="81"/>
      <c r="CMF105" s="94"/>
      <c r="CMG105" s="90"/>
      <c r="CMH105" s="77"/>
      <c r="CMI105" s="42"/>
      <c r="CMJ105" s="72"/>
      <c r="CMK105" s="91"/>
      <c r="CML105" s="93"/>
      <c r="CMM105" s="81"/>
      <c r="CMN105" s="94"/>
      <c r="CMO105" s="90"/>
      <c r="CMP105" s="77"/>
      <c r="CMQ105" s="42"/>
      <c r="CMR105" s="72"/>
      <c r="CMS105" s="91"/>
      <c r="CMT105" s="93"/>
      <c r="CMU105" s="81"/>
      <c r="CMV105" s="94"/>
      <c r="CMW105" s="90"/>
      <c r="CMX105" s="77"/>
      <c r="CMY105" s="42"/>
      <c r="CMZ105" s="72"/>
      <c r="CNA105" s="91"/>
      <c r="CNB105" s="93"/>
      <c r="CNC105" s="81"/>
      <c r="CND105" s="94"/>
      <c r="CNE105" s="90"/>
      <c r="CNF105" s="77"/>
      <c r="CNG105" s="42"/>
      <c r="CNH105" s="72"/>
      <c r="CNI105" s="91"/>
      <c r="CNJ105" s="93"/>
      <c r="CNK105" s="81"/>
      <c r="CNL105" s="94"/>
      <c r="CNM105" s="90"/>
      <c r="CNN105" s="77"/>
      <c r="CNO105" s="42"/>
      <c r="CNP105" s="72"/>
      <c r="CNQ105" s="91"/>
      <c r="CNR105" s="93"/>
      <c r="CNS105" s="81"/>
      <c r="CNT105" s="94"/>
      <c r="CNU105" s="90"/>
      <c r="CNV105" s="77"/>
      <c r="CNW105" s="42"/>
      <c r="CNX105" s="72"/>
      <c r="CNY105" s="91"/>
      <c r="CNZ105" s="93"/>
      <c r="COA105" s="81"/>
      <c r="COB105" s="94"/>
      <c r="COC105" s="90"/>
      <c r="COD105" s="77"/>
      <c r="COE105" s="42"/>
      <c r="COF105" s="72"/>
      <c r="COG105" s="91"/>
      <c r="COH105" s="93"/>
      <c r="COI105" s="81"/>
      <c r="COJ105" s="94"/>
      <c r="COK105" s="90"/>
      <c r="COL105" s="77"/>
      <c r="COM105" s="42"/>
      <c r="CON105" s="72"/>
      <c r="COO105" s="91"/>
      <c r="COP105" s="93"/>
      <c r="COQ105" s="81"/>
      <c r="COR105" s="94"/>
      <c r="COS105" s="90"/>
      <c r="COT105" s="77"/>
      <c r="COU105" s="42"/>
      <c r="COV105" s="72"/>
      <c r="COW105" s="91"/>
      <c r="COX105" s="93"/>
      <c r="COY105" s="81"/>
      <c r="COZ105" s="94"/>
      <c r="CPA105" s="90"/>
      <c r="CPB105" s="77"/>
      <c r="CPC105" s="42"/>
      <c r="CPD105" s="72"/>
      <c r="CPE105" s="91"/>
      <c r="CPF105" s="93"/>
      <c r="CPG105" s="81"/>
      <c r="CPH105" s="94"/>
      <c r="CPI105" s="90"/>
      <c r="CPJ105" s="77"/>
      <c r="CPK105" s="42"/>
      <c r="CPL105" s="72"/>
      <c r="CPM105" s="91"/>
      <c r="CPN105" s="93"/>
      <c r="CPO105" s="81"/>
      <c r="CPP105" s="94"/>
      <c r="CPQ105" s="90"/>
      <c r="CPR105" s="77"/>
      <c r="CPS105" s="42"/>
      <c r="CPT105" s="72"/>
      <c r="CPU105" s="91"/>
      <c r="CPV105" s="93"/>
      <c r="CPW105" s="81"/>
      <c r="CPX105" s="94"/>
      <c r="CPY105" s="90"/>
      <c r="CPZ105" s="77"/>
      <c r="CQA105" s="42"/>
      <c r="CQB105" s="72"/>
      <c r="CQC105" s="91"/>
      <c r="CQD105" s="93"/>
      <c r="CQE105" s="81"/>
      <c r="CQF105" s="94"/>
      <c r="CQG105" s="90"/>
      <c r="CQH105" s="77"/>
      <c r="CQI105" s="42"/>
      <c r="CQJ105" s="72"/>
      <c r="CQK105" s="91"/>
      <c r="CQL105" s="93"/>
      <c r="CQM105" s="81"/>
      <c r="CQN105" s="94"/>
      <c r="CQO105" s="90"/>
      <c r="CQP105" s="77"/>
      <c r="CQQ105" s="42"/>
      <c r="CQR105" s="72"/>
      <c r="CQS105" s="91"/>
      <c r="CQT105" s="93"/>
      <c r="CQU105" s="81"/>
      <c r="CQV105" s="94"/>
      <c r="CQW105" s="90"/>
      <c r="CQX105" s="77"/>
      <c r="CQY105" s="42"/>
      <c r="CQZ105" s="72"/>
      <c r="CRA105" s="91"/>
      <c r="CRB105" s="93"/>
      <c r="CRC105" s="81"/>
      <c r="CRD105" s="94"/>
      <c r="CRE105" s="90"/>
      <c r="CRF105" s="77"/>
      <c r="CRG105" s="42"/>
      <c r="CRH105" s="72"/>
      <c r="CRI105" s="91"/>
      <c r="CRJ105" s="93"/>
      <c r="CRK105" s="81"/>
      <c r="CRL105" s="94"/>
      <c r="CRM105" s="90"/>
      <c r="CRN105" s="77"/>
      <c r="CRO105" s="42"/>
      <c r="CRP105" s="72"/>
      <c r="CRQ105" s="91"/>
      <c r="CRR105" s="93"/>
      <c r="CRS105" s="81"/>
      <c r="CRT105" s="94"/>
      <c r="CRU105" s="90"/>
      <c r="CRV105" s="77"/>
      <c r="CRW105" s="42"/>
      <c r="CRX105" s="72"/>
      <c r="CRY105" s="91"/>
      <c r="CRZ105" s="93"/>
      <c r="CSA105" s="81"/>
      <c r="CSB105" s="94"/>
      <c r="CSC105" s="90"/>
      <c r="CSD105" s="77"/>
      <c r="CSE105" s="42"/>
      <c r="CSF105" s="72"/>
      <c r="CSG105" s="91"/>
      <c r="CSH105" s="93"/>
      <c r="CSI105" s="81"/>
      <c r="CSJ105" s="94"/>
      <c r="CSK105" s="90"/>
      <c r="CSL105" s="77"/>
      <c r="CSM105" s="42"/>
      <c r="CSN105" s="72"/>
      <c r="CSO105" s="91"/>
      <c r="CSP105" s="93"/>
      <c r="CSQ105" s="81"/>
      <c r="CSR105" s="94"/>
      <c r="CSS105" s="90"/>
      <c r="CST105" s="77"/>
      <c r="CSU105" s="42"/>
      <c r="CSV105" s="72"/>
      <c r="CSW105" s="91"/>
      <c r="CSX105" s="93"/>
      <c r="CSY105" s="81"/>
      <c r="CSZ105" s="94"/>
      <c r="CTA105" s="90"/>
      <c r="CTB105" s="77"/>
      <c r="CTC105" s="42"/>
      <c r="CTD105" s="72"/>
      <c r="CTE105" s="91"/>
      <c r="CTF105" s="93"/>
      <c r="CTG105" s="81"/>
      <c r="CTH105" s="94"/>
      <c r="CTI105" s="90"/>
      <c r="CTJ105" s="77"/>
      <c r="CTK105" s="42"/>
      <c r="CTL105" s="72"/>
      <c r="CTM105" s="91"/>
      <c r="CTN105" s="93"/>
      <c r="CTO105" s="81"/>
      <c r="CTP105" s="94"/>
      <c r="CTQ105" s="90"/>
      <c r="CTR105" s="77"/>
      <c r="CTS105" s="42"/>
      <c r="CTT105" s="72"/>
      <c r="CTU105" s="91"/>
      <c r="CTV105" s="93"/>
      <c r="CTW105" s="81"/>
      <c r="CTX105" s="94"/>
      <c r="CTY105" s="90"/>
      <c r="CTZ105" s="77"/>
      <c r="CUA105" s="42"/>
      <c r="CUB105" s="72"/>
      <c r="CUC105" s="91"/>
      <c r="CUD105" s="93"/>
      <c r="CUE105" s="81"/>
      <c r="CUF105" s="94"/>
      <c r="CUG105" s="90"/>
      <c r="CUH105" s="77"/>
      <c r="CUI105" s="42"/>
      <c r="CUJ105" s="72"/>
      <c r="CUK105" s="91"/>
      <c r="CUL105" s="93"/>
      <c r="CUM105" s="81"/>
      <c r="CUN105" s="94"/>
      <c r="CUO105" s="90"/>
      <c r="CUP105" s="77"/>
      <c r="CUQ105" s="42"/>
      <c r="CUR105" s="72"/>
      <c r="CUS105" s="91"/>
      <c r="CUT105" s="93"/>
      <c r="CUU105" s="81"/>
      <c r="CUV105" s="94"/>
      <c r="CUW105" s="90"/>
      <c r="CUX105" s="77"/>
      <c r="CUY105" s="42"/>
      <c r="CUZ105" s="72"/>
      <c r="CVA105" s="91"/>
      <c r="CVB105" s="93"/>
      <c r="CVC105" s="81"/>
      <c r="CVD105" s="94"/>
      <c r="CVE105" s="90"/>
      <c r="CVF105" s="77"/>
      <c r="CVG105" s="42"/>
      <c r="CVH105" s="72"/>
      <c r="CVI105" s="91"/>
      <c r="CVJ105" s="93"/>
      <c r="CVK105" s="81"/>
      <c r="CVL105" s="94"/>
      <c r="CVM105" s="90"/>
      <c r="CVN105" s="77"/>
      <c r="CVO105" s="42"/>
      <c r="CVP105" s="72"/>
      <c r="CVQ105" s="91"/>
      <c r="CVR105" s="93"/>
      <c r="CVS105" s="81"/>
      <c r="CVT105" s="94"/>
      <c r="CVU105" s="90"/>
      <c r="CVV105" s="77"/>
      <c r="CVW105" s="42"/>
      <c r="CVX105" s="72"/>
      <c r="CVY105" s="91"/>
      <c r="CVZ105" s="93"/>
      <c r="CWA105" s="81"/>
      <c r="CWB105" s="94"/>
      <c r="CWC105" s="90"/>
      <c r="CWD105" s="77"/>
      <c r="CWE105" s="42"/>
      <c r="CWF105" s="72"/>
      <c r="CWG105" s="91"/>
      <c r="CWH105" s="93"/>
      <c r="CWI105" s="81"/>
      <c r="CWJ105" s="94"/>
      <c r="CWK105" s="90"/>
      <c r="CWL105" s="77"/>
      <c r="CWM105" s="42"/>
      <c r="CWN105" s="72"/>
      <c r="CWO105" s="91"/>
      <c r="CWP105" s="93"/>
      <c r="CWQ105" s="81"/>
      <c r="CWR105" s="94"/>
      <c r="CWS105" s="90"/>
      <c r="CWT105" s="77"/>
      <c r="CWU105" s="42"/>
      <c r="CWV105" s="72"/>
      <c r="CWW105" s="91"/>
      <c r="CWX105" s="93"/>
      <c r="CWY105" s="81"/>
      <c r="CWZ105" s="94"/>
      <c r="CXA105" s="90"/>
      <c r="CXB105" s="77"/>
      <c r="CXC105" s="42"/>
      <c r="CXD105" s="72"/>
      <c r="CXE105" s="91"/>
      <c r="CXF105" s="93"/>
      <c r="CXG105" s="81"/>
      <c r="CXH105" s="94"/>
      <c r="CXI105" s="90"/>
      <c r="CXJ105" s="77"/>
      <c r="CXK105" s="42"/>
      <c r="CXL105" s="72"/>
      <c r="CXM105" s="91"/>
      <c r="CXN105" s="93"/>
      <c r="CXO105" s="81"/>
      <c r="CXP105" s="94"/>
      <c r="CXQ105" s="90"/>
      <c r="CXR105" s="77"/>
      <c r="CXS105" s="42"/>
      <c r="CXT105" s="72"/>
      <c r="CXU105" s="91"/>
      <c r="CXV105" s="93"/>
      <c r="CXW105" s="81"/>
      <c r="CXX105" s="94"/>
      <c r="CXY105" s="90"/>
      <c r="CXZ105" s="77"/>
      <c r="CYA105" s="42"/>
      <c r="CYB105" s="72"/>
      <c r="CYC105" s="91"/>
      <c r="CYD105" s="93"/>
      <c r="CYE105" s="81"/>
      <c r="CYF105" s="94"/>
      <c r="CYG105" s="90"/>
      <c r="CYH105" s="77"/>
      <c r="CYI105" s="42"/>
      <c r="CYJ105" s="72"/>
      <c r="CYK105" s="91"/>
      <c r="CYL105" s="93"/>
      <c r="CYM105" s="81"/>
      <c r="CYN105" s="94"/>
      <c r="CYO105" s="90"/>
      <c r="CYP105" s="77"/>
      <c r="CYQ105" s="42"/>
      <c r="CYR105" s="72"/>
      <c r="CYS105" s="91"/>
      <c r="CYT105" s="93"/>
      <c r="CYU105" s="81"/>
      <c r="CYV105" s="94"/>
      <c r="CYW105" s="90"/>
      <c r="CYX105" s="77"/>
      <c r="CYY105" s="42"/>
      <c r="CYZ105" s="72"/>
      <c r="CZA105" s="91"/>
      <c r="CZB105" s="93"/>
      <c r="CZC105" s="81"/>
      <c r="CZD105" s="94"/>
      <c r="CZE105" s="90"/>
      <c r="CZF105" s="77"/>
      <c r="CZG105" s="42"/>
      <c r="CZH105" s="72"/>
      <c r="CZI105" s="91"/>
      <c r="CZJ105" s="93"/>
      <c r="CZK105" s="81"/>
      <c r="CZL105" s="94"/>
      <c r="CZM105" s="90"/>
      <c r="CZN105" s="77"/>
      <c r="CZO105" s="42"/>
      <c r="CZP105" s="72"/>
      <c r="CZQ105" s="91"/>
      <c r="CZR105" s="93"/>
      <c r="CZS105" s="81"/>
      <c r="CZT105" s="94"/>
      <c r="CZU105" s="90"/>
      <c r="CZV105" s="77"/>
      <c r="CZW105" s="42"/>
      <c r="CZX105" s="72"/>
      <c r="CZY105" s="91"/>
      <c r="CZZ105" s="93"/>
      <c r="DAA105" s="81"/>
      <c r="DAB105" s="94"/>
      <c r="DAC105" s="90"/>
      <c r="DAD105" s="77"/>
      <c r="DAE105" s="42"/>
      <c r="DAF105" s="72"/>
      <c r="DAG105" s="91"/>
      <c r="DAH105" s="93"/>
      <c r="DAI105" s="81"/>
      <c r="DAJ105" s="94"/>
      <c r="DAK105" s="90"/>
      <c r="DAL105" s="77"/>
      <c r="DAM105" s="42"/>
      <c r="DAN105" s="72"/>
      <c r="DAO105" s="91"/>
      <c r="DAP105" s="93"/>
      <c r="DAQ105" s="81"/>
      <c r="DAR105" s="94"/>
      <c r="DAS105" s="90"/>
      <c r="DAT105" s="77"/>
      <c r="DAU105" s="42"/>
      <c r="DAV105" s="72"/>
      <c r="DAW105" s="91"/>
      <c r="DAX105" s="93"/>
      <c r="DAY105" s="81"/>
      <c r="DAZ105" s="94"/>
      <c r="DBA105" s="90"/>
      <c r="DBB105" s="77"/>
      <c r="DBC105" s="42"/>
      <c r="DBD105" s="72"/>
      <c r="DBE105" s="91"/>
      <c r="DBF105" s="93"/>
      <c r="DBG105" s="81"/>
      <c r="DBH105" s="94"/>
      <c r="DBI105" s="90"/>
      <c r="DBJ105" s="77"/>
      <c r="DBK105" s="42"/>
      <c r="DBL105" s="72"/>
      <c r="DBM105" s="91"/>
      <c r="DBN105" s="93"/>
      <c r="DBO105" s="81"/>
      <c r="DBP105" s="94"/>
      <c r="DBQ105" s="90"/>
      <c r="DBR105" s="77"/>
      <c r="DBS105" s="42"/>
      <c r="DBT105" s="72"/>
      <c r="DBU105" s="91"/>
      <c r="DBV105" s="93"/>
      <c r="DBW105" s="81"/>
      <c r="DBX105" s="94"/>
      <c r="DBY105" s="90"/>
      <c r="DBZ105" s="77"/>
      <c r="DCA105" s="42"/>
      <c r="DCB105" s="72"/>
      <c r="DCC105" s="91"/>
      <c r="DCD105" s="93"/>
      <c r="DCE105" s="81"/>
      <c r="DCF105" s="94"/>
      <c r="DCG105" s="90"/>
      <c r="DCH105" s="77"/>
      <c r="DCI105" s="42"/>
      <c r="DCJ105" s="72"/>
      <c r="DCK105" s="91"/>
      <c r="DCL105" s="93"/>
      <c r="DCM105" s="81"/>
      <c r="DCN105" s="94"/>
      <c r="DCO105" s="90"/>
      <c r="DCP105" s="77"/>
      <c r="DCQ105" s="42"/>
      <c r="DCR105" s="72"/>
      <c r="DCS105" s="91"/>
      <c r="DCT105" s="93"/>
      <c r="DCU105" s="81"/>
      <c r="DCV105" s="94"/>
      <c r="DCW105" s="90"/>
      <c r="DCX105" s="77"/>
      <c r="DCY105" s="42"/>
      <c r="DCZ105" s="72"/>
      <c r="DDA105" s="91"/>
      <c r="DDB105" s="93"/>
      <c r="DDC105" s="81"/>
      <c r="DDD105" s="94"/>
      <c r="DDE105" s="90"/>
    </row>
    <row r="106" spans="1:2813" ht="39.950000000000003" hidden="1" customHeight="1" outlineLevel="1">
      <c r="B106" s="6"/>
      <c r="C106" s="130" t="str">
        <f>IF(A106&lt;&gt;"",A106,MAX($A$23:A106)&amp;"."&amp;ROW()-ROW($A$23)+1-MATCH(MAX($A$23:A106),$A$23:A106))</f>
        <v>15.8</v>
      </c>
      <c r="D106" s="118"/>
      <c r="E106" s="232" t="s">
        <v>307</v>
      </c>
      <c r="F106" s="231" t="s">
        <v>103</v>
      </c>
      <c r="G106" s="235">
        <v>8.1999999999999993</v>
      </c>
      <c r="H106" s="24"/>
      <c r="I106" s="141"/>
      <c r="J106" s="123" t="str">
        <f t="shared" si="4"/>
        <v xml:space="preserve"> </v>
      </c>
      <c r="K106" s="72"/>
      <c r="L106" s="91"/>
      <c r="M106" s="93"/>
      <c r="N106" s="81"/>
      <c r="O106" s="94"/>
      <c r="P106" s="90"/>
      <c r="Q106" s="1"/>
      <c r="R106" s="6"/>
      <c r="S106" s="81"/>
      <c r="T106" s="94"/>
      <c r="U106" s="90"/>
      <c r="V106" s="77"/>
      <c r="W106" s="42"/>
      <c r="X106" s="72"/>
      <c r="Y106" s="91"/>
      <c r="Z106" s="93"/>
      <c r="AA106" s="81"/>
      <c r="AB106" s="94"/>
      <c r="AC106" s="90"/>
      <c r="AD106" s="77"/>
      <c r="AE106" s="42"/>
      <c r="AF106" s="72"/>
      <c r="AG106" s="91"/>
      <c r="AH106" s="93"/>
      <c r="AI106" s="81"/>
      <c r="AJ106" s="94"/>
      <c r="AK106" s="90"/>
      <c r="AL106" s="77"/>
      <c r="AM106" s="42"/>
      <c r="AN106" s="72"/>
      <c r="AO106" s="91"/>
      <c r="AP106" s="93"/>
      <c r="AQ106" s="81"/>
      <c r="AR106" s="94"/>
      <c r="AS106" s="90"/>
      <c r="AT106" s="77"/>
      <c r="AU106" s="42"/>
      <c r="AV106" s="72"/>
      <c r="AW106" s="91"/>
      <c r="AX106" s="93"/>
      <c r="AY106" s="81"/>
      <c r="AZ106" s="94"/>
      <c r="BA106" s="90"/>
      <c r="BB106" s="77"/>
      <c r="BC106" s="42"/>
      <c r="BD106" s="72"/>
      <c r="BE106" s="91"/>
      <c r="BF106" s="93"/>
      <c r="BG106" s="81"/>
      <c r="BH106" s="94"/>
      <c r="BI106" s="90"/>
      <c r="BJ106" s="77"/>
      <c r="BK106" s="42"/>
      <c r="BL106" s="72"/>
      <c r="BM106" s="91"/>
      <c r="BN106" s="93"/>
      <c r="BO106" s="81"/>
      <c r="BP106" s="94"/>
      <c r="BQ106" s="90"/>
      <c r="BR106" s="77"/>
      <c r="BS106" s="42"/>
      <c r="BT106" s="72"/>
      <c r="BU106" s="91"/>
      <c r="BV106" s="93"/>
      <c r="BW106" s="81"/>
      <c r="BX106" s="94"/>
      <c r="BY106" s="90"/>
      <c r="BZ106" s="77"/>
      <c r="CA106" s="42"/>
      <c r="CB106" s="72"/>
      <c r="CC106" s="91"/>
      <c r="CD106" s="93"/>
      <c r="CE106" s="81"/>
      <c r="CF106" s="94"/>
      <c r="CG106" s="90"/>
      <c r="CH106" s="77"/>
      <c r="CI106" s="42"/>
      <c r="CJ106" s="72"/>
      <c r="CK106" s="91"/>
      <c r="CL106" s="93"/>
      <c r="CM106" s="81"/>
      <c r="CN106" s="94"/>
      <c r="CO106" s="90"/>
      <c r="CP106" s="77"/>
      <c r="CQ106" s="42"/>
      <c r="CR106" s="72"/>
      <c r="CS106" s="91"/>
      <c r="CT106" s="93"/>
      <c r="CU106" s="81"/>
      <c r="CV106" s="94"/>
      <c r="CW106" s="90"/>
      <c r="CX106" s="77"/>
      <c r="CY106" s="42"/>
      <c r="CZ106" s="72"/>
      <c r="DA106" s="91"/>
      <c r="DB106" s="93"/>
      <c r="DC106" s="81"/>
      <c r="DD106" s="94"/>
      <c r="DE106" s="90"/>
      <c r="DF106" s="77"/>
      <c r="DG106" s="42"/>
      <c r="DH106" s="72"/>
      <c r="DI106" s="91"/>
      <c r="DJ106" s="93"/>
      <c r="DK106" s="81"/>
      <c r="DL106" s="94"/>
      <c r="DM106" s="90"/>
      <c r="DN106" s="77"/>
      <c r="DO106" s="42"/>
      <c r="DP106" s="72"/>
      <c r="DQ106" s="91"/>
      <c r="DR106" s="93"/>
      <c r="DS106" s="81"/>
      <c r="DT106" s="94"/>
      <c r="DU106" s="90"/>
      <c r="DV106" s="77"/>
      <c r="DW106" s="42"/>
      <c r="DX106" s="72"/>
      <c r="DY106" s="91"/>
      <c r="DZ106" s="93"/>
      <c r="EA106" s="81"/>
      <c r="EB106" s="94"/>
      <c r="EC106" s="90"/>
      <c r="ED106" s="77"/>
      <c r="EE106" s="42"/>
      <c r="EF106" s="72"/>
      <c r="EG106" s="91"/>
      <c r="EH106" s="93"/>
      <c r="EI106" s="81"/>
      <c r="EJ106" s="94"/>
      <c r="EK106" s="90"/>
      <c r="EL106" s="77"/>
      <c r="EM106" s="42"/>
      <c r="EN106" s="72"/>
      <c r="EO106" s="91"/>
      <c r="EP106" s="93"/>
      <c r="EQ106" s="81"/>
      <c r="ER106" s="94"/>
      <c r="ES106" s="90"/>
      <c r="ET106" s="77"/>
      <c r="EU106" s="42"/>
      <c r="EV106" s="72"/>
      <c r="EW106" s="91"/>
      <c r="EX106" s="93"/>
      <c r="EY106" s="81"/>
      <c r="EZ106" s="94"/>
      <c r="FA106" s="90"/>
      <c r="FB106" s="77"/>
      <c r="FC106" s="42"/>
      <c r="FD106" s="72"/>
      <c r="FE106" s="91"/>
      <c r="FF106" s="93"/>
      <c r="FG106" s="81"/>
      <c r="FH106" s="94"/>
      <c r="FI106" s="90"/>
      <c r="FJ106" s="77"/>
      <c r="FK106" s="42"/>
      <c r="FL106" s="72"/>
      <c r="FM106" s="91"/>
      <c r="FN106" s="93"/>
      <c r="FO106" s="81"/>
      <c r="FP106" s="94"/>
      <c r="FQ106" s="90"/>
      <c r="FR106" s="77"/>
      <c r="FS106" s="42"/>
      <c r="FT106" s="72"/>
      <c r="FU106" s="91"/>
      <c r="FV106" s="93"/>
      <c r="FW106" s="81"/>
      <c r="FX106" s="94"/>
      <c r="FY106" s="90"/>
      <c r="FZ106" s="77"/>
      <c r="GA106" s="42"/>
      <c r="GB106" s="72"/>
      <c r="GC106" s="91"/>
      <c r="GD106" s="93"/>
      <c r="GE106" s="81"/>
      <c r="GF106" s="94"/>
      <c r="GG106" s="90"/>
      <c r="GH106" s="77"/>
      <c r="GI106" s="42"/>
      <c r="GJ106" s="72"/>
      <c r="GK106" s="91"/>
      <c r="GL106" s="93"/>
      <c r="GM106" s="81"/>
      <c r="GN106" s="94"/>
      <c r="GO106" s="90"/>
      <c r="GP106" s="77"/>
      <c r="GQ106" s="42"/>
      <c r="GR106" s="72"/>
      <c r="GS106" s="91"/>
      <c r="GT106" s="93"/>
      <c r="GU106" s="81"/>
      <c r="GV106" s="94"/>
      <c r="GW106" s="90"/>
      <c r="GX106" s="77"/>
      <c r="GY106" s="42"/>
      <c r="GZ106" s="72"/>
      <c r="HA106" s="91"/>
      <c r="HB106" s="93"/>
      <c r="HC106" s="81"/>
      <c r="HD106" s="94"/>
      <c r="HE106" s="90"/>
      <c r="HF106" s="77"/>
      <c r="HG106" s="42"/>
      <c r="HH106" s="72"/>
      <c r="HI106" s="91"/>
      <c r="HJ106" s="93"/>
      <c r="HK106" s="81"/>
      <c r="HL106" s="94"/>
      <c r="HM106" s="90"/>
      <c r="HN106" s="77"/>
      <c r="HO106" s="42"/>
      <c r="HP106" s="72"/>
      <c r="HQ106" s="91"/>
      <c r="HR106" s="93"/>
      <c r="HS106" s="81"/>
      <c r="HT106" s="94"/>
      <c r="HU106" s="90"/>
      <c r="HV106" s="77"/>
      <c r="HW106" s="42"/>
      <c r="HX106" s="72"/>
      <c r="HY106" s="91"/>
      <c r="HZ106" s="93"/>
      <c r="IA106" s="81"/>
      <c r="IB106" s="94"/>
      <c r="IC106" s="90"/>
      <c r="ID106" s="77"/>
      <c r="IE106" s="42"/>
      <c r="IF106" s="72"/>
      <c r="IG106" s="91"/>
      <c r="IH106" s="93"/>
      <c r="II106" s="81"/>
      <c r="IJ106" s="94"/>
      <c r="IK106" s="90"/>
      <c r="IL106" s="77"/>
      <c r="IM106" s="42"/>
      <c r="IN106" s="72"/>
      <c r="IO106" s="91"/>
      <c r="IP106" s="93"/>
      <c r="IQ106" s="81"/>
      <c r="IR106" s="94"/>
      <c r="IS106" s="90"/>
      <c r="IT106" s="77"/>
      <c r="IU106" s="42"/>
      <c r="IV106" s="72"/>
      <c r="IW106" s="91"/>
      <c r="IX106" s="93"/>
      <c r="IY106" s="81"/>
      <c r="IZ106" s="94"/>
      <c r="JA106" s="90"/>
      <c r="JB106" s="77"/>
      <c r="JC106" s="42"/>
      <c r="JD106" s="72"/>
      <c r="JE106" s="91"/>
      <c r="JF106" s="93"/>
      <c r="JG106" s="81"/>
      <c r="JH106" s="94"/>
      <c r="JI106" s="90"/>
      <c r="JJ106" s="77"/>
      <c r="JK106" s="42"/>
      <c r="JL106" s="72"/>
      <c r="JM106" s="91"/>
      <c r="JN106" s="93"/>
      <c r="JO106" s="81"/>
      <c r="JP106" s="94"/>
      <c r="JQ106" s="90"/>
      <c r="JR106" s="77"/>
      <c r="JS106" s="42"/>
      <c r="JT106" s="72"/>
      <c r="JU106" s="91"/>
      <c r="JV106" s="93"/>
      <c r="JW106" s="81"/>
      <c r="JX106" s="94"/>
      <c r="JY106" s="90"/>
      <c r="JZ106" s="77"/>
      <c r="KA106" s="42"/>
      <c r="KB106" s="72"/>
      <c r="KC106" s="91"/>
      <c r="KD106" s="93"/>
      <c r="KE106" s="81"/>
      <c r="KF106" s="94"/>
      <c r="KG106" s="90"/>
      <c r="KH106" s="77"/>
      <c r="KI106" s="42"/>
      <c r="KJ106" s="72"/>
      <c r="KK106" s="91"/>
      <c r="KL106" s="93"/>
      <c r="KM106" s="81"/>
      <c r="KN106" s="94"/>
      <c r="KO106" s="90"/>
      <c r="KP106" s="77"/>
      <c r="KQ106" s="42"/>
      <c r="KR106" s="72"/>
      <c r="KS106" s="91"/>
      <c r="KT106" s="93"/>
      <c r="KU106" s="81"/>
      <c r="KV106" s="94"/>
      <c r="KW106" s="90"/>
      <c r="KX106" s="77"/>
      <c r="KY106" s="42"/>
      <c r="KZ106" s="72"/>
      <c r="LA106" s="91"/>
      <c r="LB106" s="93"/>
      <c r="LC106" s="81"/>
      <c r="LD106" s="94"/>
      <c r="LE106" s="90"/>
      <c r="LF106" s="77"/>
      <c r="LG106" s="42"/>
      <c r="LH106" s="72"/>
      <c r="LI106" s="91"/>
      <c r="LJ106" s="93"/>
      <c r="LK106" s="81"/>
      <c r="LL106" s="94"/>
      <c r="LM106" s="90"/>
      <c r="LN106" s="77"/>
      <c r="LO106" s="42"/>
      <c r="LP106" s="72"/>
      <c r="LQ106" s="91"/>
      <c r="LR106" s="93"/>
      <c r="LS106" s="81"/>
      <c r="LT106" s="94"/>
      <c r="LU106" s="90"/>
      <c r="LV106" s="77"/>
      <c r="LW106" s="42"/>
      <c r="LX106" s="72"/>
      <c r="LY106" s="91"/>
      <c r="LZ106" s="93"/>
      <c r="MA106" s="81"/>
      <c r="MB106" s="94"/>
      <c r="MC106" s="90"/>
      <c r="MD106" s="77"/>
      <c r="ME106" s="42"/>
      <c r="MF106" s="72"/>
      <c r="MG106" s="91"/>
      <c r="MH106" s="93"/>
      <c r="MI106" s="81"/>
      <c r="MJ106" s="94"/>
      <c r="MK106" s="90"/>
      <c r="ML106" s="77"/>
      <c r="MM106" s="42"/>
      <c r="MN106" s="72"/>
      <c r="MO106" s="91"/>
      <c r="MP106" s="93"/>
      <c r="MQ106" s="81"/>
      <c r="MR106" s="94"/>
      <c r="MS106" s="90"/>
      <c r="MT106" s="77"/>
      <c r="MU106" s="42"/>
      <c r="MV106" s="72"/>
      <c r="MW106" s="91"/>
      <c r="MX106" s="93"/>
      <c r="MY106" s="81"/>
      <c r="MZ106" s="94"/>
      <c r="NA106" s="90"/>
      <c r="NB106" s="77"/>
      <c r="NC106" s="42"/>
      <c r="ND106" s="72"/>
      <c r="NE106" s="91"/>
      <c r="NF106" s="93"/>
      <c r="NG106" s="81"/>
      <c r="NH106" s="94"/>
      <c r="NI106" s="90"/>
      <c r="NJ106" s="77"/>
      <c r="NK106" s="42"/>
      <c r="NL106" s="72"/>
      <c r="NM106" s="91"/>
      <c r="NN106" s="93"/>
      <c r="NO106" s="81"/>
      <c r="NP106" s="94"/>
      <c r="NQ106" s="90"/>
      <c r="NR106" s="77"/>
      <c r="NS106" s="42"/>
      <c r="NT106" s="72"/>
      <c r="NU106" s="91"/>
      <c r="NV106" s="93"/>
      <c r="NW106" s="81"/>
      <c r="NX106" s="94"/>
      <c r="NY106" s="90"/>
      <c r="NZ106" s="77"/>
      <c r="OA106" s="42"/>
      <c r="OB106" s="72"/>
      <c r="OC106" s="91"/>
      <c r="OD106" s="93"/>
      <c r="OE106" s="81"/>
      <c r="OF106" s="94"/>
      <c r="OG106" s="90"/>
      <c r="OH106" s="77"/>
      <c r="OI106" s="42"/>
      <c r="OJ106" s="72"/>
      <c r="OK106" s="91"/>
      <c r="OL106" s="93"/>
      <c r="OM106" s="81"/>
      <c r="ON106" s="94"/>
      <c r="OO106" s="90"/>
      <c r="OP106" s="77"/>
      <c r="OQ106" s="42"/>
      <c r="OR106" s="72"/>
      <c r="OS106" s="91"/>
      <c r="OT106" s="93"/>
      <c r="OU106" s="81"/>
      <c r="OV106" s="94"/>
      <c r="OW106" s="90"/>
      <c r="OX106" s="77"/>
      <c r="OY106" s="42"/>
      <c r="OZ106" s="72"/>
      <c r="PA106" s="91"/>
      <c r="PB106" s="93"/>
      <c r="PC106" s="81"/>
      <c r="PD106" s="94"/>
      <c r="PE106" s="90"/>
      <c r="PF106" s="77"/>
      <c r="PG106" s="42"/>
      <c r="PH106" s="72"/>
      <c r="PI106" s="91"/>
      <c r="PJ106" s="93"/>
      <c r="PK106" s="81"/>
      <c r="PL106" s="94"/>
      <c r="PM106" s="90"/>
      <c r="PN106" s="77"/>
      <c r="PO106" s="42"/>
      <c r="PP106" s="72"/>
      <c r="PQ106" s="91"/>
      <c r="PR106" s="93"/>
      <c r="PS106" s="81"/>
      <c r="PT106" s="94"/>
      <c r="PU106" s="90"/>
      <c r="PV106" s="77"/>
      <c r="PW106" s="42"/>
      <c r="PX106" s="72"/>
      <c r="PY106" s="91"/>
      <c r="PZ106" s="93"/>
      <c r="QA106" s="81"/>
      <c r="QB106" s="94"/>
      <c r="QC106" s="90"/>
      <c r="QD106" s="77"/>
      <c r="QE106" s="42"/>
      <c r="QF106" s="72"/>
      <c r="QG106" s="91"/>
      <c r="QH106" s="93"/>
      <c r="QI106" s="81"/>
      <c r="QJ106" s="94"/>
      <c r="QK106" s="90"/>
      <c r="QL106" s="77"/>
      <c r="QM106" s="42"/>
      <c r="QN106" s="72"/>
      <c r="QO106" s="91"/>
      <c r="QP106" s="93"/>
      <c r="QQ106" s="81"/>
      <c r="QR106" s="94"/>
      <c r="QS106" s="90"/>
      <c r="QT106" s="77"/>
      <c r="QU106" s="42"/>
      <c r="QV106" s="72"/>
      <c r="QW106" s="91"/>
      <c r="QX106" s="93"/>
      <c r="QY106" s="81"/>
      <c r="QZ106" s="94"/>
      <c r="RA106" s="90"/>
      <c r="RB106" s="77"/>
      <c r="RC106" s="42"/>
      <c r="RD106" s="72"/>
      <c r="RE106" s="91"/>
      <c r="RF106" s="93"/>
      <c r="RG106" s="81"/>
      <c r="RH106" s="94"/>
      <c r="RI106" s="90"/>
      <c r="RJ106" s="77"/>
      <c r="RK106" s="42"/>
      <c r="RL106" s="72"/>
      <c r="RM106" s="91"/>
      <c r="RN106" s="93"/>
      <c r="RO106" s="81"/>
      <c r="RP106" s="94"/>
      <c r="RQ106" s="90"/>
      <c r="RR106" s="77"/>
      <c r="RS106" s="42"/>
      <c r="RT106" s="72"/>
      <c r="RU106" s="91"/>
      <c r="RV106" s="93"/>
      <c r="RW106" s="81"/>
      <c r="RX106" s="94"/>
      <c r="RY106" s="90"/>
      <c r="RZ106" s="77"/>
      <c r="SA106" s="42"/>
      <c r="SB106" s="72"/>
      <c r="SC106" s="91"/>
      <c r="SD106" s="93"/>
      <c r="SE106" s="81"/>
      <c r="SF106" s="94"/>
      <c r="SG106" s="90"/>
      <c r="SH106" s="77"/>
      <c r="SI106" s="42"/>
      <c r="SJ106" s="72"/>
      <c r="SK106" s="91"/>
      <c r="SL106" s="93"/>
      <c r="SM106" s="81"/>
      <c r="SN106" s="94"/>
      <c r="SO106" s="90"/>
      <c r="SP106" s="77"/>
      <c r="SQ106" s="42"/>
      <c r="SR106" s="72"/>
      <c r="SS106" s="91"/>
      <c r="ST106" s="93"/>
      <c r="SU106" s="81"/>
      <c r="SV106" s="94"/>
      <c r="SW106" s="90"/>
      <c r="SX106" s="77"/>
      <c r="SY106" s="42"/>
      <c r="SZ106" s="72"/>
      <c r="TA106" s="91"/>
      <c r="TB106" s="93"/>
      <c r="TC106" s="81"/>
      <c r="TD106" s="94"/>
      <c r="TE106" s="90"/>
      <c r="TF106" s="77"/>
      <c r="TG106" s="42"/>
      <c r="TH106" s="72"/>
      <c r="TI106" s="91"/>
      <c r="TJ106" s="93"/>
      <c r="TK106" s="81"/>
      <c r="TL106" s="94"/>
      <c r="TM106" s="90"/>
      <c r="TN106" s="77"/>
      <c r="TO106" s="42"/>
      <c r="TP106" s="72"/>
      <c r="TQ106" s="91"/>
      <c r="TR106" s="93"/>
      <c r="TS106" s="81"/>
      <c r="TT106" s="94"/>
      <c r="TU106" s="90"/>
      <c r="TV106" s="77"/>
      <c r="TW106" s="42"/>
      <c r="TX106" s="72"/>
      <c r="TY106" s="91"/>
      <c r="TZ106" s="93"/>
      <c r="UA106" s="81"/>
      <c r="UB106" s="94"/>
      <c r="UC106" s="90"/>
      <c r="UD106" s="77"/>
      <c r="UE106" s="42"/>
      <c r="UF106" s="72"/>
      <c r="UG106" s="91"/>
      <c r="UH106" s="93"/>
      <c r="UI106" s="81"/>
      <c r="UJ106" s="94"/>
      <c r="UK106" s="90"/>
      <c r="UL106" s="77"/>
      <c r="UM106" s="42"/>
      <c r="UN106" s="72"/>
      <c r="UO106" s="91"/>
      <c r="UP106" s="93"/>
      <c r="UQ106" s="81"/>
      <c r="UR106" s="94"/>
      <c r="US106" s="90"/>
      <c r="UT106" s="77"/>
      <c r="UU106" s="42"/>
      <c r="UV106" s="72"/>
      <c r="UW106" s="91"/>
      <c r="UX106" s="93"/>
      <c r="UY106" s="81"/>
      <c r="UZ106" s="94"/>
      <c r="VA106" s="90"/>
      <c r="VB106" s="77"/>
      <c r="VC106" s="42"/>
      <c r="VD106" s="72"/>
      <c r="VE106" s="91"/>
      <c r="VF106" s="93"/>
      <c r="VG106" s="81"/>
      <c r="VH106" s="94"/>
      <c r="VI106" s="90"/>
      <c r="VJ106" s="77"/>
      <c r="VK106" s="42"/>
      <c r="VL106" s="72"/>
      <c r="VM106" s="91"/>
      <c r="VN106" s="93"/>
      <c r="VO106" s="81"/>
      <c r="VP106" s="94"/>
      <c r="VQ106" s="90"/>
      <c r="VR106" s="77"/>
      <c r="VS106" s="42"/>
      <c r="VT106" s="72"/>
      <c r="VU106" s="91"/>
      <c r="VV106" s="93"/>
      <c r="VW106" s="81"/>
      <c r="VX106" s="94"/>
      <c r="VY106" s="90"/>
      <c r="VZ106" s="77"/>
      <c r="WA106" s="42"/>
      <c r="WB106" s="72"/>
      <c r="WC106" s="91"/>
      <c r="WD106" s="93"/>
      <c r="WE106" s="81"/>
      <c r="WF106" s="94"/>
      <c r="WG106" s="90"/>
      <c r="WH106" s="77"/>
      <c r="WI106" s="42"/>
      <c r="WJ106" s="72"/>
      <c r="WK106" s="91"/>
      <c r="WL106" s="93"/>
      <c r="WM106" s="81"/>
      <c r="WN106" s="94"/>
      <c r="WO106" s="90"/>
      <c r="WP106" s="77"/>
      <c r="WQ106" s="42"/>
      <c r="WR106" s="72"/>
      <c r="WS106" s="91"/>
      <c r="WT106" s="93"/>
      <c r="WU106" s="81"/>
      <c r="WV106" s="94"/>
      <c r="WW106" s="90"/>
      <c r="WX106" s="77"/>
      <c r="WY106" s="42"/>
      <c r="WZ106" s="72"/>
      <c r="XA106" s="91"/>
      <c r="XB106" s="93"/>
      <c r="XC106" s="81"/>
      <c r="XD106" s="94"/>
      <c r="XE106" s="90"/>
      <c r="XF106" s="77"/>
      <c r="XG106" s="42"/>
      <c r="XH106" s="72"/>
      <c r="XI106" s="91"/>
      <c r="XJ106" s="93"/>
      <c r="XK106" s="81"/>
      <c r="XL106" s="94"/>
      <c r="XM106" s="90"/>
      <c r="XN106" s="77"/>
      <c r="XO106" s="42"/>
      <c r="XP106" s="72"/>
      <c r="XQ106" s="91"/>
      <c r="XR106" s="93"/>
      <c r="XS106" s="81"/>
      <c r="XT106" s="94"/>
      <c r="XU106" s="90"/>
      <c r="XV106" s="77"/>
      <c r="XW106" s="42"/>
      <c r="XX106" s="72"/>
      <c r="XY106" s="91"/>
      <c r="XZ106" s="93"/>
      <c r="YA106" s="81"/>
      <c r="YB106" s="94"/>
      <c r="YC106" s="90"/>
      <c r="YD106" s="77"/>
      <c r="YE106" s="42"/>
      <c r="YF106" s="72"/>
      <c r="YG106" s="91"/>
      <c r="YH106" s="93"/>
      <c r="YI106" s="81"/>
      <c r="YJ106" s="94"/>
      <c r="YK106" s="90"/>
      <c r="YL106" s="77"/>
      <c r="YM106" s="42"/>
      <c r="YN106" s="72"/>
      <c r="YO106" s="91"/>
      <c r="YP106" s="93"/>
      <c r="YQ106" s="81"/>
      <c r="YR106" s="94"/>
      <c r="YS106" s="90"/>
      <c r="YT106" s="77"/>
      <c r="YU106" s="42"/>
      <c r="YV106" s="72"/>
      <c r="YW106" s="91"/>
      <c r="YX106" s="93"/>
      <c r="YY106" s="81"/>
      <c r="YZ106" s="94"/>
      <c r="ZA106" s="90"/>
      <c r="ZB106" s="77"/>
      <c r="ZC106" s="42"/>
      <c r="ZD106" s="72"/>
      <c r="ZE106" s="91"/>
      <c r="ZF106" s="93"/>
      <c r="ZG106" s="81"/>
      <c r="ZH106" s="94"/>
      <c r="ZI106" s="90"/>
      <c r="ZJ106" s="77"/>
      <c r="ZK106" s="42"/>
      <c r="ZL106" s="72"/>
      <c r="ZM106" s="91"/>
      <c r="ZN106" s="93"/>
      <c r="ZO106" s="81"/>
      <c r="ZP106" s="94"/>
      <c r="ZQ106" s="90"/>
      <c r="ZR106" s="77"/>
      <c r="ZS106" s="42"/>
      <c r="ZT106" s="72"/>
      <c r="ZU106" s="91"/>
      <c r="ZV106" s="93"/>
      <c r="ZW106" s="81"/>
      <c r="ZX106" s="94"/>
      <c r="ZY106" s="90"/>
      <c r="ZZ106" s="77"/>
      <c r="AAA106" s="42"/>
      <c r="AAB106" s="72"/>
      <c r="AAC106" s="91"/>
      <c r="AAD106" s="93"/>
      <c r="AAE106" s="81"/>
      <c r="AAF106" s="94"/>
      <c r="AAG106" s="90"/>
      <c r="AAH106" s="77"/>
      <c r="AAI106" s="42"/>
      <c r="AAJ106" s="72"/>
      <c r="AAK106" s="91"/>
      <c r="AAL106" s="93"/>
      <c r="AAM106" s="81"/>
      <c r="AAN106" s="94"/>
      <c r="AAO106" s="90"/>
      <c r="AAP106" s="77"/>
      <c r="AAQ106" s="42"/>
      <c r="AAR106" s="72"/>
      <c r="AAS106" s="91"/>
      <c r="AAT106" s="93"/>
      <c r="AAU106" s="81"/>
      <c r="AAV106" s="94"/>
      <c r="AAW106" s="90"/>
      <c r="AAX106" s="77"/>
      <c r="AAY106" s="42"/>
      <c r="AAZ106" s="72"/>
      <c r="ABA106" s="91"/>
      <c r="ABB106" s="93"/>
      <c r="ABC106" s="81"/>
      <c r="ABD106" s="94"/>
      <c r="ABE106" s="90"/>
      <c r="ABF106" s="77"/>
      <c r="ABG106" s="42"/>
      <c r="ABH106" s="72"/>
      <c r="ABI106" s="91"/>
      <c r="ABJ106" s="93"/>
      <c r="ABK106" s="81"/>
      <c r="ABL106" s="94"/>
      <c r="ABM106" s="90"/>
      <c r="ABN106" s="77"/>
      <c r="ABO106" s="42"/>
      <c r="ABP106" s="72"/>
      <c r="ABQ106" s="91"/>
      <c r="ABR106" s="93"/>
      <c r="ABS106" s="81"/>
      <c r="ABT106" s="94"/>
      <c r="ABU106" s="90"/>
      <c r="ABV106" s="77"/>
      <c r="ABW106" s="42"/>
      <c r="ABX106" s="72"/>
      <c r="ABY106" s="91"/>
      <c r="ABZ106" s="93"/>
      <c r="ACA106" s="81"/>
      <c r="ACB106" s="94"/>
      <c r="ACC106" s="90"/>
      <c r="ACD106" s="77"/>
      <c r="ACE106" s="42"/>
      <c r="ACF106" s="72"/>
      <c r="ACG106" s="91"/>
      <c r="ACH106" s="93"/>
      <c r="ACI106" s="81"/>
      <c r="ACJ106" s="94"/>
      <c r="ACK106" s="90"/>
      <c r="ACL106" s="77"/>
      <c r="ACM106" s="42"/>
      <c r="ACN106" s="72"/>
      <c r="ACO106" s="91"/>
      <c r="ACP106" s="93"/>
      <c r="ACQ106" s="81"/>
      <c r="ACR106" s="94"/>
      <c r="ACS106" s="90"/>
      <c r="ACT106" s="77"/>
      <c r="ACU106" s="42"/>
      <c r="ACV106" s="72"/>
      <c r="ACW106" s="91"/>
      <c r="ACX106" s="93"/>
      <c r="ACY106" s="81"/>
      <c r="ACZ106" s="94"/>
      <c r="ADA106" s="90"/>
      <c r="ADB106" s="77"/>
      <c r="ADC106" s="42"/>
      <c r="ADD106" s="72"/>
      <c r="ADE106" s="91"/>
      <c r="ADF106" s="93"/>
      <c r="ADG106" s="81"/>
      <c r="ADH106" s="94"/>
      <c r="ADI106" s="90"/>
      <c r="ADJ106" s="77"/>
      <c r="ADK106" s="42"/>
      <c r="ADL106" s="72"/>
      <c r="ADM106" s="91"/>
      <c r="ADN106" s="93"/>
      <c r="ADO106" s="81"/>
      <c r="ADP106" s="94"/>
      <c r="ADQ106" s="90"/>
      <c r="ADR106" s="77"/>
      <c r="ADS106" s="42"/>
      <c r="ADT106" s="72"/>
      <c r="ADU106" s="91"/>
      <c r="ADV106" s="93"/>
      <c r="ADW106" s="81"/>
      <c r="ADX106" s="94"/>
      <c r="ADY106" s="90"/>
      <c r="ADZ106" s="77"/>
      <c r="AEA106" s="42"/>
      <c r="AEB106" s="72"/>
      <c r="AEC106" s="91"/>
      <c r="AED106" s="93"/>
      <c r="AEE106" s="81"/>
      <c r="AEF106" s="94"/>
      <c r="AEG106" s="90"/>
      <c r="AEH106" s="77"/>
      <c r="AEI106" s="42"/>
      <c r="AEJ106" s="72"/>
      <c r="AEK106" s="91"/>
      <c r="AEL106" s="93"/>
      <c r="AEM106" s="81"/>
      <c r="AEN106" s="94"/>
      <c r="AEO106" s="90"/>
      <c r="AEP106" s="77"/>
      <c r="AEQ106" s="42"/>
      <c r="AER106" s="72"/>
      <c r="AES106" s="91"/>
      <c r="AET106" s="93"/>
      <c r="AEU106" s="81"/>
      <c r="AEV106" s="94"/>
      <c r="AEW106" s="90"/>
      <c r="AEX106" s="77"/>
      <c r="AEY106" s="42"/>
      <c r="AEZ106" s="72"/>
      <c r="AFA106" s="91"/>
      <c r="AFB106" s="93"/>
      <c r="AFC106" s="81"/>
      <c r="AFD106" s="94"/>
      <c r="AFE106" s="90"/>
      <c r="AFF106" s="77"/>
      <c r="AFG106" s="42"/>
      <c r="AFH106" s="72"/>
      <c r="AFI106" s="91"/>
      <c r="AFJ106" s="93"/>
      <c r="AFK106" s="81"/>
      <c r="AFL106" s="94"/>
      <c r="AFM106" s="90"/>
      <c r="AFN106" s="77"/>
      <c r="AFO106" s="42"/>
      <c r="AFP106" s="72"/>
      <c r="AFQ106" s="91"/>
      <c r="AFR106" s="93"/>
      <c r="AFS106" s="81"/>
      <c r="AFT106" s="94"/>
      <c r="AFU106" s="90"/>
      <c r="AFV106" s="77"/>
      <c r="AFW106" s="42"/>
      <c r="AFX106" s="72"/>
      <c r="AFY106" s="91"/>
      <c r="AFZ106" s="93"/>
      <c r="AGA106" s="81"/>
      <c r="AGB106" s="94"/>
      <c r="AGC106" s="90"/>
      <c r="AGD106" s="77"/>
      <c r="AGE106" s="42"/>
      <c r="AGF106" s="72"/>
      <c r="AGG106" s="91"/>
      <c r="AGH106" s="93"/>
      <c r="AGI106" s="81"/>
      <c r="AGJ106" s="94"/>
      <c r="AGK106" s="90"/>
      <c r="AGL106" s="77"/>
      <c r="AGM106" s="42"/>
      <c r="AGN106" s="72"/>
      <c r="AGO106" s="91"/>
      <c r="AGP106" s="93"/>
      <c r="AGQ106" s="81"/>
      <c r="AGR106" s="94"/>
      <c r="AGS106" s="90"/>
      <c r="AGT106" s="77"/>
      <c r="AGU106" s="42"/>
      <c r="AGV106" s="72"/>
      <c r="AGW106" s="91"/>
      <c r="AGX106" s="93"/>
      <c r="AGY106" s="81"/>
      <c r="AGZ106" s="94"/>
      <c r="AHA106" s="90"/>
      <c r="AHB106" s="77"/>
      <c r="AHC106" s="42"/>
      <c r="AHD106" s="72"/>
      <c r="AHE106" s="91"/>
      <c r="AHF106" s="93"/>
      <c r="AHG106" s="81"/>
      <c r="AHH106" s="94"/>
      <c r="AHI106" s="90"/>
      <c r="AHJ106" s="77"/>
      <c r="AHK106" s="42"/>
      <c r="AHL106" s="72"/>
      <c r="AHM106" s="91"/>
      <c r="AHN106" s="93"/>
      <c r="AHO106" s="81"/>
      <c r="AHP106" s="94"/>
      <c r="AHQ106" s="90"/>
      <c r="AHR106" s="77"/>
      <c r="AHS106" s="42"/>
      <c r="AHT106" s="72"/>
      <c r="AHU106" s="91"/>
      <c r="AHV106" s="93"/>
      <c r="AHW106" s="81"/>
      <c r="AHX106" s="94"/>
      <c r="AHY106" s="90"/>
      <c r="AHZ106" s="77"/>
      <c r="AIA106" s="42"/>
      <c r="AIB106" s="72"/>
      <c r="AIC106" s="91"/>
      <c r="AID106" s="93"/>
      <c r="AIE106" s="81"/>
      <c r="AIF106" s="94"/>
      <c r="AIG106" s="90"/>
      <c r="AIH106" s="77"/>
      <c r="AII106" s="42"/>
      <c r="AIJ106" s="72"/>
      <c r="AIK106" s="91"/>
      <c r="AIL106" s="93"/>
      <c r="AIM106" s="81"/>
      <c r="AIN106" s="94"/>
      <c r="AIO106" s="90"/>
      <c r="AIP106" s="77"/>
      <c r="AIQ106" s="42"/>
      <c r="AIR106" s="72"/>
      <c r="AIS106" s="91"/>
      <c r="AIT106" s="93"/>
      <c r="AIU106" s="81"/>
      <c r="AIV106" s="94"/>
      <c r="AIW106" s="90"/>
      <c r="AIX106" s="77"/>
      <c r="AIY106" s="42"/>
      <c r="AIZ106" s="72"/>
      <c r="AJA106" s="91"/>
      <c r="AJB106" s="93"/>
      <c r="AJC106" s="81"/>
      <c r="AJD106" s="94"/>
      <c r="AJE106" s="90"/>
      <c r="AJF106" s="77"/>
      <c r="AJG106" s="42"/>
      <c r="AJH106" s="72"/>
      <c r="AJI106" s="91"/>
      <c r="AJJ106" s="93"/>
      <c r="AJK106" s="81"/>
      <c r="AJL106" s="94"/>
      <c r="AJM106" s="90"/>
      <c r="AJN106" s="77"/>
      <c r="AJO106" s="42"/>
      <c r="AJP106" s="72"/>
      <c r="AJQ106" s="91"/>
      <c r="AJR106" s="93"/>
      <c r="AJS106" s="81"/>
      <c r="AJT106" s="94"/>
      <c r="AJU106" s="90"/>
      <c r="AJV106" s="77"/>
      <c r="AJW106" s="42"/>
      <c r="AJX106" s="72"/>
      <c r="AJY106" s="91"/>
      <c r="AJZ106" s="93"/>
      <c r="AKA106" s="81"/>
      <c r="AKB106" s="94"/>
      <c r="AKC106" s="90"/>
      <c r="AKD106" s="77"/>
      <c r="AKE106" s="42"/>
      <c r="AKF106" s="72"/>
      <c r="AKG106" s="91"/>
      <c r="AKH106" s="93"/>
      <c r="AKI106" s="81"/>
      <c r="AKJ106" s="94"/>
      <c r="AKK106" s="90"/>
      <c r="AKL106" s="77"/>
      <c r="AKM106" s="42"/>
      <c r="AKN106" s="72"/>
      <c r="AKO106" s="91"/>
      <c r="AKP106" s="93"/>
      <c r="AKQ106" s="81"/>
      <c r="AKR106" s="94"/>
      <c r="AKS106" s="90"/>
      <c r="AKT106" s="77"/>
      <c r="AKU106" s="42"/>
      <c r="AKV106" s="72"/>
      <c r="AKW106" s="91"/>
      <c r="AKX106" s="93"/>
      <c r="AKY106" s="81"/>
      <c r="AKZ106" s="94"/>
      <c r="ALA106" s="90"/>
      <c r="ALB106" s="77"/>
      <c r="ALC106" s="42"/>
      <c r="ALD106" s="72"/>
      <c r="ALE106" s="91"/>
      <c r="ALF106" s="93"/>
      <c r="ALG106" s="81"/>
      <c r="ALH106" s="94"/>
      <c r="ALI106" s="90"/>
      <c r="ALJ106" s="77"/>
      <c r="ALK106" s="42"/>
      <c r="ALL106" s="72"/>
      <c r="ALM106" s="91"/>
      <c r="ALN106" s="93"/>
      <c r="ALO106" s="81"/>
      <c r="ALP106" s="94"/>
      <c r="ALQ106" s="90"/>
      <c r="ALR106" s="77"/>
      <c r="ALS106" s="42"/>
      <c r="ALT106" s="72"/>
      <c r="ALU106" s="91"/>
      <c r="ALV106" s="93"/>
      <c r="ALW106" s="81"/>
      <c r="ALX106" s="94"/>
      <c r="ALY106" s="90"/>
      <c r="ALZ106" s="77"/>
      <c r="AMA106" s="42"/>
      <c r="AMB106" s="72"/>
      <c r="AMC106" s="91"/>
      <c r="AMD106" s="93"/>
      <c r="AME106" s="81"/>
      <c r="AMF106" s="94"/>
      <c r="AMG106" s="90"/>
      <c r="AMH106" s="77"/>
      <c r="AMI106" s="42"/>
      <c r="AMJ106" s="72"/>
      <c r="AMK106" s="91"/>
      <c r="AML106" s="93"/>
      <c r="AMM106" s="81"/>
      <c r="AMN106" s="94"/>
      <c r="AMO106" s="90"/>
      <c r="AMP106" s="77"/>
      <c r="AMQ106" s="42"/>
      <c r="AMR106" s="72"/>
      <c r="AMS106" s="91"/>
      <c r="AMT106" s="93"/>
      <c r="AMU106" s="81"/>
      <c r="AMV106" s="94"/>
      <c r="AMW106" s="90"/>
      <c r="AMX106" s="77"/>
      <c r="AMY106" s="42"/>
      <c r="AMZ106" s="72"/>
      <c r="ANA106" s="91"/>
      <c r="ANB106" s="93"/>
      <c r="ANC106" s="81"/>
      <c r="AND106" s="94"/>
      <c r="ANE106" s="90"/>
      <c r="ANF106" s="77"/>
      <c r="ANG106" s="42"/>
      <c r="ANH106" s="72"/>
      <c r="ANI106" s="91"/>
      <c r="ANJ106" s="93"/>
      <c r="ANK106" s="81"/>
      <c r="ANL106" s="94"/>
      <c r="ANM106" s="90"/>
      <c r="ANN106" s="77"/>
      <c r="ANO106" s="42"/>
      <c r="ANP106" s="72"/>
      <c r="ANQ106" s="91"/>
      <c r="ANR106" s="93"/>
      <c r="ANS106" s="81"/>
      <c r="ANT106" s="94"/>
      <c r="ANU106" s="90"/>
      <c r="ANV106" s="77"/>
      <c r="ANW106" s="42"/>
      <c r="ANX106" s="72"/>
      <c r="ANY106" s="91"/>
      <c r="ANZ106" s="93"/>
      <c r="AOA106" s="81"/>
      <c r="AOB106" s="94"/>
      <c r="AOC106" s="90"/>
      <c r="AOD106" s="77"/>
      <c r="AOE106" s="42"/>
      <c r="AOF106" s="72"/>
      <c r="AOG106" s="91"/>
      <c r="AOH106" s="93"/>
      <c r="AOI106" s="81"/>
      <c r="AOJ106" s="94"/>
      <c r="AOK106" s="90"/>
      <c r="AOL106" s="77"/>
      <c r="AOM106" s="42"/>
      <c r="AON106" s="72"/>
      <c r="AOO106" s="91"/>
      <c r="AOP106" s="93"/>
      <c r="AOQ106" s="81"/>
      <c r="AOR106" s="94"/>
      <c r="AOS106" s="90"/>
      <c r="AOT106" s="77"/>
      <c r="AOU106" s="42"/>
      <c r="AOV106" s="72"/>
      <c r="AOW106" s="91"/>
      <c r="AOX106" s="93"/>
      <c r="AOY106" s="81"/>
      <c r="AOZ106" s="94"/>
      <c r="APA106" s="90"/>
      <c r="APB106" s="77"/>
      <c r="APC106" s="42"/>
      <c r="APD106" s="72"/>
      <c r="APE106" s="91"/>
      <c r="APF106" s="93"/>
      <c r="APG106" s="81"/>
      <c r="APH106" s="94"/>
      <c r="API106" s="90"/>
      <c r="APJ106" s="77"/>
      <c r="APK106" s="42"/>
      <c r="APL106" s="72"/>
      <c r="APM106" s="91"/>
      <c r="APN106" s="93"/>
      <c r="APO106" s="81"/>
      <c r="APP106" s="94"/>
      <c r="APQ106" s="90"/>
      <c r="APR106" s="77"/>
      <c r="APS106" s="42"/>
      <c r="APT106" s="72"/>
      <c r="APU106" s="91"/>
      <c r="APV106" s="93"/>
      <c r="APW106" s="81"/>
      <c r="APX106" s="94"/>
      <c r="APY106" s="90"/>
      <c r="APZ106" s="77"/>
      <c r="AQA106" s="42"/>
      <c r="AQB106" s="72"/>
      <c r="AQC106" s="91"/>
      <c r="AQD106" s="93"/>
      <c r="AQE106" s="81"/>
      <c r="AQF106" s="94"/>
      <c r="AQG106" s="90"/>
      <c r="AQH106" s="77"/>
      <c r="AQI106" s="42"/>
      <c r="AQJ106" s="72"/>
      <c r="AQK106" s="91"/>
      <c r="AQL106" s="93"/>
      <c r="AQM106" s="81"/>
      <c r="AQN106" s="94"/>
      <c r="AQO106" s="90"/>
      <c r="AQP106" s="77"/>
      <c r="AQQ106" s="42"/>
      <c r="AQR106" s="72"/>
      <c r="AQS106" s="91"/>
      <c r="AQT106" s="93"/>
      <c r="AQU106" s="81"/>
      <c r="AQV106" s="94"/>
      <c r="AQW106" s="90"/>
      <c r="AQX106" s="77"/>
      <c r="AQY106" s="42"/>
      <c r="AQZ106" s="72"/>
      <c r="ARA106" s="91"/>
      <c r="ARB106" s="93"/>
      <c r="ARC106" s="81"/>
      <c r="ARD106" s="94"/>
      <c r="ARE106" s="90"/>
      <c r="ARF106" s="77"/>
      <c r="ARG106" s="42"/>
      <c r="ARH106" s="72"/>
      <c r="ARI106" s="91"/>
      <c r="ARJ106" s="93"/>
      <c r="ARK106" s="81"/>
      <c r="ARL106" s="94"/>
      <c r="ARM106" s="90"/>
      <c r="ARN106" s="77"/>
      <c r="ARO106" s="42"/>
      <c r="ARP106" s="72"/>
      <c r="ARQ106" s="91"/>
      <c r="ARR106" s="93"/>
      <c r="ARS106" s="81"/>
      <c r="ART106" s="94"/>
      <c r="ARU106" s="90"/>
      <c r="ARV106" s="77"/>
      <c r="ARW106" s="42"/>
      <c r="ARX106" s="72"/>
      <c r="ARY106" s="91"/>
      <c r="ARZ106" s="93"/>
      <c r="ASA106" s="81"/>
      <c r="ASB106" s="94"/>
      <c r="ASC106" s="90"/>
      <c r="ASD106" s="77"/>
      <c r="ASE106" s="42"/>
      <c r="ASF106" s="72"/>
      <c r="ASG106" s="91"/>
      <c r="ASH106" s="93"/>
      <c r="ASI106" s="81"/>
      <c r="ASJ106" s="94"/>
      <c r="ASK106" s="90"/>
      <c r="ASL106" s="77"/>
      <c r="ASM106" s="42"/>
      <c r="ASN106" s="72"/>
      <c r="ASO106" s="91"/>
      <c r="ASP106" s="93"/>
      <c r="ASQ106" s="81"/>
      <c r="ASR106" s="94"/>
      <c r="ASS106" s="90"/>
      <c r="AST106" s="77"/>
      <c r="ASU106" s="42"/>
      <c r="ASV106" s="72"/>
      <c r="ASW106" s="91"/>
      <c r="ASX106" s="93"/>
      <c r="ASY106" s="81"/>
      <c r="ASZ106" s="94"/>
      <c r="ATA106" s="90"/>
      <c r="ATB106" s="77"/>
      <c r="ATC106" s="42"/>
      <c r="ATD106" s="72"/>
      <c r="ATE106" s="91"/>
      <c r="ATF106" s="93"/>
      <c r="ATG106" s="81"/>
      <c r="ATH106" s="94"/>
      <c r="ATI106" s="90"/>
      <c r="ATJ106" s="77"/>
      <c r="ATK106" s="42"/>
      <c r="ATL106" s="72"/>
      <c r="ATM106" s="91"/>
      <c r="ATN106" s="93"/>
      <c r="ATO106" s="81"/>
      <c r="ATP106" s="94"/>
      <c r="ATQ106" s="90"/>
      <c r="ATR106" s="77"/>
      <c r="ATS106" s="42"/>
      <c r="ATT106" s="72"/>
      <c r="ATU106" s="91"/>
      <c r="ATV106" s="93"/>
      <c r="ATW106" s="81"/>
      <c r="ATX106" s="94"/>
      <c r="ATY106" s="90"/>
      <c r="ATZ106" s="77"/>
      <c r="AUA106" s="42"/>
      <c r="AUB106" s="72"/>
      <c r="AUC106" s="91"/>
      <c r="AUD106" s="93"/>
      <c r="AUE106" s="81"/>
      <c r="AUF106" s="94"/>
      <c r="AUG106" s="90"/>
      <c r="AUH106" s="77"/>
      <c r="AUI106" s="42"/>
      <c r="AUJ106" s="72"/>
      <c r="AUK106" s="91"/>
      <c r="AUL106" s="93"/>
      <c r="AUM106" s="81"/>
      <c r="AUN106" s="94"/>
      <c r="AUO106" s="90"/>
      <c r="AUP106" s="77"/>
      <c r="AUQ106" s="42"/>
      <c r="AUR106" s="72"/>
      <c r="AUS106" s="91"/>
      <c r="AUT106" s="93"/>
      <c r="AUU106" s="81"/>
      <c r="AUV106" s="94"/>
      <c r="AUW106" s="90"/>
      <c r="AUX106" s="77"/>
      <c r="AUY106" s="42"/>
      <c r="AUZ106" s="72"/>
      <c r="AVA106" s="91"/>
      <c r="AVB106" s="93"/>
      <c r="AVC106" s="81"/>
      <c r="AVD106" s="94"/>
      <c r="AVE106" s="90"/>
      <c r="AVF106" s="77"/>
      <c r="AVG106" s="42"/>
      <c r="AVH106" s="72"/>
      <c r="AVI106" s="91"/>
      <c r="AVJ106" s="93"/>
      <c r="AVK106" s="81"/>
      <c r="AVL106" s="94"/>
      <c r="AVM106" s="90"/>
      <c r="AVN106" s="77"/>
      <c r="AVO106" s="42"/>
      <c r="AVP106" s="72"/>
      <c r="AVQ106" s="91"/>
      <c r="AVR106" s="93"/>
      <c r="AVS106" s="81"/>
      <c r="AVT106" s="94"/>
      <c r="AVU106" s="90"/>
      <c r="AVV106" s="77"/>
      <c r="AVW106" s="42"/>
      <c r="AVX106" s="72"/>
      <c r="AVY106" s="91"/>
      <c r="AVZ106" s="93"/>
      <c r="AWA106" s="81"/>
      <c r="AWB106" s="94"/>
      <c r="AWC106" s="90"/>
      <c r="AWD106" s="77"/>
      <c r="AWE106" s="42"/>
      <c r="AWF106" s="72"/>
      <c r="AWG106" s="91"/>
      <c r="AWH106" s="93"/>
      <c r="AWI106" s="81"/>
      <c r="AWJ106" s="94"/>
      <c r="AWK106" s="90"/>
      <c r="AWL106" s="77"/>
      <c r="AWM106" s="42"/>
      <c r="AWN106" s="72"/>
      <c r="AWO106" s="91"/>
      <c r="AWP106" s="93"/>
      <c r="AWQ106" s="81"/>
      <c r="AWR106" s="94"/>
      <c r="AWS106" s="90"/>
      <c r="AWT106" s="77"/>
      <c r="AWU106" s="42"/>
      <c r="AWV106" s="72"/>
      <c r="AWW106" s="91"/>
      <c r="AWX106" s="93"/>
      <c r="AWY106" s="81"/>
      <c r="AWZ106" s="94"/>
      <c r="AXA106" s="90"/>
      <c r="AXB106" s="77"/>
      <c r="AXC106" s="42"/>
      <c r="AXD106" s="72"/>
      <c r="AXE106" s="91"/>
      <c r="AXF106" s="93"/>
      <c r="AXG106" s="81"/>
      <c r="AXH106" s="94"/>
      <c r="AXI106" s="90"/>
      <c r="AXJ106" s="77"/>
      <c r="AXK106" s="42"/>
      <c r="AXL106" s="72"/>
      <c r="AXM106" s="91"/>
      <c r="AXN106" s="93"/>
      <c r="AXO106" s="81"/>
      <c r="AXP106" s="94"/>
      <c r="AXQ106" s="90"/>
      <c r="AXR106" s="77"/>
      <c r="AXS106" s="42"/>
      <c r="AXT106" s="72"/>
      <c r="AXU106" s="91"/>
      <c r="AXV106" s="93"/>
      <c r="AXW106" s="81"/>
      <c r="AXX106" s="94"/>
      <c r="AXY106" s="90"/>
      <c r="AXZ106" s="77"/>
      <c r="AYA106" s="42"/>
      <c r="AYB106" s="72"/>
      <c r="AYC106" s="91"/>
      <c r="AYD106" s="93"/>
      <c r="AYE106" s="81"/>
      <c r="AYF106" s="94"/>
      <c r="AYG106" s="90"/>
      <c r="AYH106" s="77"/>
      <c r="AYI106" s="42"/>
      <c r="AYJ106" s="72"/>
      <c r="AYK106" s="91"/>
      <c r="AYL106" s="93"/>
      <c r="AYM106" s="81"/>
      <c r="AYN106" s="94"/>
      <c r="AYO106" s="90"/>
      <c r="AYP106" s="77"/>
      <c r="AYQ106" s="42"/>
      <c r="AYR106" s="72"/>
      <c r="AYS106" s="91"/>
      <c r="AYT106" s="93"/>
      <c r="AYU106" s="81"/>
      <c r="AYV106" s="94"/>
      <c r="AYW106" s="90"/>
      <c r="AYX106" s="77"/>
      <c r="AYY106" s="42"/>
      <c r="AYZ106" s="72"/>
      <c r="AZA106" s="91"/>
      <c r="AZB106" s="93"/>
      <c r="AZC106" s="81"/>
      <c r="AZD106" s="94"/>
      <c r="AZE106" s="90"/>
      <c r="AZF106" s="77"/>
      <c r="AZG106" s="42"/>
      <c r="AZH106" s="72"/>
      <c r="AZI106" s="91"/>
      <c r="AZJ106" s="93"/>
      <c r="AZK106" s="81"/>
      <c r="AZL106" s="94"/>
      <c r="AZM106" s="90"/>
      <c r="AZN106" s="77"/>
      <c r="AZO106" s="42"/>
      <c r="AZP106" s="72"/>
      <c r="AZQ106" s="91"/>
      <c r="AZR106" s="93"/>
      <c r="AZS106" s="81"/>
      <c r="AZT106" s="94"/>
      <c r="AZU106" s="90"/>
      <c r="AZV106" s="77"/>
      <c r="AZW106" s="42"/>
      <c r="AZX106" s="72"/>
      <c r="AZY106" s="91"/>
      <c r="AZZ106" s="93"/>
      <c r="BAA106" s="81"/>
      <c r="BAB106" s="94"/>
      <c r="BAC106" s="90"/>
      <c r="BAD106" s="77"/>
      <c r="BAE106" s="42"/>
      <c r="BAF106" s="72"/>
      <c r="BAG106" s="91"/>
      <c r="BAH106" s="93"/>
      <c r="BAI106" s="81"/>
      <c r="BAJ106" s="94"/>
      <c r="BAK106" s="90"/>
      <c r="BAL106" s="77"/>
      <c r="BAM106" s="42"/>
      <c r="BAN106" s="72"/>
      <c r="BAO106" s="91"/>
      <c r="BAP106" s="93"/>
      <c r="BAQ106" s="81"/>
      <c r="BAR106" s="94"/>
      <c r="BAS106" s="90"/>
      <c r="BAT106" s="77"/>
      <c r="BAU106" s="42"/>
      <c r="BAV106" s="72"/>
      <c r="BAW106" s="91"/>
      <c r="BAX106" s="93"/>
      <c r="BAY106" s="81"/>
      <c r="BAZ106" s="94"/>
      <c r="BBA106" s="90"/>
      <c r="BBB106" s="77"/>
      <c r="BBC106" s="42"/>
      <c r="BBD106" s="72"/>
      <c r="BBE106" s="91"/>
      <c r="BBF106" s="93"/>
      <c r="BBG106" s="81"/>
      <c r="BBH106" s="94"/>
      <c r="BBI106" s="90"/>
      <c r="BBJ106" s="77"/>
      <c r="BBK106" s="42"/>
      <c r="BBL106" s="72"/>
      <c r="BBM106" s="91"/>
      <c r="BBN106" s="93"/>
      <c r="BBO106" s="81"/>
      <c r="BBP106" s="94"/>
      <c r="BBQ106" s="90"/>
      <c r="BBR106" s="77"/>
      <c r="BBS106" s="42"/>
      <c r="BBT106" s="72"/>
      <c r="BBU106" s="91"/>
      <c r="BBV106" s="93"/>
      <c r="BBW106" s="81"/>
      <c r="BBX106" s="94"/>
      <c r="BBY106" s="90"/>
      <c r="BBZ106" s="77"/>
      <c r="BCA106" s="42"/>
      <c r="BCB106" s="72"/>
      <c r="BCC106" s="91"/>
      <c r="BCD106" s="93"/>
      <c r="BCE106" s="81"/>
      <c r="BCF106" s="94"/>
      <c r="BCG106" s="90"/>
      <c r="BCH106" s="77"/>
      <c r="BCI106" s="42"/>
      <c r="BCJ106" s="72"/>
      <c r="BCK106" s="91"/>
      <c r="BCL106" s="93"/>
      <c r="BCM106" s="81"/>
      <c r="BCN106" s="94"/>
      <c r="BCO106" s="90"/>
      <c r="BCP106" s="77"/>
      <c r="BCQ106" s="42"/>
      <c r="BCR106" s="72"/>
      <c r="BCS106" s="91"/>
      <c r="BCT106" s="93"/>
      <c r="BCU106" s="81"/>
      <c r="BCV106" s="94"/>
      <c r="BCW106" s="90"/>
      <c r="BCX106" s="77"/>
      <c r="BCY106" s="42"/>
      <c r="BCZ106" s="72"/>
      <c r="BDA106" s="91"/>
      <c r="BDB106" s="93"/>
      <c r="BDC106" s="81"/>
      <c r="BDD106" s="94"/>
      <c r="BDE106" s="90"/>
      <c r="BDF106" s="77"/>
      <c r="BDG106" s="42"/>
      <c r="BDH106" s="72"/>
      <c r="BDI106" s="91"/>
      <c r="BDJ106" s="93"/>
      <c r="BDK106" s="81"/>
      <c r="BDL106" s="94"/>
      <c r="BDM106" s="90"/>
      <c r="BDN106" s="77"/>
      <c r="BDO106" s="42"/>
      <c r="BDP106" s="72"/>
      <c r="BDQ106" s="91"/>
      <c r="BDR106" s="93"/>
      <c r="BDS106" s="81"/>
      <c r="BDT106" s="94"/>
      <c r="BDU106" s="90"/>
      <c r="BDV106" s="77"/>
      <c r="BDW106" s="42"/>
      <c r="BDX106" s="72"/>
      <c r="BDY106" s="91"/>
      <c r="BDZ106" s="93"/>
      <c r="BEA106" s="81"/>
      <c r="BEB106" s="94"/>
      <c r="BEC106" s="90"/>
      <c r="BED106" s="77"/>
      <c r="BEE106" s="42"/>
      <c r="BEF106" s="72"/>
      <c r="BEG106" s="91"/>
      <c r="BEH106" s="93"/>
      <c r="BEI106" s="81"/>
      <c r="BEJ106" s="94"/>
      <c r="BEK106" s="90"/>
      <c r="BEL106" s="77"/>
      <c r="BEM106" s="42"/>
      <c r="BEN106" s="72"/>
      <c r="BEO106" s="91"/>
      <c r="BEP106" s="93"/>
      <c r="BEQ106" s="81"/>
      <c r="BER106" s="94"/>
      <c r="BES106" s="90"/>
      <c r="BET106" s="77"/>
      <c r="BEU106" s="42"/>
      <c r="BEV106" s="72"/>
      <c r="BEW106" s="91"/>
      <c r="BEX106" s="93"/>
      <c r="BEY106" s="81"/>
      <c r="BEZ106" s="94"/>
      <c r="BFA106" s="90"/>
      <c r="BFB106" s="77"/>
      <c r="BFC106" s="42"/>
      <c r="BFD106" s="72"/>
      <c r="BFE106" s="91"/>
      <c r="BFF106" s="93"/>
      <c r="BFG106" s="81"/>
      <c r="BFH106" s="94"/>
      <c r="BFI106" s="90"/>
      <c r="BFJ106" s="77"/>
      <c r="BFK106" s="42"/>
      <c r="BFL106" s="72"/>
      <c r="BFM106" s="91"/>
      <c r="BFN106" s="93"/>
      <c r="BFO106" s="81"/>
      <c r="BFP106" s="94"/>
      <c r="BFQ106" s="90"/>
      <c r="BFR106" s="77"/>
      <c r="BFS106" s="42"/>
      <c r="BFT106" s="72"/>
      <c r="BFU106" s="91"/>
      <c r="BFV106" s="93"/>
      <c r="BFW106" s="81"/>
      <c r="BFX106" s="94"/>
      <c r="BFY106" s="90"/>
      <c r="BFZ106" s="77"/>
      <c r="BGA106" s="42"/>
      <c r="BGB106" s="72"/>
      <c r="BGC106" s="91"/>
      <c r="BGD106" s="93"/>
      <c r="BGE106" s="81"/>
      <c r="BGF106" s="94"/>
      <c r="BGG106" s="90"/>
      <c r="BGH106" s="77"/>
      <c r="BGI106" s="42"/>
      <c r="BGJ106" s="72"/>
      <c r="BGK106" s="91"/>
      <c r="BGL106" s="93"/>
      <c r="BGM106" s="81"/>
      <c r="BGN106" s="94"/>
      <c r="BGO106" s="90"/>
      <c r="BGP106" s="77"/>
      <c r="BGQ106" s="42"/>
      <c r="BGR106" s="72"/>
      <c r="BGS106" s="91"/>
      <c r="BGT106" s="93"/>
      <c r="BGU106" s="81"/>
      <c r="BGV106" s="94"/>
      <c r="BGW106" s="90"/>
      <c r="BGX106" s="77"/>
      <c r="BGY106" s="42"/>
      <c r="BGZ106" s="72"/>
      <c r="BHA106" s="91"/>
      <c r="BHB106" s="93"/>
      <c r="BHC106" s="81"/>
      <c r="BHD106" s="94"/>
      <c r="BHE106" s="90"/>
      <c r="BHF106" s="77"/>
      <c r="BHG106" s="42"/>
      <c r="BHH106" s="72"/>
      <c r="BHI106" s="91"/>
      <c r="BHJ106" s="93"/>
      <c r="BHK106" s="81"/>
      <c r="BHL106" s="94"/>
      <c r="BHM106" s="90"/>
      <c r="BHN106" s="77"/>
      <c r="BHO106" s="42"/>
      <c r="BHP106" s="72"/>
      <c r="BHQ106" s="91"/>
      <c r="BHR106" s="93"/>
      <c r="BHS106" s="81"/>
      <c r="BHT106" s="94"/>
      <c r="BHU106" s="90"/>
      <c r="BHV106" s="77"/>
      <c r="BHW106" s="42"/>
      <c r="BHX106" s="72"/>
      <c r="BHY106" s="91"/>
      <c r="BHZ106" s="93"/>
      <c r="BIA106" s="81"/>
      <c r="BIB106" s="94"/>
      <c r="BIC106" s="90"/>
      <c r="BID106" s="77"/>
      <c r="BIE106" s="42"/>
      <c r="BIF106" s="72"/>
      <c r="BIG106" s="91"/>
      <c r="BIH106" s="93"/>
      <c r="BII106" s="81"/>
      <c r="BIJ106" s="94"/>
      <c r="BIK106" s="90"/>
      <c r="BIL106" s="77"/>
      <c r="BIM106" s="42"/>
      <c r="BIN106" s="72"/>
      <c r="BIO106" s="91"/>
      <c r="BIP106" s="93"/>
      <c r="BIQ106" s="81"/>
      <c r="BIR106" s="94"/>
      <c r="BIS106" s="90"/>
      <c r="BIT106" s="77"/>
      <c r="BIU106" s="42"/>
      <c r="BIV106" s="72"/>
      <c r="BIW106" s="91"/>
      <c r="BIX106" s="93"/>
      <c r="BIY106" s="81"/>
      <c r="BIZ106" s="94"/>
      <c r="BJA106" s="90"/>
      <c r="BJB106" s="77"/>
      <c r="BJC106" s="42"/>
      <c r="BJD106" s="72"/>
      <c r="BJE106" s="91"/>
      <c r="BJF106" s="93"/>
      <c r="BJG106" s="81"/>
      <c r="BJH106" s="94"/>
      <c r="BJI106" s="90"/>
      <c r="BJJ106" s="77"/>
      <c r="BJK106" s="42"/>
      <c r="BJL106" s="72"/>
      <c r="BJM106" s="91"/>
      <c r="BJN106" s="93"/>
      <c r="BJO106" s="81"/>
      <c r="BJP106" s="94"/>
      <c r="BJQ106" s="90"/>
      <c r="BJR106" s="77"/>
      <c r="BJS106" s="42"/>
      <c r="BJT106" s="72"/>
      <c r="BJU106" s="91"/>
      <c r="BJV106" s="93"/>
      <c r="BJW106" s="81"/>
      <c r="BJX106" s="94"/>
      <c r="BJY106" s="90"/>
      <c r="BJZ106" s="77"/>
      <c r="BKA106" s="42"/>
      <c r="BKB106" s="72"/>
      <c r="BKC106" s="91"/>
      <c r="BKD106" s="93"/>
      <c r="BKE106" s="81"/>
      <c r="BKF106" s="94"/>
      <c r="BKG106" s="90"/>
      <c r="BKH106" s="77"/>
      <c r="BKI106" s="42"/>
      <c r="BKJ106" s="72"/>
      <c r="BKK106" s="91"/>
      <c r="BKL106" s="93"/>
      <c r="BKM106" s="81"/>
      <c r="BKN106" s="94"/>
      <c r="BKO106" s="90"/>
      <c r="BKP106" s="77"/>
      <c r="BKQ106" s="42"/>
      <c r="BKR106" s="72"/>
      <c r="BKS106" s="91"/>
      <c r="BKT106" s="93"/>
      <c r="BKU106" s="81"/>
      <c r="BKV106" s="94"/>
      <c r="BKW106" s="90"/>
      <c r="BKX106" s="77"/>
      <c r="BKY106" s="42"/>
      <c r="BKZ106" s="72"/>
      <c r="BLA106" s="91"/>
      <c r="BLB106" s="93"/>
      <c r="BLC106" s="81"/>
      <c r="BLD106" s="94"/>
      <c r="BLE106" s="90"/>
      <c r="BLF106" s="77"/>
      <c r="BLG106" s="42"/>
      <c r="BLH106" s="72"/>
      <c r="BLI106" s="91"/>
      <c r="BLJ106" s="93"/>
      <c r="BLK106" s="81"/>
      <c r="BLL106" s="94"/>
      <c r="BLM106" s="90"/>
      <c r="BLN106" s="77"/>
      <c r="BLO106" s="42"/>
      <c r="BLP106" s="72"/>
      <c r="BLQ106" s="91"/>
      <c r="BLR106" s="93"/>
      <c r="BLS106" s="81"/>
      <c r="BLT106" s="94"/>
      <c r="BLU106" s="90"/>
      <c r="BLV106" s="77"/>
      <c r="BLW106" s="42"/>
      <c r="BLX106" s="72"/>
      <c r="BLY106" s="91"/>
      <c r="BLZ106" s="93"/>
      <c r="BMA106" s="81"/>
      <c r="BMB106" s="94"/>
      <c r="BMC106" s="90"/>
      <c r="BMD106" s="77"/>
      <c r="BME106" s="42"/>
      <c r="BMF106" s="72"/>
      <c r="BMG106" s="91"/>
      <c r="BMH106" s="93"/>
      <c r="BMI106" s="81"/>
      <c r="BMJ106" s="94"/>
      <c r="BMK106" s="90"/>
      <c r="BML106" s="77"/>
      <c r="BMM106" s="42"/>
      <c r="BMN106" s="72"/>
      <c r="BMO106" s="91"/>
      <c r="BMP106" s="93"/>
      <c r="BMQ106" s="81"/>
      <c r="BMR106" s="94"/>
      <c r="BMS106" s="90"/>
      <c r="BMT106" s="77"/>
      <c r="BMU106" s="42"/>
      <c r="BMV106" s="72"/>
      <c r="BMW106" s="91"/>
      <c r="BMX106" s="93"/>
      <c r="BMY106" s="81"/>
      <c r="BMZ106" s="94"/>
      <c r="BNA106" s="90"/>
      <c r="BNB106" s="77"/>
      <c r="BNC106" s="42"/>
      <c r="BND106" s="72"/>
      <c r="BNE106" s="91"/>
      <c r="BNF106" s="93"/>
      <c r="BNG106" s="81"/>
      <c r="BNH106" s="94"/>
      <c r="BNI106" s="90"/>
      <c r="BNJ106" s="77"/>
      <c r="BNK106" s="42"/>
      <c r="BNL106" s="72"/>
      <c r="BNM106" s="91"/>
      <c r="BNN106" s="93"/>
      <c r="BNO106" s="81"/>
      <c r="BNP106" s="94"/>
      <c r="BNQ106" s="90"/>
      <c r="BNR106" s="77"/>
      <c r="BNS106" s="42"/>
      <c r="BNT106" s="72"/>
      <c r="BNU106" s="91"/>
      <c r="BNV106" s="93"/>
      <c r="BNW106" s="81"/>
      <c r="BNX106" s="94"/>
      <c r="BNY106" s="90"/>
      <c r="BNZ106" s="77"/>
      <c r="BOA106" s="42"/>
      <c r="BOB106" s="72"/>
      <c r="BOC106" s="91"/>
      <c r="BOD106" s="93"/>
      <c r="BOE106" s="81"/>
      <c r="BOF106" s="94"/>
      <c r="BOG106" s="90"/>
      <c r="BOH106" s="77"/>
      <c r="BOI106" s="42"/>
      <c r="BOJ106" s="72"/>
      <c r="BOK106" s="91"/>
      <c r="BOL106" s="93"/>
      <c r="BOM106" s="81"/>
      <c r="BON106" s="94"/>
      <c r="BOO106" s="90"/>
      <c r="BOP106" s="77"/>
      <c r="BOQ106" s="42"/>
      <c r="BOR106" s="72"/>
      <c r="BOS106" s="91"/>
      <c r="BOT106" s="93"/>
      <c r="BOU106" s="81"/>
      <c r="BOV106" s="94"/>
      <c r="BOW106" s="90"/>
      <c r="BOX106" s="77"/>
      <c r="BOY106" s="42"/>
      <c r="BOZ106" s="72"/>
      <c r="BPA106" s="91"/>
      <c r="BPB106" s="93"/>
      <c r="BPC106" s="81"/>
      <c r="BPD106" s="94"/>
      <c r="BPE106" s="90"/>
      <c r="BPF106" s="77"/>
      <c r="BPG106" s="42"/>
      <c r="BPH106" s="72"/>
      <c r="BPI106" s="91"/>
      <c r="BPJ106" s="93"/>
      <c r="BPK106" s="81"/>
      <c r="BPL106" s="94"/>
      <c r="BPM106" s="90"/>
      <c r="BPN106" s="77"/>
      <c r="BPO106" s="42"/>
      <c r="BPP106" s="72"/>
      <c r="BPQ106" s="91"/>
      <c r="BPR106" s="93"/>
      <c r="BPS106" s="81"/>
      <c r="BPT106" s="94"/>
      <c r="BPU106" s="90"/>
      <c r="BPV106" s="77"/>
      <c r="BPW106" s="42"/>
      <c r="BPX106" s="72"/>
      <c r="BPY106" s="91"/>
      <c r="BPZ106" s="93"/>
      <c r="BQA106" s="81"/>
      <c r="BQB106" s="94"/>
      <c r="BQC106" s="90"/>
      <c r="BQD106" s="77"/>
      <c r="BQE106" s="42"/>
      <c r="BQF106" s="72"/>
      <c r="BQG106" s="91"/>
      <c r="BQH106" s="93"/>
      <c r="BQI106" s="81"/>
      <c r="BQJ106" s="94"/>
      <c r="BQK106" s="90"/>
      <c r="BQL106" s="77"/>
      <c r="BQM106" s="42"/>
      <c r="BQN106" s="72"/>
      <c r="BQO106" s="91"/>
      <c r="BQP106" s="93"/>
      <c r="BQQ106" s="81"/>
      <c r="BQR106" s="94"/>
      <c r="BQS106" s="90"/>
      <c r="BQT106" s="77"/>
      <c r="BQU106" s="42"/>
      <c r="BQV106" s="72"/>
      <c r="BQW106" s="91"/>
      <c r="BQX106" s="93"/>
      <c r="BQY106" s="81"/>
      <c r="BQZ106" s="94"/>
      <c r="BRA106" s="90"/>
      <c r="BRB106" s="77"/>
      <c r="BRC106" s="42"/>
      <c r="BRD106" s="72"/>
      <c r="BRE106" s="91"/>
      <c r="BRF106" s="93"/>
      <c r="BRG106" s="81"/>
      <c r="BRH106" s="94"/>
      <c r="BRI106" s="90"/>
      <c r="BRJ106" s="77"/>
      <c r="BRK106" s="42"/>
      <c r="BRL106" s="72"/>
      <c r="BRM106" s="91"/>
      <c r="BRN106" s="93"/>
      <c r="BRO106" s="81"/>
      <c r="BRP106" s="94"/>
      <c r="BRQ106" s="90"/>
      <c r="BRR106" s="77"/>
      <c r="BRS106" s="42"/>
      <c r="BRT106" s="72"/>
      <c r="BRU106" s="91"/>
      <c r="BRV106" s="93"/>
      <c r="BRW106" s="81"/>
      <c r="BRX106" s="94"/>
      <c r="BRY106" s="90"/>
      <c r="BRZ106" s="77"/>
      <c r="BSA106" s="42"/>
      <c r="BSB106" s="72"/>
      <c r="BSC106" s="91"/>
      <c r="BSD106" s="93"/>
      <c r="BSE106" s="81"/>
      <c r="BSF106" s="94"/>
      <c r="BSG106" s="90"/>
      <c r="BSH106" s="77"/>
      <c r="BSI106" s="42"/>
      <c r="BSJ106" s="72"/>
      <c r="BSK106" s="91"/>
      <c r="BSL106" s="93"/>
      <c r="BSM106" s="81"/>
      <c r="BSN106" s="94"/>
      <c r="BSO106" s="90"/>
      <c r="BSP106" s="77"/>
      <c r="BSQ106" s="42"/>
      <c r="BSR106" s="72"/>
      <c r="BSS106" s="91"/>
      <c r="BST106" s="93"/>
      <c r="BSU106" s="81"/>
      <c r="BSV106" s="94"/>
      <c r="BSW106" s="90"/>
      <c r="BSX106" s="77"/>
      <c r="BSY106" s="42"/>
      <c r="BSZ106" s="72"/>
      <c r="BTA106" s="91"/>
      <c r="BTB106" s="93"/>
      <c r="BTC106" s="81"/>
      <c r="BTD106" s="94"/>
      <c r="BTE106" s="90"/>
      <c r="BTF106" s="77"/>
      <c r="BTG106" s="42"/>
      <c r="BTH106" s="72"/>
      <c r="BTI106" s="91"/>
      <c r="BTJ106" s="93"/>
      <c r="BTK106" s="81"/>
      <c r="BTL106" s="94"/>
      <c r="BTM106" s="90"/>
      <c r="BTN106" s="77"/>
      <c r="BTO106" s="42"/>
      <c r="BTP106" s="72"/>
      <c r="BTQ106" s="91"/>
      <c r="BTR106" s="93"/>
      <c r="BTS106" s="81"/>
      <c r="BTT106" s="94"/>
      <c r="BTU106" s="90"/>
      <c r="BTV106" s="77"/>
      <c r="BTW106" s="42"/>
      <c r="BTX106" s="72"/>
      <c r="BTY106" s="91"/>
      <c r="BTZ106" s="93"/>
      <c r="BUA106" s="81"/>
      <c r="BUB106" s="94"/>
      <c r="BUC106" s="90"/>
      <c r="BUD106" s="77"/>
      <c r="BUE106" s="42"/>
      <c r="BUF106" s="72"/>
      <c r="BUG106" s="91"/>
      <c r="BUH106" s="93"/>
      <c r="BUI106" s="81"/>
      <c r="BUJ106" s="94"/>
      <c r="BUK106" s="90"/>
      <c r="BUL106" s="77"/>
      <c r="BUM106" s="42"/>
      <c r="BUN106" s="72"/>
      <c r="BUO106" s="91"/>
      <c r="BUP106" s="93"/>
      <c r="BUQ106" s="81"/>
      <c r="BUR106" s="94"/>
      <c r="BUS106" s="90"/>
      <c r="BUT106" s="77"/>
      <c r="BUU106" s="42"/>
      <c r="BUV106" s="72"/>
      <c r="BUW106" s="91"/>
      <c r="BUX106" s="93"/>
      <c r="BUY106" s="81"/>
      <c r="BUZ106" s="94"/>
      <c r="BVA106" s="90"/>
      <c r="BVB106" s="77"/>
      <c r="BVC106" s="42"/>
      <c r="BVD106" s="72"/>
      <c r="BVE106" s="91"/>
      <c r="BVF106" s="93"/>
      <c r="BVG106" s="81"/>
      <c r="BVH106" s="94"/>
      <c r="BVI106" s="90"/>
      <c r="BVJ106" s="77"/>
      <c r="BVK106" s="42"/>
      <c r="BVL106" s="72"/>
      <c r="BVM106" s="91"/>
      <c r="BVN106" s="93"/>
      <c r="BVO106" s="81"/>
      <c r="BVP106" s="94"/>
      <c r="BVQ106" s="90"/>
      <c r="BVR106" s="77"/>
      <c r="BVS106" s="42"/>
      <c r="BVT106" s="72"/>
      <c r="BVU106" s="91"/>
      <c r="BVV106" s="93"/>
      <c r="BVW106" s="81"/>
      <c r="BVX106" s="94"/>
      <c r="BVY106" s="90"/>
      <c r="BVZ106" s="77"/>
      <c r="BWA106" s="42"/>
      <c r="BWB106" s="72"/>
      <c r="BWC106" s="91"/>
      <c r="BWD106" s="93"/>
      <c r="BWE106" s="81"/>
      <c r="BWF106" s="94"/>
      <c r="BWG106" s="90"/>
      <c r="BWH106" s="77"/>
      <c r="BWI106" s="42"/>
      <c r="BWJ106" s="72"/>
      <c r="BWK106" s="91"/>
      <c r="BWL106" s="93"/>
      <c r="BWM106" s="81"/>
      <c r="BWN106" s="94"/>
      <c r="BWO106" s="90"/>
      <c r="BWP106" s="77"/>
      <c r="BWQ106" s="42"/>
      <c r="BWR106" s="72"/>
      <c r="BWS106" s="91"/>
      <c r="BWT106" s="93"/>
      <c r="BWU106" s="81"/>
      <c r="BWV106" s="94"/>
      <c r="BWW106" s="90"/>
      <c r="BWX106" s="77"/>
      <c r="BWY106" s="42"/>
      <c r="BWZ106" s="72"/>
      <c r="BXA106" s="91"/>
      <c r="BXB106" s="93"/>
      <c r="BXC106" s="81"/>
      <c r="BXD106" s="94"/>
      <c r="BXE106" s="90"/>
      <c r="BXF106" s="77"/>
      <c r="BXG106" s="42"/>
      <c r="BXH106" s="72"/>
      <c r="BXI106" s="91"/>
      <c r="BXJ106" s="93"/>
      <c r="BXK106" s="81"/>
      <c r="BXL106" s="94"/>
      <c r="BXM106" s="90"/>
      <c r="BXN106" s="77"/>
      <c r="BXO106" s="42"/>
      <c r="BXP106" s="72"/>
      <c r="BXQ106" s="91"/>
      <c r="BXR106" s="93"/>
      <c r="BXS106" s="81"/>
      <c r="BXT106" s="94"/>
      <c r="BXU106" s="90"/>
      <c r="BXV106" s="77"/>
      <c r="BXW106" s="42"/>
      <c r="BXX106" s="72"/>
      <c r="BXY106" s="91"/>
      <c r="BXZ106" s="93"/>
      <c r="BYA106" s="81"/>
      <c r="BYB106" s="94"/>
      <c r="BYC106" s="90"/>
      <c r="BYD106" s="77"/>
      <c r="BYE106" s="42"/>
      <c r="BYF106" s="72"/>
      <c r="BYG106" s="91"/>
      <c r="BYH106" s="93"/>
      <c r="BYI106" s="81"/>
      <c r="BYJ106" s="94"/>
      <c r="BYK106" s="90"/>
      <c r="BYL106" s="77"/>
      <c r="BYM106" s="42"/>
      <c r="BYN106" s="72"/>
      <c r="BYO106" s="91"/>
      <c r="BYP106" s="93"/>
      <c r="BYQ106" s="81"/>
      <c r="BYR106" s="94"/>
      <c r="BYS106" s="90"/>
      <c r="BYT106" s="77"/>
      <c r="BYU106" s="42"/>
      <c r="BYV106" s="72"/>
      <c r="BYW106" s="91"/>
      <c r="BYX106" s="93"/>
      <c r="BYY106" s="81"/>
      <c r="BYZ106" s="94"/>
      <c r="BZA106" s="90"/>
      <c r="BZB106" s="77"/>
      <c r="BZC106" s="42"/>
      <c r="BZD106" s="72"/>
      <c r="BZE106" s="91"/>
      <c r="BZF106" s="93"/>
      <c r="BZG106" s="81"/>
      <c r="BZH106" s="94"/>
      <c r="BZI106" s="90"/>
      <c r="BZJ106" s="77"/>
      <c r="BZK106" s="42"/>
      <c r="BZL106" s="72"/>
      <c r="BZM106" s="91"/>
      <c r="BZN106" s="93"/>
      <c r="BZO106" s="81"/>
      <c r="BZP106" s="94"/>
      <c r="BZQ106" s="90"/>
      <c r="BZR106" s="77"/>
      <c r="BZS106" s="42"/>
      <c r="BZT106" s="72"/>
      <c r="BZU106" s="91"/>
      <c r="BZV106" s="93"/>
      <c r="BZW106" s="81"/>
      <c r="BZX106" s="94"/>
      <c r="BZY106" s="90"/>
      <c r="BZZ106" s="77"/>
      <c r="CAA106" s="42"/>
      <c r="CAB106" s="72"/>
      <c r="CAC106" s="91"/>
      <c r="CAD106" s="93"/>
      <c r="CAE106" s="81"/>
      <c r="CAF106" s="94"/>
      <c r="CAG106" s="90"/>
      <c r="CAH106" s="77"/>
      <c r="CAI106" s="42"/>
      <c r="CAJ106" s="72"/>
      <c r="CAK106" s="91"/>
      <c r="CAL106" s="93"/>
      <c r="CAM106" s="81"/>
      <c r="CAN106" s="94"/>
      <c r="CAO106" s="90"/>
      <c r="CAP106" s="77"/>
      <c r="CAQ106" s="42"/>
      <c r="CAR106" s="72"/>
      <c r="CAS106" s="91"/>
      <c r="CAT106" s="93"/>
      <c r="CAU106" s="81"/>
      <c r="CAV106" s="94"/>
      <c r="CAW106" s="90"/>
      <c r="CAX106" s="77"/>
      <c r="CAY106" s="42"/>
      <c r="CAZ106" s="72"/>
      <c r="CBA106" s="91"/>
      <c r="CBB106" s="93"/>
      <c r="CBC106" s="81"/>
      <c r="CBD106" s="94"/>
      <c r="CBE106" s="90"/>
      <c r="CBF106" s="77"/>
      <c r="CBG106" s="42"/>
      <c r="CBH106" s="72"/>
      <c r="CBI106" s="91"/>
      <c r="CBJ106" s="93"/>
      <c r="CBK106" s="81"/>
      <c r="CBL106" s="94"/>
      <c r="CBM106" s="90"/>
      <c r="CBN106" s="77"/>
      <c r="CBO106" s="42"/>
      <c r="CBP106" s="72"/>
      <c r="CBQ106" s="91"/>
      <c r="CBR106" s="93"/>
      <c r="CBS106" s="81"/>
      <c r="CBT106" s="94"/>
      <c r="CBU106" s="90"/>
      <c r="CBV106" s="77"/>
      <c r="CBW106" s="42"/>
      <c r="CBX106" s="72"/>
      <c r="CBY106" s="91"/>
      <c r="CBZ106" s="93"/>
      <c r="CCA106" s="81"/>
      <c r="CCB106" s="94"/>
      <c r="CCC106" s="90"/>
      <c r="CCD106" s="77"/>
      <c r="CCE106" s="42"/>
      <c r="CCF106" s="72"/>
      <c r="CCG106" s="91"/>
      <c r="CCH106" s="93"/>
      <c r="CCI106" s="81"/>
      <c r="CCJ106" s="94"/>
      <c r="CCK106" s="90"/>
      <c r="CCL106" s="77"/>
      <c r="CCM106" s="42"/>
      <c r="CCN106" s="72"/>
      <c r="CCO106" s="91"/>
      <c r="CCP106" s="93"/>
      <c r="CCQ106" s="81"/>
      <c r="CCR106" s="94"/>
      <c r="CCS106" s="90"/>
      <c r="CCT106" s="77"/>
      <c r="CCU106" s="42"/>
      <c r="CCV106" s="72"/>
      <c r="CCW106" s="91"/>
      <c r="CCX106" s="93"/>
      <c r="CCY106" s="81"/>
      <c r="CCZ106" s="94"/>
      <c r="CDA106" s="90"/>
      <c r="CDB106" s="77"/>
      <c r="CDC106" s="42"/>
      <c r="CDD106" s="72"/>
      <c r="CDE106" s="91"/>
      <c r="CDF106" s="93"/>
      <c r="CDG106" s="81"/>
      <c r="CDH106" s="94"/>
      <c r="CDI106" s="90"/>
      <c r="CDJ106" s="77"/>
      <c r="CDK106" s="42"/>
      <c r="CDL106" s="72"/>
      <c r="CDM106" s="91"/>
      <c r="CDN106" s="93"/>
      <c r="CDO106" s="81"/>
      <c r="CDP106" s="94"/>
      <c r="CDQ106" s="90"/>
      <c r="CDR106" s="77"/>
      <c r="CDS106" s="42"/>
      <c r="CDT106" s="72"/>
      <c r="CDU106" s="91"/>
      <c r="CDV106" s="93"/>
      <c r="CDW106" s="81"/>
      <c r="CDX106" s="94"/>
      <c r="CDY106" s="90"/>
      <c r="CDZ106" s="77"/>
      <c r="CEA106" s="42"/>
      <c r="CEB106" s="72"/>
      <c r="CEC106" s="91"/>
      <c r="CED106" s="93"/>
      <c r="CEE106" s="81"/>
      <c r="CEF106" s="94"/>
      <c r="CEG106" s="90"/>
      <c r="CEH106" s="77"/>
      <c r="CEI106" s="42"/>
      <c r="CEJ106" s="72"/>
      <c r="CEK106" s="91"/>
      <c r="CEL106" s="93"/>
      <c r="CEM106" s="81"/>
      <c r="CEN106" s="94"/>
      <c r="CEO106" s="90"/>
      <c r="CEP106" s="77"/>
      <c r="CEQ106" s="42"/>
      <c r="CER106" s="72"/>
      <c r="CES106" s="91"/>
      <c r="CET106" s="93"/>
      <c r="CEU106" s="81"/>
      <c r="CEV106" s="94"/>
      <c r="CEW106" s="90"/>
      <c r="CEX106" s="77"/>
      <c r="CEY106" s="42"/>
      <c r="CEZ106" s="72"/>
      <c r="CFA106" s="91"/>
      <c r="CFB106" s="93"/>
      <c r="CFC106" s="81"/>
      <c r="CFD106" s="94"/>
      <c r="CFE106" s="90"/>
      <c r="CFF106" s="77"/>
      <c r="CFG106" s="42"/>
      <c r="CFH106" s="72"/>
      <c r="CFI106" s="91"/>
      <c r="CFJ106" s="93"/>
      <c r="CFK106" s="81"/>
      <c r="CFL106" s="94"/>
      <c r="CFM106" s="90"/>
      <c r="CFN106" s="77"/>
      <c r="CFO106" s="42"/>
      <c r="CFP106" s="72"/>
      <c r="CFQ106" s="91"/>
      <c r="CFR106" s="93"/>
      <c r="CFS106" s="81"/>
      <c r="CFT106" s="94"/>
      <c r="CFU106" s="90"/>
      <c r="CFV106" s="77"/>
      <c r="CFW106" s="42"/>
      <c r="CFX106" s="72"/>
      <c r="CFY106" s="91"/>
      <c r="CFZ106" s="93"/>
      <c r="CGA106" s="81"/>
      <c r="CGB106" s="94"/>
      <c r="CGC106" s="90"/>
      <c r="CGD106" s="77"/>
      <c r="CGE106" s="42"/>
      <c r="CGF106" s="72"/>
      <c r="CGG106" s="91"/>
      <c r="CGH106" s="93"/>
      <c r="CGI106" s="81"/>
      <c r="CGJ106" s="94"/>
      <c r="CGK106" s="90"/>
      <c r="CGL106" s="77"/>
      <c r="CGM106" s="42"/>
      <c r="CGN106" s="72"/>
      <c r="CGO106" s="91"/>
      <c r="CGP106" s="93"/>
      <c r="CGQ106" s="81"/>
      <c r="CGR106" s="94"/>
      <c r="CGS106" s="90"/>
      <c r="CGT106" s="77"/>
      <c r="CGU106" s="42"/>
      <c r="CGV106" s="72"/>
      <c r="CGW106" s="91"/>
      <c r="CGX106" s="93"/>
      <c r="CGY106" s="81"/>
      <c r="CGZ106" s="94"/>
      <c r="CHA106" s="90"/>
      <c r="CHB106" s="77"/>
      <c r="CHC106" s="42"/>
      <c r="CHD106" s="72"/>
      <c r="CHE106" s="91"/>
      <c r="CHF106" s="93"/>
      <c r="CHG106" s="81"/>
      <c r="CHH106" s="94"/>
      <c r="CHI106" s="90"/>
      <c r="CHJ106" s="77"/>
      <c r="CHK106" s="42"/>
      <c r="CHL106" s="72"/>
      <c r="CHM106" s="91"/>
      <c r="CHN106" s="93"/>
      <c r="CHO106" s="81"/>
      <c r="CHP106" s="94"/>
      <c r="CHQ106" s="90"/>
      <c r="CHR106" s="77"/>
      <c r="CHS106" s="42"/>
      <c r="CHT106" s="72"/>
      <c r="CHU106" s="91"/>
      <c r="CHV106" s="93"/>
      <c r="CHW106" s="81"/>
      <c r="CHX106" s="94"/>
      <c r="CHY106" s="90"/>
      <c r="CHZ106" s="77"/>
      <c r="CIA106" s="42"/>
      <c r="CIB106" s="72"/>
      <c r="CIC106" s="91"/>
      <c r="CID106" s="93"/>
      <c r="CIE106" s="81"/>
      <c r="CIF106" s="94"/>
      <c r="CIG106" s="90"/>
      <c r="CIH106" s="77"/>
      <c r="CII106" s="42"/>
      <c r="CIJ106" s="72"/>
      <c r="CIK106" s="91"/>
      <c r="CIL106" s="93"/>
      <c r="CIM106" s="81"/>
      <c r="CIN106" s="94"/>
      <c r="CIO106" s="90"/>
      <c r="CIP106" s="77"/>
      <c r="CIQ106" s="42"/>
      <c r="CIR106" s="72"/>
      <c r="CIS106" s="91"/>
      <c r="CIT106" s="93"/>
      <c r="CIU106" s="81"/>
      <c r="CIV106" s="94"/>
      <c r="CIW106" s="90"/>
      <c r="CIX106" s="77"/>
      <c r="CIY106" s="42"/>
      <c r="CIZ106" s="72"/>
      <c r="CJA106" s="91"/>
      <c r="CJB106" s="93"/>
      <c r="CJC106" s="81"/>
      <c r="CJD106" s="94"/>
      <c r="CJE106" s="90"/>
      <c r="CJF106" s="77"/>
      <c r="CJG106" s="42"/>
      <c r="CJH106" s="72"/>
      <c r="CJI106" s="91"/>
      <c r="CJJ106" s="93"/>
      <c r="CJK106" s="81"/>
      <c r="CJL106" s="94"/>
      <c r="CJM106" s="90"/>
      <c r="CJN106" s="77"/>
      <c r="CJO106" s="42"/>
      <c r="CJP106" s="72"/>
      <c r="CJQ106" s="91"/>
      <c r="CJR106" s="93"/>
      <c r="CJS106" s="81"/>
      <c r="CJT106" s="94"/>
      <c r="CJU106" s="90"/>
      <c r="CJV106" s="77"/>
      <c r="CJW106" s="42"/>
      <c r="CJX106" s="72"/>
      <c r="CJY106" s="91"/>
      <c r="CJZ106" s="93"/>
      <c r="CKA106" s="81"/>
      <c r="CKB106" s="94"/>
      <c r="CKC106" s="90"/>
      <c r="CKD106" s="77"/>
      <c r="CKE106" s="42"/>
      <c r="CKF106" s="72"/>
      <c r="CKG106" s="91"/>
      <c r="CKH106" s="93"/>
      <c r="CKI106" s="81"/>
      <c r="CKJ106" s="94"/>
      <c r="CKK106" s="90"/>
      <c r="CKL106" s="77"/>
      <c r="CKM106" s="42"/>
      <c r="CKN106" s="72"/>
      <c r="CKO106" s="91"/>
      <c r="CKP106" s="93"/>
      <c r="CKQ106" s="81"/>
      <c r="CKR106" s="94"/>
      <c r="CKS106" s="90"/>
      <c r="CKT106" s="77"/>
      <c r="CKU106" s="42"/>
      <c r="CKV106" s="72"/>
      <c r="CKW106" s="91"/>
      <c r="CKX106" s="93"/>
      <c r="CKY106" s="81"/>
      <c r="CKZ106" s="94"/>
      <c r="CLA106" s="90"/>
      <c r="CLB106" s="77"/>
      <c r="CLC106" s="42"/>
      <c r="CLD106" s="72"/>
      <c r="CLE106" s="91"/>
      <c r="CLF106" s="93"/>
      <c r="CLG106" s="81"/>
      <c r="CLH106" s="94"/>
      <c r="CLI106" s="90"/>
      <c r="CLJ106" s="77"/>
      <c r="CLK106" s="42"/>
      <c r="CLL106" s="72"/>
      <c r="CLM106" s="91"/>
      <c r="CLN106" s="93"/>
      <c r="CLO106" s="81"/>
      <c r="CLP106" s="94"/>
      <c r="CLQ106" s="90"/>
      <c r="CLR106" s="77"/>
      <c r="CLS106" s="42"/>
      <c r="CLT106" s="72"/>
      <c r="CLU106" s="91"/>
      <c r="CLV106" s="93"/>
      <c r="CLW106" s="81"/>
      <c r="CLX106" s="94"/>
      <c r="CLY106" s="90"/>
      <c r="CLZ106" s="77"/>
      <c r="CMA106" s="42"/>
      <c r="CMB106" s="72"/>
      <c r="CMC106" s="91"/>
      <c r="CMD106" s="93"/>
      <c r="CME106" s="81"/>
      <c r="CMF106" s="94"/>
      <c r="CMG106" s="90"/>
      <c r="CMH106" s="77"/>
      <c r="CMI106" s="42"/>
      <c r="CMJ106" s="72"/>
      <c r="CMK106" s="91"/>
      <c r="CML106" s="93"/>
      <c r="CMM106" s="81"/>
      <c r="CMN106" s="94"/>
      <c r="CMO106" s="90"/>
      <c r="CMP106" s="77"/>
      <c r="CMQ106" s="42"/>
      <c r="CMR106" s="72"/>
      <c r="CMS106" s="91"/>
      <c r="CMT106" s="93"/>
      <c r="CMU106" s="81"/>
      <c r="CMV106" s="94"/>
      <c r="CMW106" s="90"/>
      <c r="CMX106" s="77"/>
      <c r="CMY106" s="42"/>
      <c r="CMZ106" s="72"/>
      <c r="CNA106" s="91"/>
      <c r="CNB106" s="93"/>
      <c r="CNC106" s="81"/>
      <c r="CND106" s="94"/>
      <c r="CNE106" s="90"/>
      <c r="CNF106" s="77"/>
      <c r="CNG106" s="42"/>
      <c r="CNH106" s="72"/>
      <c r="CNI106" s="91"/>
      <c r="CNJ106" s="93"/>
      <c r="CNK106" s="81"/>
      <c r="CNL106" s="94"/>
      <c r="CNM106" s="90"/>
      <c r="CNN106" s="77"/>
      <c r="CNO106" s="42"/>
      <c r="CNP106" s="72"/>
      <c r="CNQ106" s="91"/>
      <c r="CNR106" s="93"/>
      <c r="CNS106" s="81"/>
      <c r="CNT106" s="94"/>
      <c r="CNU106" s="90"/>
      <c r="CNV106" s="77"/>
      <c r="CNW106" s="42"/>
      <c r="CNX106" s="72"/>
      <c r="CNY106" s="91"/>
      <c r="CNZ106" s="93"/>
      <c r="COA106" s="81"/>
      <c r="COB106" s="94"/>
      <c r="COC106" s="90"/>
      <c r="COD106" s="77"/>
      <c r="COE106" s="42"/>
      <c r="COF106" s="72"/>
      <c r="COG106" s="91"/>
      <c r="COH106" s="93"/>
      <c r="COI106" s="81"/>
      <c r="COJ106" s="94"/>
      <c r="COK106" s="90"/>
      <c r="COL106" s="77"/>
      <c r="COM106" s="42"/>
      <c r="CON106" s="72"/>
      <c r="COO106" s="91"/>
      <c r="COP106" s="93"/>
      <c r="COQ106" s="81"/>
      <c r="COR106" s="94"/>
      <c r="COS106" s="90"/>
      <c r="COT106" s="77"/>
      <c r="COU106" s="42"/>
      <c r="COV106" s="72"/>
      <c r="COW106" s="91"/>
      <c r="COX106" s="93"/>
      <c r="COY106" s="81"/>
      <c r="COZ106" s="94"/>
      <c r="CPA106" s="90"/>
      <c r="CPB106" s="77"/>
      <c r="CPC106" s="42"/>
      <c r="CPD106" s="72"/>
      <c r="CPE106" s="91"/>
      <c r="CPF106" s="93"/>
      <c r="CPG106" s="81"/>
      <c r="CPH106" s="94"/>
      <c r="CPI106" s="90"/>
      <c r="CPJ106" s="77"/>
      <c r="CPK106" s="42"/>
      <c r="CPL106" s="72"/>
      <c r="CPM106" s="91"/>
      <c r="CPN106" s="93"/>
      <c r="CPO106" s="81"/>
      <c r="CPP106" s="94"/>
      <c r="CPQ106" s="90"/>
      <c r="CPR106" s="77"/>
      <c r="CPS106" s="42"/>
      <c r="CPT106" s="72"/>
      <c r="CPU106" s="91"/>
      <c r="CPV106" s="93"/>
      <c r="CPW106" s="81"/>
      <c r="CPX106" s="94"/>
      <c r="CPY106" s="90"/>
      <c r="CPZ106" s="77"/>
      <c r="CQA106" s="42"/>
      <c r="CQB106" s="72"/>
      <c r="CQC106" s="91"/>
      <c r="CQD106" s="93"/>
      <c r="CQE106" s="81"/>
      <c r="CQF106" s="94"/>
      <c r="CQG106" s="90"/>
      <c r="CQH106" s="77"/>
      <c r="CQI106" s="42"/>
      <c r="CQJ106" s="72"/>
      <c r="CQK106" s="91"/>
      <c r="CQL106" s="93"/>
      <c r="CQM106" s="81"/>
      <c r="CQN106" s="94"/>
      <c r="CQO106" s="90"/>
      <c r="CQP106" s="77"/>
      <c r="CQQ106" s="42"/>
      <c r="CQR106" s="72"/>
      <c r="CQS106" s="91"/>
      <c r="CQT106" s="93"/>
      <c r="CQU106" s="81"/>
      <c r="CQV106" s="94"/>
      <c r="CQW106" s="90"/>
      <c r="CQX106" s="77"/>
      <c r="CQY106" s="42"/>
      <c r="CQZ106" s="72"/>
      <c r="CRA106" s="91"/>
      <c r="CRB106" s="93"/>
      <c r="CRC106" s="81"/>
      <c r="CRD106" s="94"/>
      <c r="CRE106" s="90"/>
      <c r="CRF106" s="77"/>
      <c r="CRG106" s="42"/>
      <c r="CRH106" s="72"/>
      <c r="CRI106" s="91"/>
      <c r="CRJ106" s="93"/>
      <c r="CRK106" s="81"/>
      <c r="CRL106" s="94"/>
      <c r="CRM106" s="90"/>
      <c r="CRN106" s="77"/>
      <c r="CRO106" s="42"/>
      <c r="CRP106" s="72"/>
      <c r="CRQ106" s="91"/>
      <c r="CRR106" s="93"/>
      <c r="CRS106" s="81"/>
      <c r="CRT106" s="94"/>
      <c r="CRU106" s="90"/>
      <c r="CRV106" s="77"/>
      <c r="CRW106" s="42"/>
      <c r="CRX106" s="72"/>
      <c r="CRY106" s="91"/>
      <c r="CRZ106" s="93"/>
      <c r="CSA106" s="81"/>
      <c r="CSB106" s="94"/>
      <c r="CSC106" s="90"/>
      <c r="CSD106" s="77"/>
      <c r="CSE106" s="42"/>
      <c r="CSF106" s="72"/>
      <c r="CSG106" s="91"/>
      <c r="CSH106" s="93"/>
      <c r="CSI106" s="81"/>
      <c r="CSJ106" s="94"/>
      <c r="CSK106" s="90"/>
      <c r="CSL106" s="77"/>
      <c r="CSM106" s="42"/>
      <c r="CSN106" s="72"/>
      <c r="CSO106" s="91"/>
      <c r="CSP106" s="93"/>
      <c r="CSQ106" s="81"/>
      <c r="CSR106" s="94"/>
      <c r="CSS106" s="90"/>
      <c r="CST106" s="77"/>
      <c r="CSU106" s="42"/>
      <c r="CSV106" s="72"/>
      <c r="CSW106" s="91"/>
      <c r="CSX106" s="93"/>
      <c r="CSY106" s="81"/>
      <c r="CSZ106" s="94"/>
      <c r="CTA106" s="90"/>
      <c r="CTB106" s="77"/>
      <c r="CTC106" s="42"/>
      <c r="CTD106" s="72"/>
      <c r="CTE106" s="91"/>
      <c r="CTF106" s="93"/>
      <c r="CTG106" s="81"/>
      <c r="CTH106" s="94"/>
      <c r="CTI106" s="90"/>
      <c r="CTJ106" s="77"/>
      <c r="CTK106" s="42"/>
      <c r="CTL106" s="72"/>
      <c r="CTM106" s="91"/>
      <c r="CTN106" s="93"/>
      <c r="CTO106" s="81"/>
      <c r="CTP106" s="94"/>
      <c r="CTQ106" s="90"/>
      <c r="CTR106" s="77"/>
      <c r="CTS106" s="42"/>
      <c r="CTT106" s="72"/>
      <c r="CTU106" s="91"/>
      <c r="CTV106" s="93"/>
      <c r="CTW106" s="81"/>
      <c r="CTX106" s="94"/>
      <c r="CTY106" s="90"/>
      <c r="CTZ106" s="77"/>
      <c r="CUA106" s="42"/>
      <c r="CUB106" s="72"/>
      <c r="CUC106" s="91"/>
      <c r="CUD106" s="93"/>
      <c r="CUE106" s="81"/>
      <c r="CUF106" s="94"/>
      <c r="CUG106" s="90"/>
      <c r="CUH106" s="77"/>
      <c r="CUI106" s="42"/>
      <c r="CUJ106" s="72"/>
      <c r="CUK106" s="91"/>
      <c r="CUL106" s="93"/>
      <c r="CUM106" s="81"/>
      <c r="CUN106" s="94"/>
      <c r="CUO106" s="90"/>
      <c r="CUP106" s="77"/>
      <c r="CUQ106" s="42"/>
      <c r="CUR106" s="72"/>
      <c r="CUS106" s="91"/>
      <c r="CUT106" s="93"/>
      <c r="CUU106" s="81"/>
      <c r="CUV106" s="94"/>
      <c r="CUW106" s="90"/>
      <c r="CUX106" s="77"/>
      <c r="CUY106" s="42"/>
      <c r="CUZ106" s="72"/>
      <c r="CVA106" s="91"/>
      <c r="CVB106" s="93"/>
      <c r="CVC106" s="81"/>
      <c r="CVD106" s="94"/>
      <c r="CVE106" s="90"/>
      <c r="CVF106" s="77"/>
      <c r="CVG106" s="42"/>
      <c r="CVH106" s="72"/>
      <c r="CVI106" s="91"/>
      <c r="CVJ106" s="93"/>
      <c r="CVK106" s="81"/>
      <c r="CVL106" s="94"/>
      <c r="CVM106" s="90"/>
      <c r="CVN106" s="77"/>
      <c r="CVO106" s="42"/>
      <c r="CVP106" s="72"/>
      <c r="CVQ106" s="91"/>
      <c r="CVR106" s="93"/>
      <c r="CVS106" s="81"/>
      <c r="CVT106" s="94"/>
      <c r="CVU106" s="90"/>
      <c r="CVV106" s="77"/>
      <c r="CVW106" s="42"/>
      <c r="CVX106" s="72"/>
      <c r="CVY106" s="91"/>
      <c r="CVZ106" s="93"/>
      <c r="CWA106" s="81"/>
      <c r="CWB106" s="94"/>
      <c r="CWC106" s="90"/>
      <c r="CWD106" s="77"/>
      <c r="CWE106" s="42"/>
      <c r="CWF106" s="72"/>
      <c r="CWG106" s="91"/>
      <c r="CWH106" s="93"/>
      <c r="CWI106" s="81"/>
      <c r="CWJ106" s="94"/>
      <c r="CWK106" s="90"/>
      <c r="CWL106" s="77"/>
      <c r="CWM106" s="42"/>
      <c r="CWN106" s="72"/>
      <c r="CWO106" s="91"/>
      <c r="CWP106" s="93"/>
      <c r="CWQ106" s="81"/>
      <c r="CWR106" s="94"/>
      <c r="CWS106" s="90"/>
      <c r="CWT106" s="77"/>
      <c r="CWU106" s="42"/>
      <c r="CWV106" s="72"/>
      <c r="CWW106" s="91"/>
      <c r="CWX106" s="93"/>
      <c r="CWY106" s="81"/>
      <c r="CWZ106" s="94"/>
      <c r="CXA106" s="90"/>
      <c r="CXB106" s="77"/>
      <c r="CXC106" s="42"/>
      <c r="CXD106" s="72"/>
      <c r="CXE106" s="91"/>
      <c r="CXF106" s="93"/>
      <c r="CXG106" s="81"/>
      <c r="CXH106" s="94"/>
      <c r="CXI106" s="90"/>
      <c r="CXJ106" s="77"/>
      <c r="CXK106" s="42"/>
      <c r="CXL106" s="72"/>
      <c r="CXM106" s="91"/>
      <c r="CXN106" s="93"/>
      <c r="CXO106" s="81"/>
      <c r="CXP106" s="94"/>
      <c r="CXQ106" s="90"/>
      <c r="CXR106" s="77"/>
      <c r="CXS106" s="42"/>
      <c r="CXT106" s="72"/>
      <c r="CXU106" s="91"/>
      <c r="CXV106" s="93"/>
      <c r="CXW106" s="81"/>
      <c r="CXX106" s="94"/>
      <c r="CXY106" s="90"/>
      <c r="CXZ106" s="77"/>
      <c r="CYA106" s="42"/>
      <c r="CYB106" s="72"/>
      <c r="CYC106" s="91"/>
      <c r="CYD106" s="93"/>
      <c r="CYE106" s="81"/>
      <c r="CYF106" s="94"/>
      <c r="CYG106" s="90"/>
      <c r="CYH106" s="77"/>
      <c r="CYI106" s="42"/>
      <c r="CYJ106" s="72"/>
      <c r="CYK106" s="91"/>
      <c r="CYL106" s="93"/>
      <c r="CYM106" s="81"/>
      <c r="CYN106" s="94"/>
      <c r="CYO106" s="90"/>
      <c r="CYP106" s="77"/>
      <c r="CYQ106" s="42"/>
      <c r="CYR106" s="72"/>
      <c r="CYS106" s="91"/>
      <c r="CYT106" s="93"/>
      <c r="CYU106" s="81"/>
      <c r="CYV106" s="94"/>
      <c r="CYW106" s="90"/>
      <c r="CYX106" s="77"/>
      <c r="CYY106" s="42"/>
      <c r="CYZ106" s="72"/>
      <c r="CZA106" s="91"/>
      <c r="CZB106" s="93"/>
      <c r="CZC106" s="81"/>
      <c r="CZD106" s="94"/>
      <c r="CZE106" s="90"/>
      <c r="CZF106" s="77"/>
      <c r="CZG106" s="42"/>
      <c r="CZH106" s="72"/>
      <c r="CZI106" s="91"/>
      <c r="CZJ106" s="93"/>
      <c r="CZK106" s="81"/>
      <c r="CZL106" s="94"/>
      <c r="CZM106" s="90"/>
      <c r="CZN106" s="77"/>
      <c r="CZO106" s="42"/>
      <c r="CZP106" s="72"/>
      <c r="CZQ106" s="91"/>
      <c r="CZR106" s="93"/>
      <c r="CZS106" s="81"/>
      <c r="CZT106" s="94"/>
      <c r="CZU106" s="90"/>
      <c r="CZV106" s="77"/>
      <c r="CZW106" s="42"/>
      <c r="CZX106" s="72"/>
      <c r="CZY106" s="91"/>
      <c r="CZZ106" s="93"/>
      <c r="DAA106" s="81"/>
      <c r="DAB106" s="94"/>
      <c r="DAC106" s="90"/>
      <c r="DAD106" s="77"/>
      <c r="DAE106" s="42"/>
      <c r="DAF106" s="72"/>
      <c r="DAG106" s="91"/>
      <c r="DAH106" s="93"/>
      <c r="DAI106" s="81"/>
      <c r="DAJ106" s="94"/>
      <c r="DAK106" s="90"/>
      <c r="DAL106" s="77"/>
      <c r="DAM106" s="42"/>
      <c r="DAN106" s="72"/>
      <c r="DAO106" s="91"/>
      <c r="DAP106" s="93"/>
      <c r="DAQ106" s="81"/>
      <c r="DAR106" s="94"/>
      <c r="DAS106" s="90"/>
      <c r="DAT106" s="77"/>
      <c r="DAU106" s="42"/>
      <c r="DAV106" s="72"/>
      <c r="DAW106" s="91"/>
      <c r="DAX106" s="93"/>
      <c r="DAY106" s="81"/>
      <c r="DAZ106" s="94"/>
      <c r="DBA106" s="90"/>
      <c r="DBB106" s="77"/>
      <c r="DBC106" s="42"/>
      <c r="DBD106" s="72"/>
      <c r="DBE106" s="91"/>
      <c r="DBF106" s="93"/>
      <c r="DBG106" s="81"/>
      <c r="DBH106" s="94"/>
      <c r="DBI106" s="90"/>
      <c r="DBJ106" s="77"/>
      <c r="DBK106" s="42"/>
      <c r="DBL106" s="72"/>
      <c r="DBM106" s="91"/>
      <c r="DBN106" s="93"/>
      <c r="DBO106" s="81"/>
      <c r="DBP106" s="94"/>
      <c r="DBQ106" s="90"/>
      <c r="DBR106" s="77"/>
      <c r="DBS106" s="42"/>
      <c r="DBT106" s="72"/>
      <c r="DBU106" s="91"/>
      <c r="DBV106" s="93"/>
      <c r="DBW106" s="81"/>
      <c r="DBX106" s="94"/>
      <c r="DBY106" s="90"/>
      <c r="DBZ106" s="77"/>
      <c r="DCA106" s="42"/>
      <c r="DCB106" s="72"/>
      <c r="DCC106" s="91"/>
      <c r="DCD106" s="93"/>
      <c r="DCE106" s="81"/>
      <c r="DCF106" s="94"/>
      <c r="DCG106" s="90"/>
      <c r="DCH106" s="77"/>
      <c r="DCI106" s="42"/>
      <c r="DCJ106" s="72"/>
      <c r="DCK106" s="91"/>
      <c r="DCL106" s="93"/>
      <c r="DCM106" s="81"/>
      <c r="DCN106" s="94"/>
      <c r="DCO106" s="90"/>
      <c r="DCP106" s="77"/>
      <c r="DCQ106" s="42"/>
      <c r="DCR106" s="72"/>
      <c r="DCS106" s="91"/>
      <c r="DCT106" s="93"/>
      <c r="DCU106" s="81"/>
      <c r="DCV106" s="94"/>
      <c r="DCW106" s="90"/>
      <c r="DCX106" s="77"/>
      <c r="DCY106" s="42"/>
      <c r="DCZ106" s="72"/>
      <c r="DDA106" s="91"/>
      <c r="DDB106" s="93"/>
      <c r="DDC106" s="81"/>
      <c r="DDD106" s="94"/>
      <c r="DDE106" s="90"/>
    </row>
    <row r="107" spans="1:2813" s="183" customFormat="1" ht="39.950000000000003" hidden="1" customHeight="1" outlineLevel="1">
      <c r="A107" s="182"/>
      <c r="B107" s="184"/>
      <c r="C107" s="198"/>
      <c r="D107" s="196"/>
      <c r="E107" s="232" t="s">
        <v>308</v>
      </c>
      <c r="F107" s="231" t="s">
        <v>103</v>
      </c>
      <c r="G107" s="235">
        <v>39.6</v>
      </c>
      <c r="H107" s="186"/>
      <c r="I107" s="199"/>
      <c r="J107" s="197"/>
      <c r="K107" s="189"/>
      <c r="L107" s="193"/>
      <c r="M107" s="194"/>
      <c r="N107" s="191"/>
      <c r="O107" s="195"/>
      <c r="P107" s="192"/>
      <c r="Q107" s="182"/>
      <c r="R107" s="184"/>
      <c r="S107" s="191"/>
      <c r="T107" s="195"/>
      <c r="U107" s="192"/>
      <c r="V107" s="190"/>
      <c r="W107" s="187"/>
      <c r="X107" s="189"/>
      <c r="Y107" s="193"/>
      <c r="Z107" s="194"/>
      <c r="AA107" s="191"/>
      <c r="AB107" s="195"/>
      <c r="AC107" s="192"/>
      <c r="AD107" s="190"/>
      <c r="AE107" s="187"/>
      <c r="AF107" s="189"/>
      <c r="AG107" s="193"/>
      <c r="AH107" s="194"/>
      <c r="AI107" s="191"/>
      <c r="AJ107" s="195"/>
      <c r="AK107" s="192"/>
      <c r="AL107" s="190"/>
      <c r="AM107" s="187"/>
      <c r="AN107" s="189"/>
      <c r="AO107" s="193"/>
      <c r="AP107" s="194"/>
      <c r="AQ107" s="191"/>
      <c r="AR107" s="195"/>
      <c r="AS107" s="192"/>
      <c r="AT107" s="190"/>
      <c r="AU107" s="187"/>
      <c r="AV107" s="189"/>
      <c r="AW107" s="193"/>
      <c r="AX107" s="194"/>
      <c r="AY107" s="191"/>
      <c r="AZ107" s="195"/>
      <c r="BA107" s="192"/>
      <c r="BB107" s="190"/>
      <c r="BC107" s="187"/>
      <c r="BD107" s="189"/>
      <c r="BE107" s="193"/>
      <c r="BF107" s="194"/>
      <c r="BG107" s="191"/>
      <c r="BH107" s="195"/>
      <c r="BI107" s="192"/>
      <c r="BJ107" s="190"/>
      <c r="BK107" s="187"/>
      <c r="BL107" s="189"/>
      <c r="BM107" s="193"/>
      <c r="BN107" s="194"/>
      <c r="BO107" s="191"/>
      <c r="BP107" s="195"/>
      <c r="BQ107" s="192"/>
      <c r="BR107" s="190"/>
      <c r="BS107" s="187"/>
      <c r="BT107" s="189"/>
      <c r="BU107" s="193"/>
      <c r="BV107" s="194"/>
      <c r="BW107" s="191"/>
      <c r="BX107" s="195"/>
      <c r="BY107" s="192"/>
      <c r="BZ107" s="190"/>
      <c r="CA107" s="187"/>
      <c r="CB107" s="189"/>
      <c r="CC107" s="193"/>
      <c r="CD107" s="194"/>
      <c r="CE107" s="191"/>
      <c r="CF107" s="195"/>
      <c r="CG107" s="192"/>
      <c r="CH107" s="190"/>
      <c r="CI107" s="187"/>
      <c r="CJ107" s="189"/>
      <c r="CK107" s="193"/>
      <c r="CL107" s="194"/>
      <c r="CM107" s="191"/>
      <c r="CN107" s="195"/>
      <c r="CO107" s="192"/>
      <c r="CP107" s="190"/>
      <c r="CQ107" s="187"/>
      <c r="CR107" s="189"/>
      <c r="CS107" s="193"/>
      <c r="CT107" s="194"/>
      <c r="CU107" s="191"/>
      <c r="CV107" s="195"/>
      <c r="CW107" s="192"/>
      <c r="CX107" s="190"/>
      <c r="CY107" s="187"/>
      <c r="CZ107" s="189"/>
      <c r="DA107" s="193"/>
      <c r="DB107" s="194"/>
      <c r="DC107" s="191"/>
      <c r="DD107" s="195"/>
      <c r="DE107" s="192"/>
      <c r="DF107" s="190"/>
      <c r="DG107" s="187"/>
      <c r="DH107" s="189"/>
      <c r="DI107" s="193"/>
      <c r="DJ107" s="194"/>
      <c r="DK107" s="191"/>
      <c r="DL107" s="195"/>
      <c r="DM107" s="192"/>
      <c r="DN107" s="190"/>
      <c r="DO107" s="187"/>
      <c r="DP107" s="189"/>
      <c r="DQ107" s="193"/>
      <c r="DR107" s="194"/>
      <c r="DS107" s="191"/>
      <c r="DT107" s="195"/>
      <c r="DU107" s="192"/>
      <c r="DV107" s="190"/>
      <c r="DW107" s="187"/>
      <c r="DX107" s="189"/>
      <c r="DY107" s="193"/>
      <c r="DZ107" s="194"/>
      <c r="EA107" s="191"/>
      <c r="EB107" s="195"/>
      <c r="EC107" s="192"/>
      <c r="ED107" s="190"/>
      <c r="EE107" s="187"/>
      <c r="EF107" s="189"/>
      <c r="EG107" s="193"/>
      <c r="EH107" s="194"/>
      <c r="EI107" s="191"/>
      <c r="EJ107" s="195"/>
      <c r="EK107" s="192"/>
      <c r="EL107" s="190"/>
      <c r="EM107" s="187"/>
      <c r="EN107" s="189"/>
      <c r="EO107" s="193"/>
      <c r="EP107" s="194"/>
      <c r="EQ107" s="191"/>
      <c r="ER107" s="195"/>
      <c r="ES107" s="192"/>
      <c r="ET107" s="190"/>
      <c r="EU107" s="187"/>
      <c r="EV107" s="189"/>
      <c r="EW107" s="193"/>
      <c r="EX107" s="194"/>
      <c r="EY107" s="191"/>
      <c r="EZ107" s="195"/>
      <c r="FA107" s="192"/>
      <c r="FB107" s="190"/>
      <c r="FC107" s="187"/>
      <c r="FD107" s="189"/>
      <c r="FE107" s="193"/>
      <c r="FF107" s="194"/>
      <c r="FG107" s="191"/>
      <c r="FH107" s="195"/>
      <c r="FI107" s="192"/>
      <c r="FJ107" s="190"/>
      <c r="FK107" s="187"/>
      <c r="FL107" s="189"/>
      <c r="FM107" s="193"/>
      <c r="FN107" s="194"/>
      <c r="FO107" s="191"/>
      <c r="FP107" s="195"/>
      <c r="FQ107" s="192"/>
      <c r="FR107" s="190"/>
      <c r="FS107" s="187"/>
      <c r="FT107" s="189"/>
      <c r="FU107" s="193"/>
      <c r="FV107" s="194"/>
      <c r="FW107" s="191"/>
      <c r="FX107" s="195"/>
      <c r="FY107" s="192"/>
      <c r="FZ107" s="190"/>
      <c r="GA107" s="187"/>
      <c r="GB107" s="189"/>
      <c r="GC107" s="193"/>
      <c r="GD107" s="194"/>
      <c r="GE107" s="191"/>
      <c r="GF107" s="195"/>
      <c r="GG107" s="192"/>
      <c r="GH107" s="190"/>
      <c r="GI107" s="187"/>
      <c r="GJ107" s="189"/>
      <c r="GK107" s="193"/>
      <c r="GL107" s="194"/>
      <c r="GM107" s="191"/>
      <c r="GN107" s="195"/>
      <c r="GO107" s="192"/>
      <c r="GP107" s="190"/>
      <c r="GQ107" s="187"/>
      <c r="GR107" s="189"/>
      <c r="GS107" s="193"/>
      <c r="GT107" s="194"/>
      <c r="GU107" s="191"/>
      <c r="GV107" s="195"/>
      <c r="GW107" s="192"/>
      <c r="GX107" s="190"/>
      <c r="GY107" s="187"/>
      <c r="GZ107" s="189"/>
      <c r="HA107" s="193"/>
      <c r="HB107" s="194"/>
      <c r="HC107" s="191"/>
      <c r="HD107" s="195"/>
      <c r="HE107" s="192"/>
      <c r="HF107" s="190"/>
      <c r="HG107" s="187"/>
      <c r="HH107" s="189"/>
      <c r="HI107" s="193"/>
      <c r="HJ107" s="194"/>
      <c r="HK107" s="191"/>
      <c r="HL107" s="195"/>
      <c r="HM107" s="192"/>
      <c r="HN107" s="190"/>
      <c r="HO107" s="187"/>
      <c r="HP107" s="189"/>
      <c r="HQ107" s="193"/>
      <c r="HR107" s="194"/>
      <c r="HS107" s="191"/>
      <c r="HT107" s="195"/>
      <c r="HU107" s="192"/>
      <c r="HV107" s="190"/>
      <c r="HW107" s="187"/>
      <c r="HX107" s="189"/>
      <c r="HY107" s="193"/>
      <c r="HZ107" s="194"/>
      <c r="IA107" s="191"/>
      <c r="IB107" s="195"/>
      <c r="IC107" s="192"/>
      <c r="ID107" s="190"/>
      <c r="IE107" s="187"/>
      <c r="IF107" s="189"/>
      <c r="IG107" s="193"/>
      <c r="IH107" s="194"/>
      <c r="II107" s="191"/>
      <c r="IJ107" s="195"/>
      <c r="IK107" s="192"/>
      <c r="IL107" s="190"/>
      <c r="IM107" s="187"/>
      <c r="IN107" s="189"/>
      <c r="IO107" s="193"/>
      <c r="IP107" s="194"/>
      <c r="IQ107" s="191"/>
      <c r="IR107" s="195"/>
      <c r="IS107" s="192"/>
      <c r="IT107" s="190"/>
      <c r="IU107" s="187"/>
      <c r="IV107" s="189"/>
      <c r="IW107" s="193"/>
      <c r="IX107" s="194"/>
      <c r="IY107" s="191"/>
      <c r="IZ107" s="195"/>
      <c r="JA107" s="192"/>
      <c r="JB107" s="190"/>
      <c r="JC107" s="187"/>
      <c r="JD107" s="189"/>
      <c r="JE107" s="193"/>
      <c r="JF107" s="194"/>
      <c r="JG107" s="191"/>
      <c r="JH107" s="195"/>
      <c r="JI107" s="192"/>
      <c r="JJ107" s="190"/>
      <c r="JK107" s="187"/>
      <c r="JL107" s="189"/>
      <c r="JM107" s="193"/>
      <c r="JN107" s="194"/>
      <c r="JO107" s="191"/>
      <c r="JP107" s="195"/>
      <c r="JQ107" s="192"/>
      <c r="JR107" s="190"/>
      <c r="JS107" s="187"/>
      <c r="JT107" s="189"/>
      <c r="JU107" s="193"/>
      <c r="JV107" s="194"/>
      <c r="JW107" s="191"/>
      <c r="JX107" s="195"/>
      <c r="JY107" s="192"/>
      <c r="JZ107" s="190"/>
      <c r="KA107" s="187"/>
      <c r="KB107" s="189"/>
      <c r="KC107" s="193"/>
      <c r="KD107" s="194"/>
      <c r="KE107" s="191"/>
      <c r="KF107" s="195"/>
      <c r="KG107" s="192"/>
      <c r="KH107" s="190"/>
      <c r="KI107" s="187"/>
      <c r="KJ107" s="189"/>
      <c r="KK107" s="193"/>
      <c r="KL107" s="194"/>
      <c r="KM107" s="191"/>
      <c r="KN107" s="195"/>
      <c r="KO107" s="192"/>
      <c r="KP107" s="190"/>
      <c r="KQ107" s="187"/>
      <c r="KR107" s="189"/>
      <c r="KS107" s="193"/>
      <c r="KT107" s="194"/>
      <c r="KU107" s="191"/>
      <c r="KV107" s="195"/>
      <c r="KW107" s="192"/>
      <c r="KX107" s="190"/>
      <c r="KY107" s="187"/>
      <c r="KZ107" s="189"/>
      <c r="LA107" s="193"/>
      <c r="LB107" s="194"/>
      <c r="LC107" s="191"/>
      <c r="LD107" s="195"/>
      <c r="LE107" s="192"/>
      <c r="LF107" s="190"/>
      <c r="LG107" s="187"/>
      <c r="LH107" s="189"/>
      <c r="LI107" s="193"/>
      <c r="LJ107" s="194"/>
      <c r="LK107" s="191"/>
      <c r="LL107" s="195"/>
      <c r="LM107" s="192"/>
      <c r="LN107" s="190"/>
      <c r="LO107" s="187"/>
      <c r="LP107" s="189"/>
      <c r="LQ107" s="193"/>
      <c r="LR107" s="194"/>
      <c r="LS107" s="191"/>
      <c r="LT107" s="195"/>
      <c r="LU107" s="192"/>
      <c r="LV107" s="190"/>
      <c r="LW107" s="187"/>
      <c r="LX107" s="189"/>
      <c r="LY107" s="193"/>
      <c r="LZ107" s="194"/>
      <c r="MA107" s="191"/>
      <c r="MB107" s="195"/>
      <c r="MC107" s="192"/>
      <c r="MD107" s="190"/>
      <c r="ME107" s="187"/>
      <c r="MF107" s="189"/>
      <c r="MG107" s="193"/>
      <c r="MH107" s="194"/>
      <c r="MI107" s="191"/>
      <c r="MJ107" s="195"/>
      <c r="MK107" s="192"/>
      <c r="ML107" s="190"/>
      <c r="MM107" s="187"/>
      <c r="MN107" s="189"/>
      <c r="MO107" s="193"/>
      <c r="MP107" s="194"/>
      <c r="MQ107" s="191"/>
      <c r="MR107" s="195"/>
      <c r="MS107" s="192"/>
      <c r="MT107" s="190"/>
      <c r="MU107" s="187"/>
      <c r="MV107" s="189"/>
      <c r="MW107" s="193"/>
      <c r="MX107" s="194"/>
      <c r="MY107" s="191"/>
      <c r="MZ107" s="195"/>
      <c r="NA107" s="192"/>
      <c r="NB107" s="190"/>
      <c r="NC107" s="187"/>
      <c r="ND107" s="189"/>
      <c r="NE107" s="193"/>
      <c r="NF107" s="194"/>
      <c r="NG107" s="191"/>
      <c r="NH107" s="195"/>
      <c r="NI107" s="192"/>
      <c r="NJ107" s="190"/>
      <c r="NK107" s="187"/>
      <c r="NL107" s="189"/>
      <c r="NM107" s="193"/>
      <c r="NN107" s="194"/>
      <c r="NO107" s="191"/>
      <c r="NP107" s="195"/>
      <c r="NQ107" s="192"/>
      <c r="NR107" s="190"/>
      <c r="NS107" s="187"/>
      <c r="NT107" s="189"/>
      <c r="NU107" s="193"/>
      <c r="NV107" s="194"/>
      <c r="NW107" s="191"/>
      <c r="NX107" s="195"/>
      <c r="NY107" s="192"/>
      <c r="NZ107" s="190"/>
      <c r="OA107" s="187"/>
      <c r="OB107" s="189"/>
      <c r="OC107" s="193"/>
      <c r="OD107" s="194"/>
      <c r="OE107" s="191"/>
      <c r="OF107" s="195"/>
      <c r="OG107" s="192"/>
      <c r="OH107" s="190"/>
      <c r="OI107" s="187"/>
      <c r="OJ107" s="189"/>
      <c r="OK107" s="193"/>
      <c r="OL107" s="194"/>
      <c r="OM107" s="191"/>
      <c r="ON107" s="195"/>
      <c r="OO107" s="192"/>
      <c r="OP107" s="190"/>
      <c r="OQ107" s="187"/>
      <c r="OR107" s="189"/>
      <c r="OS107" s="193"/>
      <c r="OT107" s="194"/>
      <c r="OU107" s="191"/>
      <c r="OV107" s="195"/>
      <c r="OW107" s="192"/>
      <c r="OX107" s="190"/>
      <c r="OY107" s="187"/>
      <c r="OZ107" s="189"/>
      <c r="PA107" s="193"/>
      <c r="PB107" s="194"/>
      <c r="PC107" s="191"/>
      <c r="PD107" s="195"/>
      <c r="PE107" s="192"/>
      <c r="PF107" s="190"/>
      <c r="PG107" s="187"/>
      <c r="PH107" s="189"/>
      <c r="PI107" s="193"/>
      <c r="PJ107" s="194"/>
      <c r="PK107" s="191"/>
      <c r="PL107" s="195"/>
      <c r="PM107" s="192"/>
      <c r="PN107" s="190"/>
      <c r="PO107" s="187"/>
      <c r="PP107" s="189"/>
      <c r="PQ107" s="193"/>
      <c r="PR107" s="194"/>
      <c r="PS107" s="191"/>
      <c r="PT107" s="195"/>
      <c r="PU107" s="192"/>
      <c r="PV107" s="190"/>
      <c r="PW107" s="187"/>
      <c r="PX107" s="189"/>
      <c r="PY107" s="193"/>
      <c r="PZ107" s="194"/>
      <c r="QA107" s="191"/>
      <c r="QB107" s="195"/>
      <c r="QC107" s="192"/>
      <c r="QD107" s="190"/>
      <c r="QE107" s="187"/>
      <c r="QF107" s="189"/>
      <c r="QG107" s="193"/>
      <c r="QH107" s="194"/>
      <c r="QI107" s="191"/>
      <c r="QJ107" s="195"/>
      <c r="QK107" s="192"/>
      <c r="QL107" s="190"/>
      <c r="QM107" s="187"/>
      <c r="QN107" s="189"/>
      <c r="QO107" s="193"/>
      <c r="QP107" s="194"/>
      <c r="QQ107" s="191"/>
      <c r="QR107" s="195"/>
      <c r="QS107" s="192"/>
      <c r="QT107" s="190"/>
      <c r="QU107" s="187"/>
      <c r="QV107" s="189"/>
      <c r="QW107" s="193"/>
      <c r="QX107" s="194"/>
      <c r="QY107" s="191"/>
      <c r="QZ107" s="195"/>
      <c r="RA107" s="192"/>
      <c r="RB107" s="190"/>
      <c r="RC107" s="187"/>
      <c r="RD107" s="189"/>
      <c r="RE107" s="193"/>
      <c r="RF107" s="194"/>
      <c r="RG107" s="191"/>
      <c r="RH107" s="195"/>
      <c r="RI107" s="192"/>
      <c r="RJ107" s="190"/>
      <c r="RK107" s="187"/>
      <c r="RL107" s="189"/>
      <c r="RM107" s="193"/>
      <c r="RN107" s="194"/>
      <c r="RO107" s="191"/>
      <c r="RP107" s="195"/>
      <c r="RQ107" s="192"/>
      <c r="RR107" s="190"/>
      <c r="RS107" s="187"/>
      <c r="RT107" s="189"/>
      <c r="RU107" s="193"/>
      <c r="RV107" s="194"/>
      <c r="RW107" s="191"/>
      <c r="RX107" s="195"/>
      <c r="RY107" s="192"/>
      <c r="RZ107" s="190"/>
      <c r="SA107" s="187"/>
      <c r="SB107" s="189"/>
      <c r="SC107" s="193"/>
      <c r="SD107" s="194"/>
      <c r="SE107" s="191"/>
      <c r="SF107" s="195"/>
      <c r="SG107" s="192"/>
      <c r="SH107" s="190"/>
      <c r="SI107" s="187"/>
      <c r="SJ107" s="189"/>
      <c r="SK107" s="193"/>
      <c r="SL107" s="194"/>
      <c r="SM107" s="191"/>
      <c r="SN107" s="195"/>
      <c r="SO107" s="192"/>
      <c r="SP107" s="190"/>
      <c r="SQ107" s="187"/>
      <c r="SR107" s="189"/>
      <c r="SS107" s="193"/>
      <c r="ST107" s="194"/>
      <c r="SU107" s="191"/>
      <c r="SV107" s="195"/>
      <c r="SW107" s="192"/>
      <c r="SX107" s="190"/>
      <c r="SY107" s="187"/>
      <c r="SZ107" s="189"/>
      <c r="TA107" s="193"/>
      <c r="TB107" s="194"/>
      <c r="TC107" s="191"/>
      <c r="TD107" s="195"/>
      <c r="TE107" s="192"/>
      <c r="TF107" s="190"/>
      <c r="TG107" s="187"/>
      <c r="TH107" s="189"/>
      <c r="TI107" s="193"/>
      <c r="TJ107" s="194"/>
      <c r="TK107" s="191"/>
      <c r="TL107" s="195"/>
      <c r="TM107" s="192"/>
      <c r="TN107" s="190"/>
      <c r="TO107" s="187"/>
      <c r="TP107" s="189"/>
      <c r="TQ107" s="193"/>
      <c r="TR107" s="194"/>
      <c r="TS107" s="191"/>
      <c r="TT107" s="195"/>
      <c r="TU107" s="192"/>
      <c r="TV107" s="190"/>
      <c r="TW107" s="187"/>
      <c r="TX107" s="189"/>
      <c r="TY107" s="193"/>
      <c r="TZ107" s="194"/>
      <c r="UA107" s="191"/>
      <c r="UB107" s="195"/>
      <c r="UC107" s="192"/>
      <c r="UD107" s="190"/>
      <c r="UE107" s="187"/>
      <c r="UF107" s="189"/>
      <c r="UG107" s="193"/>
      <c r="UH107" s="194"/>
      <c r="UI107" s="191"/>
      <c r="UJ107" s="195"/>
      <c r="UK107" s="192"/>
      <c r="UL107" s="190"/>
      <c r="UM107" s="187"/>
      <c r="UN107" s="189"/>
      <c r="UO107" s="193"/>
      <c r="UP107" s="194"/>
      <c r="UQ107" s="191"/>
      <c r="UR107" s="195"/>
      <c r="US107" s="192"/>
      <c r="UT107" s="190"/>
      <c r="UU107" s="187"/>
      <c r="UV107" s="189"/>
      <c r="UW107" s="193"/>
      <c r="UX107" s="194"/>
      <c r="UY107" s="191"/>
      <c r="UZ107" s="195"/>
      <c r="VA107" s="192"/>
      <c r="VB107" s="190"/>
      <c r="VC107" s="187"/>
      <c r="VD107" s="189"/>
      <c r="VE107" s="193"/>
      <c r="VF107" s="194"/>
      <c r="VG107" s="191"/>
      <c r="VH107" s="195"/>
      <c r="VI107" s="192"/>
      <c r="VJ107" s="190"/>
      <c r="VK107" s="187"/>
      <c r="VL107" s="189"/>
      <c r="VM107" s="193"/>
      <c r="VN107" s="194"/>
      <c r="VO107" s="191"/>
      <c r="VP107" s="195"/>
      <c r="VQ107" s="192"/>
      <c r="VR107" s="190"/>
      <c r="VS107" s="187"/>
      <c r="VT107" s="189"/>
      <c r="VU107" s="193"/>
      <c r="VV107" s="194"/>
      <c r="VW107" s="191"/>
      <c r="VX107" s="195"/>
      <c r="VY107" s="192"/>
      <c r="VZ107" s="190"/>
      <c r="WA107" s="187"/>
      <c r="WB107" s="189"/>
      <c r="WC107" s="193"/>
      <c r="WD107" s="194"/>
      <c r="WE107" s="191"/>
      <c r="WF107" s="195"/>
      <c r="WG107" s="192"/>
      <c r="WH107" s="190"/>
      <c r="WI107" s="187"/>
      <c r="WJ107" s="189"/>
      <c r="WK107" s="193"/>
      <c r="WL107" s="194"/>
      <c r="WM107" s="191"/>
      <c r="WN107" s="195"/>
      <c r="WO107" s="192"/>
      <c r="WP107" s="190"/>
      <c r="WQ107" s="187"/>
      <c r="WR107" s="189"/>
      <c r="WS107" s="193"/>
      <c r="WT107" s="194"/>
      <c r="WU107" s="191"/>
      <c r="WV107" s="195"/>
      <c r="WW107" s="192"/>
      <c r="WX107" s="190"/>
      <c r="WY107" s="187"/>
      <c r="WZ107" s="189"/>
      <c r="XA107" s="193"/>
      <c r="XB107" s="194"/>
      <c r="XC107" s="191"/>
      <c r="XD107" s="195"/>
      <c r="XE107" s="192"/>
      <c r="XF107" s="190"/>
      <c r="XG107" s="187"/>
      <c r="XH107" s="189"/>
      <c r="XI107" s="193"/>
      <c r="XJ107" s="194"/>
      <c r="XK107" s="191"/>
      <c r="XL107" s="195"/>
      <c r="XM107" s="192"/>
      <c r="XN107" s="190"/>
      <c r="XO107" s="187"/>
      <c r="XP107" s="189"/>
      <c r="XQ107" s="193"/>
      <c r="XR107" s="194"/>
      <c r="XS107" s="191"/>
      <c r="XT107" s="195"/>
      <c r="XU107" s="192"/>
      <c r="XV107" s="190"/>
      <c r="XW107" s="187"/>
      <c r="XX107" s="189"/>
      <c r="XY107" s="193"/>
      <c r="XZ107" s="194"/>
      <c r="YA107" s="191"/>
      <c r="YB107" s="195"/>
      <c r="YC107" s="192"/>
      <c r="YD107" s="190"/>
      <c r="YE107" s="187"/>
      <c r="YF107" s="189"/>
      <c r="YG107" s="193"/>
      <c r="YH107" s="194"/>
      <c r="YI107" s="191"/>
      <c r="YJ107" s="195"/>
      <c r="YK107" s="192"/>
      <c r="YL107" s="190"/>
      <c r="YM107" s="187"/>
      <c r="YN107" s="189"/>
      <c r="YO107" s="193"/>
      <c r="YP107" s="194"/>
      <c r="YQ107" s="191"/>
      <c r="YR107" s="195"/>
      <c r="YS107" s="192"/>
      <c r="YT107" s="190"/>
      <c r="YU107" s="187"/>
      <c r="YV107" s="189"/>
      <c r="YW107" s="193"/>
      <c r="YX107" s="194"/>
      <c r="YY107" s="191"/>
      <c r="YZ107" s="195"/>
      <c r="ZA107" s="192"/>
      <c r="ZB107" s="190"/>
      <c r="ZC107" s="187"/>
      <c r="ZD107" s="189"/>
      <c r="ZE107" s="193"/>
      <c r="ZF107" s="194"/>
      <c r="ZG107" s="191"/>
      <c r="ZH107" s="195"/>
      <c r="ZI107" s="192"/>
      <c r="ZJ107" s="190"/>
      <c r="ZK107" s="187"/>
      <c r="ZL107" s="189"/>
      <c r="ZM107" s="193"/>
      <c r="ZN107" s="194"/>
      <c r="ZO107" s="191"/>
      <c r="ZP107" s="195"/>
      <c r="ZQ107" s="192"/>
      <c r="ZR107" s="190"/>
      <c r="ZS107" s="187"/>
      <c r="ZT107" s="189"/>
      <c r="ZU107" s="193"/>
      <c r="ZV107" s="194"/>
      <c r="ZW107" s="191"/>
      <c r="ZX107" s="195"/>
      <c r="ZY107" s="192"/>
      <c r="ZZ107" s="190"/>
      <c r="AAA107" s="187"/>
      <c r="AAB107" s="189"/>
      <c r="AAC107" s="193"/>
      <c r="AAD107" s="194"/>
      <c r="AAE107" s="191"/>
      <c r="AAF107" s="195"/>
      <c r="AAG107" s="192"/>
      <c r="AAH107" s="190"/>
      <c r="AAI107" s="187"/>
      <c r="AAJ107" s="189"/>
      <c r="AAK107" s="193"/>
      <c r="AAL107" s="194"/>
      <c r="AAM107" s="191"/>
      <c r="AAN107" s="195"/>
      <c r="AAO107" s="192"/>
      <c r="AAP107" s="190"/>
      <c r="AAQ107" s="187"/>
      <c r="AAR107" s="189"/>
      <c r="AAS107" s="193"/>
      <c r="AAT107" s="194"/>
      <c r="AAU107" s="191"/>
      <c r="AAV107" s="195"/>
      <c r="AAW107" s="192"/>
      <c r="AAX107" s="190"/>
      <c r="AAY107" s="187"/>
      <c r="AAZ107" s="189"/>
      <c r="ABA107" s="193"/>
      <c r="ABB107" s="194"/>
      <c r="ABC107" s="191"/>
      <c r="ABD107" s="195"/>
      <c r="ABE107" s="192"/>
      <c r="ABF107" s="190"/>
      <c r="ABG107" s="187"/>
      <c r="ABH107" s="189"/>
      <c r="ABI107" s="193"/>
      <c r="ABJ107" s="194"/>
      <c r="ABK107" s="191"/>
      <c r="ABL107" s="195"/>
      <c r="ABM107" s="192"/>
      <c r="ABN107" s="190"/>
      <c r="ABO107" s="187"/>
      <c r="ABP107" s="189"/>
      <c r="ABQ107" s="193"/>
      <c r="ABR107" s="194"/>
      <c r="ABS107" s="191"/>
      <c r="ABT107" s="195"/>
      <c r="ABU107" s="192"/>
      <c r="ABV107" s="190"/>
      <c r="ABW107" s="187"/>
      <c r="ABX107" s="189"/>
      <c r="ABY107" s="193"/>
      <c r="ABZ107" s="194"/>
      <c r="ACA107" s="191"/>
      <c r="ACB107" s="195"/>
      <c r="ACC107" s="192"/>
      <c r="ACD107" s="190"/>
      <c r="ACE107" s="187"/>
      <c r="ACF107" s="189"/>
      <c r="ACG107" s="193"/>
      <c r="ACH107" s="194"/>
      <c r="ACI107" s="191"/>
      <c r="ACJ107" s="195"/>
      <c r="ACK107" s="192"/>
      <c r="ACL107" s="190"/>
      <c r="ACM107" s="187"/>
      <c r="ACN107" s="189"/>
      <c r="ACO107" s="193"/>
      <c r="ACP107" s="194"/>
      <c r="ACQ107" s="191"/>
      <c r="ACR107" s="195"/>
      <c r="ACS107" s="192"/>
      <c r="ACT107" s="190"/>
      <c r="ACU107" s="187"/>
      <c r="ACV107" s="189"/>
      <c r="ACW107" s="193"/>
      <c r="ACX107" s="194"/>
      <c r="ACY107" s="191"/>
      <c r="ACZ107" s="195"/>
      <c r="ADA107" s="192"/>
      <c r="ADB107" s="190"/>
      <c r="ADC107" s="187"/>
      <c r="ADD107" s="189"/>
      <c r="ADE107" s="193"/>
      <c r="ADF107" s="194"/>
      <c r="ADG107" s="191"/>
      <c r="ADH107" s="195"/>
      <c r="ADI107" s="192"/>
      <c r="ADJ107" s="190"/>
      <c r="ADK107" s="187"/>
      <c r="ADL107" s="189"/>
      <c r="ADM107" s="193"/>
      <c r="ADN107" s="194"/>
      <c r="ADO107" s="191"/>
      <c r="ADP107" s="195"/>
      <c r="ADQ107" s="192"/>
      <c r="ADR107" s="190"/>
      <c r="ADS107" s="187"/>
      <c r="ADT107" s="189"/>
      <c r="ADU107" s="193"/>
      <c r="ADV107" s="194"/>
      <c r="ADW107" s="191"/>
      <c r="ADX107" s="195"/>
      <c r="ADY107" s="192"/>
      <c r="ADZ107" s="190"/>
      <c r="AEA107" s="187"/>
      <c r="AEB107" s="189"/>
      <c r="AEC107" s="193"/>
      <c r="AED107" s="194"/>
      <c r="AEE107" s="191"/>
      <c r="AEF107" s="195"/>
      <c r="AEG107" s="192"/>
      <c r="AEH107" s="190"/>
      <c r="AEI107" s="187"/>
      <c r="AEJ107" s="189"/>
      <c r="AEK107" s="193"/>
      <c r="AEL107" s="194"/>
      <c r="AEM107" s="191"/>
      <c r="AEN107" s="195"/>
      <c r="AEO107" s="192"/>
      <c r="AEP107" s="190"/>
      <c r="AEQ107" s="187"/>
      <c r="AER107" s="189"/>
      <c r="AES107" s="193"/>
      <c r="AET107" s="194"/>
      <c r="AEU107" s="191"/>
      <c r="AEV107" s="195"/>
      <c r="AEW107" s="192"/>
      <c r="AEX107" s="190"/>
      <c r="AEY107" s="187"/>
      <c r="AEZ107" s="189"/>
      <c r="AFA107" s="193"/>
      <c r="AFB107" s="194"/>
      <c r="AFC107" s="191"/>
      <c r="AFD107" s="195"/>
      <c r="AFE107" s="192"/>
      <c r="AFF107" s="190"/>
      <c r="AFG107" s="187"/>
      <c r="AFH107" s="189"/>
      <c r="AFI107" s="193"/>
      <c r="AFJ107" s="194"/>
      <c r="AFK107" s="191"/>
      <c r="AFL107" s="195"/>
      <c r="AFM107" s="192"/>
      <c r="AFN107" s="190"/>
      <c r="AFO107" s="187"/>
      <c r="AFP107" s="189"/>
      <c r="AFQ107" s="193"/>
      <c r="AFR107" s="194"/>
      <c r="AFS107" s="191"/>
      <c r="AFT107" s="195"/>
      <c r="AFU107" s="192"/>
      <c r="AFV107" s="190"/>
      <c r="AFW107" s="187"/>
      <c r="AFX107" s="189"/>
      <c r="AFY107" s="193"/>
      <c r="AFZ107" s="194"/>
      <c r="AGA107" s="191"/>
      <c r="AGB107" s="195"/>
      <c r="AGC107" s="192"/>
      <c r="AGD107" s="190"/>
      <c r="AGE107" s="187"/>
      <c r="AGF107" s="189"/>
      <c r="AGG107" s="193"/>
      <c r="AGH107" s="194"/>
      <c r="AGI107" s="191"/>
      <c r="AGJ107" s="195"/>
      <c r="AGK107" s="192"/>
      <c r="AGL107" s="190"/>
      <c r="AGM107" s="187"/>
      <c r="AGN107" s="189"/>
      <c r="AGO107" s="193"/>
      <c r="AGP107" s="194"/>
      <c r="AGQ107" s="191"/>
      <c r="AGR107" s="195"/>
      <c r="AGS107" s="192"/>
      <c r="AGT107" s="190"/>
      <c r="AGU107" s="187"/>
      <c r="AGV107" s="189"/>
      <c r="AGW107" s="193"/>
      <c r="AGX107" s="194"/>
      <c r="AGY107" s="191"/>
      <c r="AGZ107" s="195"/>
      <c r="AHA107" s="192"/>
      <c r="AHB107" s="190"/>
      <c r="AHC107" s="187"/>
      <c r="AHD107" s="189"/>
      <c r="AHE107" s="193"/>
      <c r="AHF107" s="194"/>
      <c r="AHG107" s="191"/>
      <c r="AHH107" s="195"/>
      <c r="AHI107" s="192"/>
      <c r="AHJ107" s="190"/>
      <c r="AHK107" s="187"/>
      <c r="AHL107" s="189"/>
      <c r="AHM107" s="193"/>
      <c r="AHN107" s="194"/>
      <c r="AHO107" s="191"/>
      <c r="AHP107" s="195"/>
      <c r="AHQ107" s="192"/>
      <c r="AHR107" s="190"/>
      <c r="AHS107" s="187"/>
      <c r="AHT107" s="189"/>
      <c r="AHU107" s="193"/>
      <c r="AHV107" s="194"/>
      <c r="AHW107" s="191"/>
      <c r="AHX107" s="195"/>
      <c r="AHY107" s="192"/>
      <c r="AHZ107" s="190"/>
      <c r="AIA107" s="187"/>
      <c r="AIB107" s="189"/>
      <c r="AIC107" s="193"/>
      <c r="AID107" s="194"/>
      <c r="AIE107" s="191"/>
      <c r="AIF107" s="195"/>
      <c r="AIG107" s="192"/>
      <c r="AIH107" s="190"/>
      <c r="AII107" s="187"/>
      <c r="AIJ107" s="189"/>
      <c r="AIK107" s="193"/>
      <c r="AIL107" s="194"/>
      <c r="AIM107" s="191"/>
      <c r="AIN107" s="195"/>
      <c r="AIO107" s="192"/>
      <c r="AIP107" s="190"/>
      <c r="AIQ107" s="187"/>
      <c r="AIR107" s="189"/>
      <c r="AIS107" s="193"/>
      <c r="AIT107" s="194"/>
      <c r="AIU107" s="191"/>
      <c r="AIV107" s="195"/>
      <c r="AIW107" s="192"/>
      <c r="AIX107" s="190"/>
      <c r="AIY107" s="187"/>
      <c r="AIZ107" s="189"/>
      <c r="AJA107" s="193"/>
      <c r="AJB107" s="194"/>
      <c r="AJC107" s="191"/>
      <c r="AJD107" s="195"/>
      <c r="AJE107" s="192"/>
      <c r="AJF107" s="190"/>
      <c r="AJG107" s="187"/>
      <c r="AJH107" s="189"/>
      <c r="AJI107" s="193"/>
      <c r="AJJ107" s="194"/>
      <c r="AJK107" s="191"/>
      <c r="AJL107" s="195"/>
      <c r="AJM107" s="192"/>
      <c r="AJN107" s="190"/>
      <c r="AJO107" s="187"/>
      <c r="AJP107" s="189"/>
      <c r="AJQ107" s="193"/>
      <c r="AJR107" s="194"/>
      <c r="AJS107" s="191"/>
      <c r="AJT107" s="195"/>
      <c r="AJU107" s="192"/>
      <c r="AJV107" s="190"/>
      <c r="AJW107" s="187"/>
      <c r="AJX107" s="189"/>
      <c r="AJY107" s="193"/>
      <c r="AJZ107" s="194"/>
      <c r="AKA107" s="191"/>
      <c r="AKB107" s="195"/>
      <c r="AKC107" s="192"/>
      <c r="AKD107" s="190"/>
      <c r="AKE107" s="187"/>
      <c r="AKF107" s="189"/>
      <c r="AKG107" s="193"/>
      <c r="AKH107" s="194"/>
      <c r="AKI107" s="191"/>
      <c r="AKJ107" s="195"/>
      <c r="AKK107" s="192"/>
      <c r="AKL107" s="190"/>
      <c r="AKM107" s="187"/>
      <c r="AKN107" s="189"/>
      <c r="AKO107" s="193"/>
      <c r="AKP107" s="194"/>
      <c r="AKQ107" s="191"/>
      <c r="AKR107" s="195"/>
      <c r="AKS107" s="192"/>
      <c r="AKT107" s="190"/>
      <c r="AKU107" s="187"/>
      <c r="AKV107" s="189"/>
      <c r="AKW107" s="193"/>
      <c r="AKX107" s="194"/>
      <c r="AKY107" s="191"/>
      <c r="AKZ107" s="195"/>
      <c r="ALA107" s="192"/>
      <c r="ALB107" s="190"/>
      <c r="ALC107" s="187"/>
      <c r="ALD107" s="189"/>
      <c r="ALE107" s="193"/>
      <c r="ALF107" s="194"/>
      <c r="ALG107" s="191"/>
      <c r="ALH107" s="195"/>
      <c r="ALI107" s="192"/>
      <c r="ALJ107" s="190"/>
      <c r="ALK107" s="187"/>
      <c r="ALL107" s="189"/>
      <c r="ALM107" s="193"/>
      <c r="ALN107" s="194"/>
      <c r="ALO107" s="191"/>
      <c r="ALP107" s="195"/>
      <c r="ALQ107" s="192"/>
      <c r="ALR107" s="190"/>
      <c r="ALS107" s="187"/>
      <c r="ALT107" s="189"/>
      <c r="ALU107" s="193"/>
      <c r="ALV107" s="194"/>
      <c r="ALW107" s="191"/>
      <c r="ALX107" s="195"/>
      <c r="ALY107" s="192"/>
      <c r="ALZ107" s="190"/>
      <c r="AMA107" s="187"/>
      <c r="AMB107" s="189"/>
      <c r="AMC107" s="193"/>
      <c r="AMD107" s="194"/>
      <c r="AME107" s="191"/>
      <c r="AMF107" s="195"/>
      <c r="AMG107" s="192"/>
      <c r="AMH107" s="190"/>
      <c r="AMI107" s="187"/>
      <c r="AMJ107" s="189"/>
      <c r="AMK107" s="193"/>
      <c r="AML107" s="194"/>
      <c r="AMM107" s="191"/>
      <c r="AMN107" s="195"/>
      <c r="AMO107" s="192"/>
      <c r="AMP107" s="190"/>
      <c r="AMQ107" s="187"/>
      <c r="AMR107" s="189"/>
      <c r="AMS107" s="193"/>
      <c r="AMT107" s="194"/>
      <c r="AMU107" s="191"/>
      <c r="AMV107" s="195"/>
      <c r="AMW107" s="192"/>
      <c r="AMX107" s="190"/>
      <c r="AMY107" s="187"/>
      <c r="AMZ107" s="189"/>
      <c r="ANA107" s="193"/>
      <c r="ANB107" s="194"/>
      <c r="ANC107" s="191"/>
      <c r="AND107" s="195"/>
      <c r="ANE107" s="192"/>
      <c r="ANF107" s="190"/>
      <c r="ANG107" s="187"/>
      <c r="ANH107" s="189"/>
      <c r="ANI107" s="193"/>
      <c r="ANJ107" s="194"/>
      <c r="ANK107" s="191"/>
      <c r="ANL107" s="195"/>
      <c r="ANM107" s="192"/>
      <c r="ANN107" s="190"/>
      <c r="ANO107" s="187"/>
      <c r="ANP107" s="189"/>
      <c r="ANQ107" s="193"/>
      <c r="ANR107" s="194"/>
      <c r="ANS107" s="191"/>
      <c r="ANT107" s="195"/>
      <c r="ANU107" s="192"/>
      <c r="ANV107" s="190"/>
      <c r="ANW107" s="187"/>
      <c r="ANX107" s="189"/>
      <c r="ANY107" s="193"/>
      <c r="ANZ107" s="194"/>
      <c r="AOA107" s="191"/>
      <c r="AOB107" s="195"/>
      <c r="AOC107" s="192"/>
      <c r="AOD107" s="190"/>
      <c r="AOE107" s="187"/>
      <c r="AOF107" s="189"/>
      <c r="AOG107" s="193"/>
      <c r="AOH107" s="194"/>
      <c r="AOI107" s="191"/>
      <c r="AOJ107" s="195"/>
      <c r="AOK107" s="192"/>
      <c r="AOL107" s="190"/>
      <c r="AOM107" s="187"/>
      <c r="AON107" s="189"/>
      <c r="AOO107" s="193"/>
      <c r="AOP107" s="194"/>
      <c r="AOQ107" s="191"/>
      <c r="AOR107" s="195"/>
      <c r="AOS107" s="192"/>
      <c r="AOT107" s="190"/>
      <c r="AOU107" s="187"/>
      <c r="AOV107" s="189"/>
      <c r="AOW107" s="193"/>
      <c r="AOX107" s="194"/>
      <c r="AOY107" s="191"/>
      <c r="AOZ107" s="195"/>
      <c r="APA107" s="192"/>
      <c r="APB107" s="190"/>
      <c r="APC107" s="187"/>
      <c r="APD107" s="189"/>
      <c r="APE107" s="193"/>
      <c r="APF107" s="194"/>
      <c r="APG107" s="191"/>
      <c r="APH107" s="195"/>
      <c r="API107" s="192"/>
      <c r="APJ107" s="190"/>
      <c r="APK107" s="187"/>
      <c r="APL107" s="189"/>
      <c r="APM107" s="193"/>
      <c r="APN107" s="194"/>
      <c r="APO107" s="191"/>
      <c r="APP107" s="195"/>
      <c r="APQ107" s="192"/>
      <c r="APR107" s="190"/>
      <c r="APS107" s="187"/>
      <c r="APT107" s="189"/>
      <c r="APU107" s="193"/>
      <c r="APV107" s="194"/>
      <c r="APW107" s="191"/>
      <c r="APX107" s="195"/>
      <c r="APY107" s="192"/>
      <c r="APZ107" s="190"/>
      <c r="AQA107" s="187"/>
      <c r="AQB107" s="189"/>
      <c r="AQC107" s="193"/>
      <c r="AQD107" s="194"/>
      <c r="AQE107" s="191"/>
      <c r="AQF107" s="195"/>
      <c r="AQG107" s="192"/>
      <c r="AQH107" s="190"/>
      <c r="AQI107" s="187"/>
      <c r="AQJ107" s="189"/>
      <c r="AQK107" s="193"/>
      <c r="AQL107" s="194"/>
      <c r="AQM107" s="191"/>
      <c r="AQN107" s="195"/>
      <c r="AQO107" s="192"/>
      <c r="AQP107" s="190"/>
      <c r="AQQ107" s="187"/>
      <c r="AQR107" s="189"/>
      <c r="AQS107" s="193"/>
      <c r="AQT107" s="194"/>
      <c r="AQU107" s="191"/>
      <c r="AQV107" s="195"/>
      <c r="AQW107" s="192"/>
      <c r="AQX107" s="190"/>
      <c r="AQY107" s="187"/>
      <c r="AQZ107" s="189"/>
      <c r="ARA107" s="193"/>
      <c r="ARB107" s="194"/>
      <c r="ARC107" s="191"/>
      <c r="ARD107" s="195"/>
      <c r="ARE107" s="192"/>
      <c r="ARF107" s="190"/>
      <c r="ARG107" s="187"/>
      <c r="ARH107" s="189"/>
      <c r="ARI107" s="193"/>
      <c r="ARJ107" s="194"/>
      <c r="ARK107" s="191"/>
      <c r="ARL107" s="195"/>
      <c r="ARM107" s="192"/>
      <c r="ARN107" s="190"/>
      <c r="ARO107" s="187"/>
      <c r="ARP107" s="189"/>
      <c r="ARQ107" s="193"/>
      <c r="ARR107" s="194"/>
      <c r="ARS107" s="191"/>
      <c r="ART107" s="195"/>
      <c r="ARU107" s="192"/>
      <c r="ARV107" s="190"/>
      <c r="ARW107" s="187"/>
      <c r="ARX107" s="189"/>
      <c r="ARY107" s="193"/>
      <c r="ARZ107" s="194"/>
      <c r="ASA107" s="191"/>
      <c r="ASB107" s="195"/>
      <c r="ASC107" s="192"/>
      <c r="ASD107" s="190"/>
      <c r="ASE107" s="187"/>
      <c r="ASF107" s="189"/>
      <c r="ASG107" s="193"/>
      <c r="ASH107" s="194"/>
      <c r="ASI107" s="191"/>
      <c r="ASJ107" s="195"/>
      <c r="ASK107" s="192"/>
      <c r="ASL107" s="190"/>
      <c r="ASM107" s="187"/>
      <c r="ASN107" s="189"/>
      <c r="ASO107" s="193"/>
      <c r="ASP107" s="194"/>
      <c r="ASQ107" s="191"/>
      <c r="ASR107" s="195"/>
      <c r="ASS107" s="192"/>
      <c r="AST107" s="190"/>
      <c r="ASU107" s="187"/>
      <c r="ASV107" s="189"/>
      <c r="ASW107" s="193"/>
      <c r="ASX107" s="194"/>
      <c r="ASY107" s="191"/>
      <c r="ASZ107" s="195"/>
      <c r="ATA107" s="192"/>
      <c r="ATB107" s="190"/>
      <c r="ATC107" s="187"/>
      <c r="ATD107" s="189"/>
      <c r="ATE107" s="193"/>
      <c r="ATF107" s="194"/>
      <c r="ATG107" s="191"/>
      <c r="ATH107" s="195"/>
      <c r="ATI107" s="192"/>
      <c r="ATJ107" s="190"/>
      <c r="ATK107" s="187"/>
      <c r="ATL107" s="189"/>
      <c r="ATM107" s="193"/>
      <c r="ATN107" s="194"/>
      <c r="ATO107" s="191"/>
      <c r="ATP107" s="195"/>
      <c r="ATQ107" s="192"/>
      <c r="ATR107" s="190"/>
      <c r="ATS107" s="187"/>
      <c r="ATT107" s="189"/>
      <c r="ATU107" s="193"/>
      <c r="ATV107" s="194"/>
      <c r="ATW107" s="191"/>
      <c r="ATX107" s="195"/>
      <c r="ATY107" s="192"/>
      <c r="ATZ107" s="190"/>
      <c r="AUA107" s="187"/>
      <c r="AUB107" s="189"/>
      <c r="AUC107" s="193"/>
      <c r="AUD107" s="194"/>
      <c r="AUE107" s="191"/>
      <c r="AUF107" s="195"/>
      <c r="AUG107" s="192"/>
      <c r="AUH107" s="190"/>
      <c r="AUI107" s="187"/>
      <c r="AUJ107" s="189"/>
      <c r="AUK107" s="193"/>
      <c r="AUL107" s="194"/>
      <c r="AUM107" s="191"/>
      <c r="AUN107" s="195"/>
      <c r="AUO107" s="192"/>
      <c r="AUP107" s="190"/>
      <c r="AUQ107" s="187"/>
      <c r="AUR107" s="189"/>
      <c r="AUS107" s="193"/>
      <c r="AUT107" s="194"/>
      <c r="AUU107" s="191"/>
      <c r="AUV107" s="195"/>
      <c r="AUW107" s="192"/>
      <c r="AUX107" s="190"/>
      <c r="AUY107" s="187"/>
      <c r="AUZ107" s="189"/>
      <c r="AVA107" s="193"/>
      <c r="AVB107" s="194"/>
      <c r="AVC107" s="191"/>
      <c r="AVD107" s="195"/>
      <c r="AVE107" s="192"/>
      <c r="AVF107" s="190"/>
      <c r="AVG107" s="187"/>
      <c r="AVH107" s="189"/>
      <c r="AVI107" s="193"/>
      <c r="AVJ107" s="194"/>
      <c r="AVK107" s="191"/>
      <c r="AVL107" s="195"/>
      <c r="AVM107" s="192"/>
      <c r="AVN107" s="190"/>
      <c r="AVO107" s="187"/>
      <c r="AVP107" s="189"/>
      <c r="AVQ107" s="193"/>
      <c r="AVR107" s="194"/>
      <c r="AVS107" s="191"/>
      <c r="AVT107" s="195"/>
      <c r="AVU107" s="192"/>
      <c r="AVV107" s="190"/>
      <c r="AVW107" s="187"/>
      <c r="AVX107" s="189"/>
      <c r="AVY107" s="193"/>
      <c r="AVZ107" s="194"/>
      <c r="AWA107" s="191"/>
      <c r="AWB107" s="195"/>
      <c r="AWC107" s="192"/>
      <c r="AWD107" s="190"/>
      <c r="AWE107" s="187"/>
      <c r="AWF107" s="189"/>
      <c r="AWG107" s="193"/>
      <c r="AWH107" s="194"/>
      <c r="AWI107" s="191"/>
      <c r="AWJ107" s="195"/>
      <c r="AWK107" s="192"/>
      <c r="AWL107" s="190"/>
      <c r="AWM107" s="187"/>
      <c r="AWN107" s="189"/>
      <c r="AWO107" s="193"/>
      <c r="AWP107" s="194"/>
      <c r="AWQ107" s="191"/>
      <c r="AWR107" s="195"/>
      <c r="AWS107" s="192"/>
      <c r="AWT107" s="190"/>
      <c r="AWU107" s="187"/>
      <c r="AWV107" s="189"/>
      <c r="AWW107" s="193"/>
      <c r="AWX107" s="194"/>
      <c r="AWY107" s="191"/>
      <c r="AWZ107" s="195"/>
      <c r="AXA107" s="192"/>
      <c r="AXB107" s="190"/>
      <c r="AXC107" s="187"/>
      <c r="AXD107" s="189"/>
      <c r="AXE107" s="193"/>
      <c r="AXF107" s="194"/>
      <c r="AXG107" s="191"/>
      <c r="AXH107" s="195"/>
      <c r="AXI107" s="192"/>
      <c r="AXJ107" s="190"/>
      <c r="AXK107" s="187"/>
      <c r="AXL107" s="189"/>
      <c r="AXM107" s="193"/>
      <c r="AXN107" s="194"/>
      <c r="AXO107" s="191"/>
      <c r="AXP107" s="195"/>
      <c r="AXQ107" s="192"/>
      <c r="AXR107" s="190"/>
      <c r="AXS107" s="187"/>
      <c r="AXT107" s="189"/>
      <c r="AXU107" s="193"/>
      <c r="AXV107" s="194"/>
      <c r="AXW107" s="191"/>
      <c r="AXX107" s="195"/>
      <c r="AXY107" s="192"/>
      <c r="AXZ107" s="190"/>
      <c r="AYA107" s="187"/>
      <c r="AYB107" s="189"/>
      <c r="AYC107" s="193"/>
      <c r="AYD107" s="194"/>
      <c r="AYE107" s="191"/>
      <c r="AYF107" s="195"/>
      <c r="AYG107" s="192"/>
      <c r="AYH107" s="190"/>
      <c r="AYI107" s="187"/>
      <c r="AYJ107" s="189"/>
      <c r="AYK107" s="193"/>
      <c r="AYL107" s="194"/>
      <c r="AYM107" s="191"/>
      <c r="AYN107" s="195"/>
      <c r="AYO107" s="192"/>
      <c r="AYP107" s="190"/>
      <c r="AYQ107" s="187"/>
      <c r="AYR107" s="189"/>
      <c r="AYS107" s="193"/>
      <c r="AYT107" s="194"/>
      <c r="AYU107" s="191"/>
      <c r="AYV107" s="195"/>
      <c r="AYW107" s="192"/>
      <c r="AYX107" s="190"/>
      <c r="AYY107" s="187"/>
      <c r="AYZ107" s="189"/>
      <c r="AZA107" s="193"/>
      <c r="AZB107" s="194"/>
      <c r="AZC107" s="191"/>
      <c r="AZD107" s="195"/>
      <c r="AZE107" s="192"/>
      <c r="AZF107" s="190"/>
      <c r="AZG107" s="187"/>
      <c r="AZH107" s="189"/>
      <c r="AZI107" s="193"/>
      <c r="AZJ107" s="194"/>
      <c r="AZK107" s="191"/>
      <c r="AZL107" s="195"/>
      <c r="AZM107" s="192"/>
      <c r="AZN107" s="190"/>
      <c r="AZO107" s="187"/>
      <c r="AZP107" s="189"/>
      <c r="AZQ107" s="193"/>
      <c r="AZR107" s="194"/>
      <c r="AZS107" s="191"/>
      <c r="AZT107" s="195"/>
      <c r="AZU107" s="192"/>
      <c r="AZV107" s="190"/>
      <c r="AZW107" s="187"/>
      <c r="AZX107" s="189"/>
      <c r="AZY107" s="193"/>
      <c r="AZZ107" s="194"/>
      <c r="BAA107" s="191"/>
      <c r="BAB107" s="195"/>
      <c r="BAC107" s="192"/>
      <c r="BAD107" s="190"/>
      <c r="BAE107" s="187"/>
      <c r="BAF107" s="189"/>
      <c r="BAG107" s="193"/>
      <c r="BAH107" s="194"/>
      <c r="BAI107" s="191"/>
      <c r="BAJ107" s="195"/>
      <c r="BAK107" s="192"/>
      <c r="BAL107" s="190"/>
      <c r="BAM107" s="187"/>
      <c r="BAN107" s="189"/>
      <c r="BAO107" s="193"/>
      <c r="BAP107" s="194"/>
      <c r="BAQ107" s="191"/>
      <c r="BAR107" s="195"/>
      <c r="BAS107" s="192"/>
      <c r="BAT107" s="190"/>
      <c r="BAU107" s="187"/>
      <c r="BAV107" s="189"/>
      <c r="BAW107" s="193"/>
      <c r="BAX107" s="194"/>
      <c r="BAY107" s="191"/>
      <c r="BAZ107" s="195"/>
      <c r="BBA107" s="192"/>
      <c r="BBB107" s="190"/>
      <c r="BBC107" s="187"/>
      <c r="BBD107" s="189"/>
      <c r="BBE107" s="193"/>
      <c r="BBF107" s="194"/>
      <c r="BBG107" s="191"/>
      <c r="BBH107" s="195"/>
      <c r="BBI107" s="192"/>
      <c r="BBJ107" s="190"/>
      <c r="BBK107" s="187"/>
      <c r="BBL107" s="189"/>
      <c r="BBM107" s="193"/>
      <c r="BBN107" s="194"/>
      <c r="BBO107" s="191"/>
      <c r="BBP107" s="195"/>
      <c r="BBQ107" s="192"/>
      <c r="BBR107" s="190"/>
      <c r="BBS107" s="187"/>
      <c r="BBT107" s="189"/>
      <c r="BBU107" s="193"/>
      <c r="BBV107" s="194"/>
      <c r="BBW107" s="191"/>
      <c r="BBX107" s="195"/>
      <c r="BBY107" s="192"/>
      <c r="BBZ107" s="190"/>
      <c r="BCA107" s="187"/>
      <c r="BCB107" s="189"/>
      <c r="BCC107" s="193"/>
      <c r="BCD107" s="194"/>
      <c r="BCE107" s="191"/>
      <c r="BCF107" s="195"/>
      <c r="BCG107" s="192"/>
      <c r="BCH107" s="190"/>
      <c r="BCI107" s="187"/>
      <c r="BCJ107" s="189"/>
      <c r="BCK107" s="193"/>
      <c r="BCL107" s="194"/>
      <c r="BCM107" s="191"/>
      <c r="BCN107" s="195"/>
      <c r="BCO107" s="192"/>
      <c r="BCP107" s="190"/>
      <c r="BCQ107" s="187"/>
      <c r="BCR107" s="189"/>
      <c r="BCS107" s="193"/>
      <c r="BCT107" s="194"/>
      <c r="BCU107" s="191"/>
      <c r="BCV107" s="195"/>
      <c r="BCW107" s="192"/>
      <c r="BCX107" s="190"/>
      <c r="BCY107" s="187"/>
      <c r="BCZ107" s="189"/>
      <c r="BDA107" s="193"/>
      <c r="BDB107" s="194"/>
      <c r="BDC107" s="191"/>
      <c r="BDD107" s="195"/>
      <c r="BDE107" s="192"/>
      <c r="BDF107" s="190"/>
      <c r="BDG107" s="187"/>
      <c r="BDH107" s="189"/>
      <c r="BDI107" s="193"/>
      <c r="BDJ107" s="194"/>
      <c r="BDK107" s="191"/>
      <c r="BDL107" s="195"/>
      <c r="BDM107" s="192"/>
      <c r="BDN107" s="190"/>
      <c r="BDO107" s="187"/>
      <c r="BDP107" s="189"/>
      <c r="BDQ107" s="193"/>
      <c r="BDR107" s="194"/>
      <c r="BDS107" s="191"/>
      <c r="BDT107" s="195"/>
      <c r="BDU107" s="192"/>
      <c r="BDV107" s="190"/>
      <c r="BDW107" s="187"/>
      <c r="BDX107" s="189"/>
      <c r="BDY107" s="193"/>
      <c r="BDZ107" s="194"/>
      <c r="BEA107" s="191"/>
      <c r="BEB107" s="195"/>
      <c r="BEC107" s="192"/>
      <c r="BED107" s="190"/>
      <c r="BEE107" s="187"/>
      <c r="BEF107" s="189"/>
      <c r="BEG107" s="193"/>
      <c r="BEH107" s="194"/>
      <c r="BEI107" s="191"/>
      <c r="BEJ107" s="195"/>
      <c r="BEK107" s="192"/>
      <c r="BEL107" s="190"/>
      <c r="BEM107" s="187"/>
      <c r="BEN107" s="189"/>
      <c r="BEO107" s="193"/>
      <c r="BEP107" s="194"/>
      <c r="BEQ107" s="191"/>
      <c r="BER107" s="195"/>
      <c r="BES107" s="192"/>
      <c r="BET107" s="190"/>
      <c r="BEU107" s="187"/>
      <c r="BEV107" s="189"/>
      <c r="BEW107" s="193"/>
      <c r="BEX107" s="194"/>
      <c r="BEY107" s="191"/>
      <c r="BEZ107" s="195"/>
      <c r="BFA107" s="192"/>
      <c r="BFB107" s="190"/>
      <c r="BFC107" s="187"/>
      <c r="BFD107" s="189"/>
      <c r="BFE107" s="193"/>
      <c r="BFF107" s="194"/>
      <c r="BFG107" s="191"/>
      <c r="BFH107" s="195"/>
      <c r="BFI107" s="192"/>
      <c r="BFJ107" s="190"/>
      <c r="BFK107" s="187"/>
      <c r="BFL107" s="189"/>
      <c r="BFM107" s="193"/>
      <c r="BFN107" s="194"/>
      <c r="BFO107" s="191"/>
      <c r="BFP107" s="195"/>
      <c r="BFQ107" s="192"/>
      <c r="BFR107" s="190"/>
      <c r="BFS107" s="187"/>
      <c r="BFT107" s="189"/>
      <c r="BFU107" s="193"/>
      <c r="BFV107" s="194"/>
      <c r="BFW107" s="191"/>
      <c r="BFX107" s="195"/>
      <c r="BFY107" s="192"/>
      <c r="BFZ107" s="190"/>
      <c r="BGA107" s="187"/>
      <c r="BGB107" s="189"/>
      <c r="BGC107" s="193"/>
      <c r="BGD107" s="194"/>
      <c r="BGE107" s="191"/>
      <c r="BGF107" s="195"/>
      <c r="BGG107" s="192"/>
      <c r="BGH107" s="190"/>
      <c r="BGI107" s="187"/>
      <c r="BGJ107" s="189"/>
      <c r="BGK107" s="193"/>
      <c r="BGL107" s="194"/>
      <c r="BGM107" s="191"/>
      <c r="BGN107" s="195"/>
      <c r="BGO107" s="192"/>
      <c r="BGP107" s="190"/>
      <c r="BGQ107" s="187"/>
      <c r="BGR107" s="189"/>
      <c r="BGS107" s="193"/>
      <c r="BGT107" s="194"/>
      <c r="BGU107" s="191"/>
      <c r="BGV107" s="195"/>
      <c r="BGW107" s="192"/>
      <c r="BGX107" s="190"/>
      <c r="BGY107" s="187"/>
      <c r="BGZ107" s="189"/>
      <c r="BHA107" s="193"/>
      <c r="BHB107" s="194"/>
      <c r="BHC107" s="191"/>
      <c r="BHD107" s="195"/>
      <c r="BHE107" s="192"/>
      <c r="BHF107" s="190"/>
      <c r="BHG107" s="187"/>
      <c r="BHH107" s="189"/>
      <c r="BHI107" s="193"/>
      <c r="BHJ107" s="194"/>
      <c r="BHK107" s="191"/>
      <c r="BHL107" s="195"/>
      <c r="BHM107" s="192"/>
      <c r="BHN107" s="190"/>
      <c r="BHO107" s="187"/>
      <c r="BHP107" s="189"/>
      <c r="BHQ107" s="193"/>
      <c r="BHR107" s="194"/>
      <c r="BHS107" s="191"/>
      <c r="BHT107" s="195"/>
      <c r="BHU107" s="192"/>
      <c r="BHV107" s="190"/>
      <c r="BHW107" s="187"/>
      <c r="BHX107" s="189"/>
      <c r="BHY107" s="193"/>
      <c r="BHZ107" s="194"/>
      <c r="BIA107" s="191"/>
      <c r="BIB107" s="195"/>
      <c r="BIC107" s="192"/>
      <c r="BID107" s="190"/>
      <c r="BIE107" s="187"/>
      <c r="BIF107" s="189"/>
      <c r="BIG107" s="193"/>
      <c r="BIH107" s="194"/>
      <c r="BII107" s="191"/>
      <c r="BIJ107" s="195"/>
      <c r="BIK107" s="192"/>
      <c r="BIL107" s="190"/>
      <c r="BIM107" s="187"/>
      <c r="BIN107" s="189"/>
      <c r="BIO107" s="193"/>
      <c r="BIP107" s="194"/>
      <c r="BIQ107" s="191"/>
      <c r="BIR107" s="195"/>
      <c r="BIS107" s="192"/>
      <c r="BIT107" s="190"/>
      <c r="BIU107" s="187"/>
      <c r="BIV107" s="189"/>
      <c r="BIW107" s="193"/>
      <c r="BIX107" s="194"/>
      <c r="BIY107" s="191"/>
      <c r="BIZ107" s="195"/>
      <c r="BJA107" s="192"/>
      <c r="BJB107" s="190"/>
      <c r="BJC107" s="187"/>
      <c r="BJD107" s="189"/>
      <c r="BJE107" s="193"/>
      <c r="BJF107" s="194"/>
      <c r="BJG107" s="191"/>
      <c r="BJH107" s="195"/>
      <c r="BJI107" s="192"/>
      <c r="BJJ107" s="190"/>
      <c r="BJK107" s="187"/>
      <c r="BJL107" s="189"/>
      <c r="BJM107" s="193"/>
      <c r="BJN107" s="194"/>
      <c r="BJO107" s="191"/>
      <c r="BJP107" s="195"/>
      <c r="BJQ107" s="192"/>
      <c r="BJR107" s="190"/>
      <c r="BJS107" s="187"/>
      <c r="BJT107" s="189"/>
      <c r="BJU107" s="193"/>
      <c r="BJV107" s="194"/>
      <c r="BJW107" s="191"/>
      <c r="BJX107" s="195"/>
      <c r="BJY107" s="192"/>
      <c r="BJZ107" s="190"/>
      <c r="BKA107" s="187"/>
      <c r="BKB107" s="189"/>
      <c r="BKC107" s="193"/>
      <c r="BKD107" s="194"/>
      <c r="BKE107" s="191"/>
      <c r="BKF107" s="195"/>
      <c r="BKG107" s="192"/>
      <c r="BKH107" s="190"/>
      <c r="BKI107" s="187"/>
      <c r="BKJ107" s="189"/>
      <c r="BKK107" s="193"/>
      <c r="BKL107" s="194"/>
      <c r="BKM107" s="191"/>
      <c r="BKN107" s="195"/>
      <c r="BKO107" s="192"/>
      <c r="BKP107" s="190"/>
      <c r="BKQ107" s="187"/>
      <c r="BKR107" s="189"/>
      <c r="BKS107" s="193"/>
      <c r="BKT107" s="194"/>
      <c r="BKU107" s="191"/>
      <c r="BKV107" s="195"/>
      <c r="BKW107" s="192"/>
      <c r="BKX107" s="190"/>
      <c r="BKY107" s="187"/>
      <c r="BKZ107" s="189"/>
      <c r="BLA107" s="193"/>
      <c r="BLB107" s="194"/>
      <c r="BLC107" s="191"/>
      <c r="BLD107" s="195"/>
      <c r="BLE107" s="192"/>
      <c r="BLF107" s="190"/>
      <c r="BLG107" s="187"/>
      <c r="BLH107" s="189"/>
      <c r="BLI107" s="193"/>
      <c r="BLJ107" s="194"/>
      <c r="BLK107" s="191"/>
      <c r="BLL107" s="195"/>
      <c r="BLM107" s="192"/>
      <c r="BLN107" s="190"/>
      <c r="BLO107" s="187"/>
      <c r="BLP107" s="189"/>
      <c r="BLQ107" s="193"/>
      <c r="BLR107" s="194"/>
      <c r="BLS107" s="191"/>
      <c r="BLT107" s="195"/>
      <c r="BLU107" s="192"/>
      <c r="BLV107" s="190"/>
      <c r="BLW107" s="187"/>
      <c r="BLX107" s="189"/>
      <c r="BLY107" s="193"/>
      <c r="BLZ107" s="194"/>
      <c r="BMA107" s="191"/>
      <c r="BMB107" s="195"/>
      <c r="BMC107" s="192"/>
      <c r="BMD107" s="190"/>
      <c r="BME107" s="187"/>
      <c r="BMF107" s="189"/>
      <c r="BMG107" s="193"/>
      <c r="BMH107" s="194"/>
      <c r="BMI107" s="191"/>
      <c r="BMJ107" s="195"/>
      <c r="BMK107" s="192"/>
      <c r="BML107" s="190"/>
      <c r="BMM107" s="187"/>
      <c r="BMN107" s="189"/>
      <c r="BMO107" s="193"/>
      <c r="BMP107" s="194"/>
      <c r="BMQ107" s="191"/>
      <c r="BMR107" s="195"/>
      <c r="BMS107" s="192"/>
      <c r="BMT107" s="190"/>
      <c r="BMU107" s="187"/>
      <c r="BMV107" s="189"/>
      <c r="BMW107" s="193"/>
      <c r="BMX107" s="194"/>
      <c r="BMY107" s="191"/>
      <c r="BMZ107" s="195"/>
      <c r="BNA107" s="192"/>
      <c r="BNB107" s="190"/>
      <c r="BNC107" s="187"/>
      <c r="BND107" s="189"/>
      <c r="BNE107" s="193"/>
      <c r="BNF107" s="194"/>
      <c r="BNG107" s="191"/>
      <c r="BNH107" s="195"/>
      <c r="BNI107" s="192"/>
      <c r="BNJ107" s="190"/>
      <c r="BNK107" s="187"/>
      <c r="BNL107" s="189"/>
      <c r="BNM107" s="193"/>
      <c r="BNN107" s="194"/>
      <c r="BNO107" s="191"/>
      <c r="BNP107" s="195"/>
      <c r="BNQ107" s="192"/>
      <c r="BNR107" s="190"/>
      <c r="BNS107" s="187"/>
      <c r="BNT107" s="189"/>
      <c r="BNU107" s="193"/>
      <c r="BNV107" s="194"/>
      <c r="BNW107" s="191"/>
      <c r="BNX107" s="195"/>
      <c r="BNY107" s="192"/>
      <c r="BNZ107" s="190"/>
      <c r="BOA107" s="187"/>
      <c r="BOB107" s="189"/>
      <c r="BOC107" s="193"/>
      <c r="BOD107" s="194"/>
      <c r="BOE107" s="191"/>
      <c r="BOF107" s="195"/>
      <c r="BOG107" s="192"/>
      <c r="BOH107" s="190"/>
      <c r="BOI107" s="187"/>
      <c r="BOJ107" s="189"/>
      <c r="BOK107" s="193"/>
      <c r="BOL107" s="194"/>
      <c r="BOM107" s="191"/>
      <c r="BON107" s="195"/>
      <c r="BOO107" s="192"/>
      <c r="BOP107" s="190"/>
      <c r="BOQ107" s="187"/>
      <c r="BOR107" s="189"/>
      <c r="BOS107" s="193"/>
      <c r="BOT107" s="194"/>
      <c r="BOU107" s="191"/>
      <c r="BOV107" s="195"/>
      <c r="BOW107" s="192"/>
      <c r="BOX107" s="190"/>
      <c r="BOY107" s="187"/>
      <c r="BOZ107" s="189"/>
      <c r="BPA107" s="193"/>
      <c r="BPB107" s="194"/>
      <c r="BPC107" s="191"/>
      <c r="BPD107" s="195"/>
      <c r="BPE107" s="192"/>
      <c r="BPF107" s="190"/>
      <c r="BPG107" s="187"/>
      <c r="BPH107" s="189"/>
      <c r="BPI107" s="193"/>
      <c r="BPJ107" s="194"/>
      <c r="BPK107" s="191"/>
      <c r="BPL107" s="195"/>
      <c r="BPM107" s="192"/>
      <c r="BPN107" s="190"/>
      <c r="BPO107" s="187"/>
      <c r="BPP107" s="189"/>
      <c r="BPQ107" s="193"/>
      <c r="BPR107" s="194"/>
      <c r="BPS107" s="191"/>
      <c r="BPT107" s="195"/>
      <c r="BPU107" s="192"/>
      <c r="BPV107" s="190"/>
      <c r="BPW107" s="187"/>
      <c r="BPX107" s="189"/>
      <c r="BPY107" s="193"/>
      <c r="BPZ107" s="194"/>
      <c r="BQA107" s="191"/>
      <c r="BQB107" s="195"/>
      <c r="BQC107" s="192"/>
      <c r="BQD107" s="190"/>
      <c r="BQE107" s="187"/>
      <c r="BQF107" s="189"/>
      <c r="BQG107" s="193"/>
      <c r="BQH107" s="194"/>
      <c r="BQI107" s="191"/>
      <c r="BQJ107" s="195"/>
      <c r="BQK107" s="192"/>
      <c r="BQL107" s="190"/>
      <c r="BQM107" s="187"/>
      <c r="BQN107" s="189"/>
      <c r="BQO107" s="193"/>
      <c r="BQP107" s="194"/>
      <c r="BQQ107" s="191"/>
      <c r="BQR107" s="195"/>
      <c r="BQS107" s="192"/>
      <c r="BQT107" s="190"/>
      <c r="BQU107" s="187"/>
      <c r="BQV107" s="189"/>
      <c r="BQW107" s="193"/>
      <c r="BQX107" s="194"/>
      <c r="BQY107" s="191"/>
      <c r="BQZ107" s="195"/>
      <c r="BRA107" s="192"/>
      <c r="BRB107" s="190"/>
      <c r="BRC107" s="187"/>
      <c r="BRD107" s="189"/>
      <c r="BRE107" s="193"/>
      <c r="BRF107" s="194"/>
      <c r="BRG107" s="191"/>
      <c r="BRH107" s="195"/>
      <c r="BRI107" s="192"/>
      <c r="BRJ107" s="190"/>
      <c r="BRK107" s="187"/>
      <c r="BRL107" s="189"/>
      <c r="BRM107" s="193"/>
      <c r="BRN107" s="194"/>
      <c r="BRO107" s="191"/>
      <c r="BRP107" s="195"/>
      <c r="BRQ107" s="192"/>
      <c r="BRR107" s="190"/>
      <c r="BRS107" s="187"/>
      <c r="BRT107" s="189"/>
      <c r="BRU107" s="193"/>
      <c r="BRV107" s="194"/>
      <c r="BRW107" s="191"/>
      <c r="BRX107" s="195"/>
      <c r="BRY107" s="192"/>
      <c r="BRZ107" s="190"/>
      <c r="BSA107" s="187"/>
      <c r="BSB107" s="189"/>
      <c r="BSC107" s="193"/>
      <c r="BSD107" s="194"/>
      <c r="BSE107" s="191"/>
      <c r="BSF107" s="195"/>
      <c r="BSG107" s="192"/>
      <c r="BSH107" s="190"/>
      <c r="BSI107" s="187"/>
      <c r="BSJ107" s="189"/>
      <c r="BSK107" s="193"/>
      <c r="BSL107" s="194"/>
      <c r="BSM107" s="191"/>
      <c r="BSN107" s="195"/>
      <c r="BSO107" s="192"/>
      <c r="BSP107" s="190"/>
      <c r="BSQ107" s="187"/>
      <c r="BSR107" s="189"/>
      <c r="BSS107" s="193"/>
      <c r="BST107" s="194"/>
      <c r="BSU107" s="191"/>
      <c r="BSV107" s="195"/>
      <c r="BSW107" s="192"/>
      <c r="BSX107" s="190"/>
      <c r="BSY107" s="187"/>
      <c r="BSZ107" s="189"/>
      <c r="BTA107" s="193"/>
      <c r="BTB107" s="194"/>
      <c r="BTC107" s="191"/>
      <c r="BTD107" s="195"/>
      <c r="BTE107" s="192"/>
      <c r="BTF107" s="190"/>
      <c r="BTG107" s="187"/>
      <c r="BTH107" s="189"/>
      <c r="BTI107" s="193"/>
      <c r="BTJ107" s="194"/>
      <c r="BTK107" s="191"/>
      <c r="BTL107" s="195"/>
      <c r="BTM107" s="192"/>
      <c r="BTN107" s="190"/>
      <c r="BTO107" s="187"/>
      <c r="BTP107" s="189"/>
      <c r="BTQ107" s="193"/>
      <c r="BTR107" s="194"/>
      <c r="BTS107" s="191"/>
      <c r="BTT107" s="195"/>
      <c r="BTU107" s="192"/>
      <c r="BTV107" s="190"/>
      <c r="BTW107" s="187"/>
      <c r="BTX107" s="189"/>
      <c r="BTY107" s="193"/>
      <c r="BTZ107" s="194"/>
      <c r="BUA107" s="191"/>
      <c r="BUB107" s="195"/>
      <c r="BUC107" s="192"/>
      <c r="BUD107" s="190"/>
      <c r="BUE107" s="187"/>
      <c r="BUF107" s="189"/>
      <c r="BUG107" s="193"/>
      <c r="BUH107" s="194"/>
      <c r="BUI107" s="191"/>
      <c r="BUJ107" s="195"/>
      <c r="BUK107" s="192"/>
      <c r="BUL107" s="190"/>
      <c r="BUM107" s="187"/>
      <c r="BUN107" s="189"/>
      <c r="BUO107" s="193"/>
      <c r="BUP107" s="194"/>
      <c r="BUQ107" s="191"/>
      <c r="BUR107" s="195"/>
      <c r="BUS107" s="192"/>
      <c r="BUT107" s="190"/>
      <c r="BUU107" s="187"/>
      <c r="BUV107" s="189"/>
      <c r="BUW107" s="193"/>
      <c r="BUX107" s="194"/>
      <c r="BUY107" s="191"/>
      <c r="BUZ107" s="195"/>
      <c r="BVA107" s="192"/>
      <c r="BVB107" s="190"/>
      <c r="BVC107" s="187"/>
      <c r="BVD107" s="189"/>
      <c r="BVE107" s="193"/>
      <c r="BVF107" s="194"/>
      <c r="BVG107" s="191"/>
      <c r="BVH107" s="195"/>
      <c r="BVI107" s="192"/>
      <c r="BVJ107" s="190"/>
      <c r="BVK107" s="187"/>
      <c r="BVL107" s="189"/>
      <c r="BVM107" s="193"/>
      <c r="BVN107" s="194"/>
      <c r="BVO107" s="191"/>
      <c r="BVP107" s="195"/>
      <c r="BVQ107" s="192"/>
      <c r="BVR107" s="190"/>
      <c r="BVS107" s="187"/>
      <c r="BVT107" s="189"/>
      <c r="BVU107" s="193"/>
      <c r="BVV107" s="194"/>
      <c r="BVW107" s="191"/>
      <c r="BVX107" s="195"/>
      <c r="BVY107" s="192"/>
      <c r="BVZ107" s="190"/>
      <c r="BWA107" s="187"/>
      <c r="BWB107" s="189"/>
      <c r="BWC107" s="193"/>
      <c r="BWD107" s="194"/>
      <c r="BWE107" s="191"/>
      <c r="BWF107" s="195"/>
      <c r="BWG107" s="192"/>
      <c r="BWH107" s="190"/>
      <c r="BWI107" s="187"/>
      <c r="BWJ107" s="189"/>
      <c r="BWK107" s="193"/>
      <c r="BWL107" s="194"/>
      <c r="BWM107" s="191"/>
      <c r="BWN107" s="195"/>
      <c r="BWO107" s="192"/>
      <c r="BWP107" s="190"/>
      <c r="BWQ107" s="187"/>
      <c r="BWR107" s="189"/>
      <c r="BWS107" s="193"/>
      <c r="BWT107" s="194"/>
      <c r="BWU107" s="191"/>
      <c r="BWV107" s="195"/>
      <c r="BWW107" s="192"/>
      <c r="BWX107" s="190"/>
      <c r="BWY107" s="187"/>
      <c r="BWZ107" s="189"/>
      <c r="BXA107" s="193"/>
      <c r="BXB107" s="194"/>
      <c r="BXC107" s="191"/>
      <c r="BXD107" s="195"/>
      <c r="BXE107" s="192"/>
      <c r="BXF107" s="190"/>
      <c r="BXG107" s="187"/>
      <c r="BXH107" s="189"/>
      <c r="BXI107" s="193"/>
      <c r="BXJ107" s="194"/>
      <c r="BXK107" s="191"/>
      <c r="BXL107" s="195"/>
      <c r="BXM107" s="192"/>
      <c r="BXN107" s="190"/>
      <c r="BXO107" s="187"/>
      <c r="BXP107" s="189"/>
      <c r="BXQ107" s="193"/>
      <c r="BXR107" s="194"/>
      <c r="BXS107" s="191"/>
      <c r="BXT107" s="195"/>
      <c r="BXU107" s="192"/>
      <c r="BXV107" s="190"/>
      <c r="BXW107" s="187"/>
      <c r="BXX107" s="189"/>
      <c r="BXY107" s="193"/>
      <c r="BXZ107" s="194"/>
      <c r="BYA107" s="191"/>
      <c r="BYB107" s="195"/>
      <c r="BYC107" s="192"/>
      <c r="BYD107" s="190"/>
      <c r="BYE107" s="187"/>
      <c r="BYF107" s="189"/>
      <c r="BYG107" s="193"/>
      <c r="BYH107" s="194"/>
      <c r="BYI107" s="191"/>
      <c r="BYJ107" s="195"/>
      <c r="BYK107" s="192"/>
      <c r="BYL107" s="190"/>
      <c r="BYM107" s="187"/>
      <c r="BYN107" s="189"/>
      <c r="BYO107" s="193"/>
      <c r="BYP107" s="194"/>
      <c r="BYQ107" s="191"/>
      <c r="BYR107" s="195"/>
      <c r="BYS107" s="192"/>
      <c r="BYT107" s="190"/>
      <c r="BYU107" s="187"/>
      <c r="BYV107" s="189"/>
      <c r="BYW107" s="193"/>
      <c r="BYX107" s="194"/>
      <c r="BYY107" s="191"/>
      <c r="BYZ107" s="195"/>
      <c r="BZA107" s="192"/>
      <c r="BZB107" s="190"/>
      <c r="BZC107" s="187"/>
      <c r="BZD107" s="189"/>
      <c r="BZE107" s="193"/>
      <c r="BZF107" s="194"/>
      <c r="BZG107" s="191"/>
      <c r="BZH107" s="195"/>
      <c r="BZI107" s="192"/>
      <c r="BZJ107" s="190"/>
      <c r="BZK107" s="187"/>
      <c r="BZL107" s="189"/>
      <c r="BZM107" s="193"/>
      <c r="BZN107" s="194"/>
      <c r="BZO107" s="191"/>
      <c r="BZP107" s="195"/>
      <c r="BZQ107" s="192"/>
      <c r="BZR107" s="190"/>
      <c r="BZS107" s="187"/>
      <c r="BZT107" s="189"/>
      <c r="BZU107" s="193"/>
      <c r="BZV107" s="194"/>
      <c r="BZW107" s="191"/>
      <c r="BZX107" s="195"/>
      <c r="BZY107" s="192"/>
      <c r="BZZ107" s="190"/>
      <c r="CAA107" s="187"/>
      <c r="CAB107" s="189"/>
      <c r="CAC107" s="193"/>
      <c r="CAD107" s="194"/>
      <c r="CAE107" s="191"/>
      <c r="CAF107" s="195"/>
      <c r="CAG107" s="192"/>
      <c r="CAH107" s="190"/>
      <c r="CAI107" s="187"/>
      <c r="CAJ107" s="189"/>
      <c r="CAK107" s="193"/>
      <c r="CAL107" s="194"/>
      <c r="CAM107" s="191"/>
      <c r="CAN107" s="195"/>
      <c r="CAO107" s="192"/>
      <c r="CAP107" s="190"/>
      <c r="CAQ107" s="187"/>
      <c r="CAR107" s="189"/>
      <c r="CAS107" s="193"/>
      <c r="CAT107" s="194"/>
      <c r="CAU107" s="191"/>
      <c r="CAV107" s="195"/>
      <c r="CAW107" s="192"/>
      <c r="CAX107" s="190"/>
      <c r="CAY107" s="187"/>
      <c r="CAZ107" s="189"/>
      <c r="CBA107" s="193"/>
      <c r="CBB107" s="194"/>
      <c r="CBC107" s="191"/>
      <c r="CBD107" s="195"/>
      <c r="CBE107" s="192"/>
      <c r="CBF107" s="190"/>
      <c r="CBG107" s="187"/>
      <c r="CBH107" s="189"/>
      <c r="CBI107" s="193"/>
      <c r="CBJ107" s="194"/>
      <c r="CBK107" s="191"/>
      <c r="CBL107" s="195"/>
      <c r="CBM107" s="192"/>
      <c r="CBN107" s="190"/>
      <c r="CBO107" s="187"/>
      <c r="CBP107" s="189"/>
      <c r="CBQ107" s="193"/>
      <c r="CBR107" s="194"/>
      <c r="CBS107" s="191"/>
      <c r="CBT107" s="195"/>
      <c r="CBU107" s="192"/>
      <c r="CBV107" s="190"/>
      <c r="CBW107" s="187"/>
      <c r="CBX107" s="189"/>
      <c r="CBY107" s="193"/>
      <c r="CBZ107" s="194"/>
      <c r="CCA107" s="191"/>
      <c r="CCB107" s="195"/>
      <c r="CCC107" s="192"/>
      <c r="CCD107" s="190"/>
      <c r="CCE107" s="187"/>
      <c r="CCF107" s="189"/>
      <c r="CCG107" s="193"/>
      <c r="CCH107" s="194"/>
      <c r="CCI107" s="191"/>
      <c r="CCJ107" s="195"/>
      <c r="CCK107" s="192"/>
      <c r="CCL107" s="190"/>
      <c r="CCM107" s="187"/>
      <c r="CCN107" s="189"/>
      <c r="CCO107" s="193"/>
      <c r="CCP107" s="194"/>
      <c r="CCQ107" s="191"/>
      <c r="CCR107" s="195"/>
      <c r="CCS107" s="192"/>
      <c r="CCT107" s="190"/>
      <c r="CCU107" s="187"/>
      <c r="CCV107" s="189"/>
      <c r="CCW107" s="193"/>
      <c r="CCX107" s="194"/>
      <c r="CCY107" s="191"/>
      <c r="CCZ107" s="195"/>
      <c r="CDA107" s="192"/>
      <c r="CDB107" s="190"/>
      <c r="CDC107" s="187"/>
      <c r="CDD107" s="189"/>
      <c r="CDE107" s="193"/>
      <c r="CDF107" s="194"/>
      <c r="CDG107" s="191"/>
      <c r="CDH107" s="195"/>
      <c r="CDI107" s="192"/>
      <c r="CDJ107" s="190"/>
      <c r="CDK107" s="187"/>
      <c r="CDL107" s="189"/>
      <c r="CDM107" s="193"/>
      <c r="CDN107" s="194"/>
      <c r="CDO107" s="191"/>
      <c r="CDP107" s="195"/>
      <c r="CDQ107" s="192"/>
      <c r="CDR107" s="190"/>
      <c r="CDS107" s="187"/>
      <c r="CDT107" s="189"/>
      <c r="CDU107" s="193"/>
      <c r="CDV107" s="194"/>
      <c r="CDW107" s="191"/>
      <c r="CDX107" s="195"/>
      <c r="CDY107" s="192"/>
      <c r="CDZ107" s="190"/>
      <c r="CEA107" s="187"/>
      <c r="CEB107" s="189"/>
      <c r="CEC107" s="193"/>
      <c r="CED107" s="194"/>
      <c r="CEE107" s="191"/>
      <c r="CEF107" s="195"/>
      <c r="CEG107" s="192"/>
      <c r="CEH107" s="190"/>
      <c r="CEI107" s="187"/>
      <c r="CEJ107" s="189"/>
      <c r="CEK107" s="193"/>
      <c r="CEL107" s="194"/>
      <c r="CEM107" s="191"/>
      <c r="CEN107" s="195"/>
      <c r="CEO107" s="192"/>
      <c r="CEP107" s="190"/>
      <c r="CEQ107" s="187"/>
      <c r="CER107" s="189"/>
      <c r="CES107" s="193"/>
      <c r="CET107" s="194"/>
      <c r="CEU107" s="191"/>
      <c r="CEV107" s="195"/>
      <c r="CEW107" s="192"/>
      <c r="CEX107" s="190"/>
      <c r="CEY107" s="187"/>
      <c r="CEZ107" s="189"/>
      <c r="CFA107" s="193"/>
      <c r="CFB107" s="194"/>
      <c r="CFC107" s="191"/>
      <c r="CFD107" s="195"/>
      <c r="CFE107" s="192"/>
      <c r="CFF107" s="190"/>
      <c r="CFG107" s="187"/>
      <c r="CFH107" s="189"/>
      <c r="CFI107" s="193"/>
      <c r="CFJ107" s="194"/>
      <c r="CFK107" s="191"/>
      <c r="CFL107" s="195"/>
      <c r="CFM107" s="192"/>
      <c r="CFN107" s="190"/>
      <c r="CFO107" s="187"/>
      <c r="CFP107" s="189"/>
      <c r="CFQ107" s="193"/>
      <c r="CFR107" s="194"/>
      <c r="CFS107" s="191"/>
      <c r="CFT107" s="195"/>
      <c r="CFU107" s="192"/>
      <c r="CFV107" s="190"/>
      <c r="CFW107" s="187"/>
      <c r="CFX107" s="189"/>
      <c r="CFY107" s="193"/>
      <c r="CFZ107" s="194"/>
      <c r="CGA107" s="191"/>
      <c r="CGB107" s="195"/>
      <c r="CGC107" s="192"/>
      <c r="CGD107" s="190"/>
      <c r="CGE107" s="187"/>
      <c r="CGF107" s="189"/>
      <c r="CGG107" s="193"/>
      <c r="CGH107" s="194"/>
      <c r="CGI107" s="191"/>
      <c r="CGJ107" s="195"/>
      <c r="CGK107" s="192"/>
      <c r="CGL107" s="190"/>
      <c r="CGM107" s="187"/>
      <c r="CGN107" s="189"/>
      <c r="CGO107" s="193"/>
      <c r="CGP107" s="194"/>
      <c r="CGQ107" s="191"/>
      <c r="CGR107" s="195"/>
      <c r="CGS107" s="192"/>
      <c r="CGT107" s="190"/>
      <c r="CGU107" s="187"/>
      <c r="CGV107" s="189"/>
      <c r="CGW107" s="193"/>
      <c r="CGX107" s="194"/>
      <c r="CGY107" s="191"/>
      <c r="CGZ107" s="195"/>
      <c r="CHA107" s="192"/>
      <c r="CHB107" s="190"/>
      <c r="CHC107" s="187"/>
      <c r="CHD107" s="189"/>
      <c r="CHE107" s="193"/>
      <c r="CHF107" s="194"/>
      <c r="CHG107" s="191"/>
      <c r="CHH107" s="195"/>
      <c r="CHI107" s="192"/>
      <c r="CHJ107" s="190"/>
      <c r="CHK107" s="187"/>
      <c r="CHL107" s="189"/>
      <c r="CHM107" s="193"/>
      <c r="CHN107" s="194"/>
      <c r="CHO107" s="191"/>
      <c r="CHP107" s="195"/>
      <c r="CHQ107" s="192"/>
      <c r="CHR107" s="190"/>
      <c r="CHS107" s="187"/>
      <c r="CHT107" s="189"/>
      <c r="CHU107" s="193"/>
      <c r="CHV107" s="194"/>
      <c r="CHW107" s="191"/>
      <c r="CHX107" s="195"/>
      <c r="CHY107" s="192"/>
      <c r="CHZ107" s="190"/>
      <c r="CIA107" s="187"/>
      <c r="CIB107" s="189"/>
      <c r="CIC107" s="193"/>
      <c r="CID107" s="194"/>
      <c r="CIE107" s="191"/>
      <c r="CIF107" s="195"/>
      <c r="CIG107" s="192"/>
      <c r="CIH107" s="190"/>
      <c r="CII107" s="187"/>
      <c r="CIJ107" s="189"/>
      <c r="CIK107" s="193"/>
      <c r="CIL107" s="194"/>
      <c r="CIM107" s="191"/>
      <c r="CIN107" s="195"/>
      <c r="CIO107" s="192"/>
      <c r="CIP107" s="190"/>
      <c r="CIQ107" s="187"/>
      <c r="CIR107" s="189"/>
      <c r="CIS107" s="193"/>
      <c r="CIT107" s="194"/>
      <c r="CIU107" s="191"/>
      <c r="CIV107" s="195"/>
      <c r="CIW107" s="192"/>
      <c r="CIX107" s="190"/>
      <c r="CIY107" s="187"/>
      <c r="CIZ107" s="189"/>
      <c r="CJA107" s="193"/>
      <c r="CJB107" s="194"/>
      <c r="CJC107" s="191"/>
      <c r="CJD107" s="195"/>
      <c r="CJE107" s="192"/>
      <c r="CJF107" s="190"/>
      <c r="CJG107" s="187"/>
      <c r="CJH107" s="189"/>
      <c r="CJI107" s="193"/>
      <c r="CJJ107" s="194"/>
      <c r="CJK107" s="191"/>
      <c r="CJL107" s="195"/>
      <c r="CJM107" s="192"/>
      <c r="CJN107" s="190"/>
      <c r="CJO107" s="187"/>
      <c r="CJP107" s="189"/>
      <c r="CJQ107" s="193"/>
      <c r="CJR107" s="194"/>
      <c r="CJS107" s="191"/>
      <c r="CJT107" s="195"/>
      <c r="CJU107" s="192"/>
      <c r="CJV107" s="190"/>
      <c r="CJW107" s="187"/>
      <c r="CJX107" s="189"/>
      <c r="CJY107" s="193"/>
      <c r="CJZ107" s="194"/>
      <c r="CKA107" s="191"/>
      <c r="CKB107" s="195"/>
      <c r="CKC107" s="192"/>
      <c r="CKD107" s="190"/>
      <c r="CKE107" s="187"/>
      <c r="CKF107" s="189"/>
      <c r="CKG107" s="193"/>
      <c r="CKH107" s="194"/>
      <c r="CKI107" s="191"/>
      <c r="CKJ107" s="195"/>
      <c r="CKK107" s="192"/>
      <c r="CKL107" s="190"/>
      <c r="CKM107" s="187"/>
      <c r="CKN107" s="189"/>
      <c r="CKO107" s="193"/>
      <c r="CKP107" s="194"/>
      <c r="CKQ107" s="191"/>
      <c r="CKR107" s="195"/>
      <c r="CKS107" s="192"/>
      <c r="CKT107" s="190"/>
      <c r="CKU107" s="187"/>
      <c r="CKV107" s="189"/>
      <c r="CKW107" s="193"/>
      <c r="CKX107" s="194"/>
      <c r="CKY107" s="191"/>
      <c r="CKZ107" s="195"/>
      <c r="CLA107" s="192"/>
      <c r="CLB107" s="190"/>
      <c r="CLC107" s="187"/>
      <c r="CLD107" s="189"/>
      <c r="CLE107" s="193"/>
      <c r="CLF107" s="194"/>
      <c r="CLG107" s="191"/>
      <c r="CLH107" s="195"/>
      <c r="CLI107" s="192"/>
      <c r="CLJ107" s="190"/>
      <c r="CLK107" s="187"/>
      <c r="CLL107" s="189"/>
      <c r="CLM107" s="193"/>
      <c r="CLN107" s="194"/>
      <c r="CLO107" s="191"/>
      <c r="CLP107" s="195"/>
      <c r="CLQ107" s="192"/>
      <c r="CLR107" s="190"/>
      <c r="CLS107" s="187"/>
      <c r="CLT107" s="189"/>
      <c r="CLU107" s="193"/>
      <c r="CLV107" s="194"/>
      <c r="CLW107" s="191"/>
      <c r="CLX107" s="195"/>
      <c r="CLY107" s="192"/>
      <c r="CLZ107" s="190"/>
      <c r="CMA107" s="187"/>
      <c r="CMB107" s="189"/>
      <c r="CMC107" s="193"/>
      <c r="CMD107" s="194"/>
      <c r="CME107" s="191"/>
      <c r="CMF107" s="195"/>
      <c r="CMG107" s="192"/>
      <c r="CMH107" s="190"/>
      <c r="CMI107" s="187"/>
      <c r="CMJ107" s="189"/>
      <c r="CMK107" s="193"/>
      <c r="CML107" s="194"/>
      <c r="CMM107" s="191"/>
      <c r="CMN107" s="195"/>
      <c r="CMO107" s="192"/>
      <c r="CMP107" s="190"/>
      <c r="CMQ107" s="187"/>
      <c r="CMR107" s="189"/>
      <c r="CMS107" s="193"/>
      <c r="CMT107" s="194"/>
      <c r="CMU107" s="191"/>
      <c r="CMV107" s="195"/>
      <c r="CMW107" s="192"/>
      <c r="CMX107" s="190"/>
      <c r="CMY107" s="187"/>
      <c r="CMZ107" s="189"/>
      <c r="CNA107" s="193"/>
      <c r="CNB107" s="194"/>
      <c r="CNC107" s="191"/>
      <c r="CND107" s="195"/>
      <c r="CNE107" s="192"/>
      <c r="CNF107" s="190"/>
      <c r="CNG107" s="187"/>
      <c r="CNH107" s="189"/>
      <c r="CNI107" s="193"/>
      <c r="CNJ107" s="194"/>
      <c r="CNK107" s="191"/>
      <c r="CNL107" s="195"/>
      <c r="CNM107" s="192"/>
      <c r="CNN107" s="190"/>
      <c r="CNO107" s="187"/>
      <c r="CNP107" s="189"/>
      <c r="CNQ107" s="193"/>
      <c r="CNR107" s="194"/>
      <c r="CNS107" s="191"/>
      <c r="CNT107" s="195"/>
      <c r="CNU107" s="192"/>
      <c r="CNV107" s="190"/>
      <c r="CNW107" s="187"/>
      <c r="CNX107" s="189"/>
      <c r="CNY107" s="193"/>
      <c r="CNZ107" s="194"/>
      <c r="COA107" s="191"/>
      <c r="COB107" s="195"/>
      <c r="COC107" s="192"/>
      <c r="COD107" s="190"/>
      <c r="COE107" s="187"/>
      <c r="COF107" s="189"/>
      <c r="COG107" s="193"/>
      <c r="COH107" s="194"/>
      <c r="COI107" s="191"/>
      <c r="COJ107" s="195"/>
      <c r="COK107" s="192"/>
      <c r="COL107" s="190"/>
      <c r="COM107" s="187"/>
      <c r="CON107" s="189"/>
      <c r="COO107" s="193"/>
      <c r="COP107" s="194"/>
      <c r="COQ107" s="191"/>
      <c r="COR107" s="195"/>
      <c r="COS107" s="192"/>
      <c r="COT107" s="190"/>
      <c r="COU107" s="187"/>
      <c r="COV107" s="189"/>
      <c r="COW107" s="193"/>
      <c r="COX107" s="194"/>
      <c r="COY107" s="191"/>
      <c r="COZ107" s="195"/>
      <c r="CPA107" s="192"/>
      <c r="CPB107" s="190"/>
      <c r="CPC107" s="187"/>
      <c r="CPD107" s="189"/>
      <c r="CPE107" s="193"/>
      <c r="CPF107" s="194"/>
      <c r="CPG107" s="191"/>
      <c r="CPH107" s="195"/>
      <c r="CPI107" s="192"/>
      <c r="CPJ107" s="190"/>
      <c r="CPK107" s="187"/>
      <c r="CPL107" s="189"/>
      <c r="CPM107" s="193"/>
      <c r="CPN107" s="194"/>
      <c r="CPO107" s="191"/>
      <c r="CPP107" s="195"/>
      <c r="CPQ107" s="192"/>
      <c r="CPR107" s="190"/>
      <c r="CPS107" s="187"/>
      <c r="CPT107" s="189"/>
      <c r="CPU107" s="193"/>
      <c r="CPV107" s="194"/>
      <c r="CPW107" s="191"/>
      <c r="CPX107" s="195"/>
      <c r="CPY107" s="192"/>
      <c r="CPZ107" s="190"/>
      <c r="CQA107" s="187"/>
      <c r="CQB107" s="189"/>
      <c r="CQC107" s="193"/>
      <c r="CQD107" s="194"/>
      <c r="CQE107" s="191"/>
      <c r="CQF107" s="195"/>
      <c r="CQG107" s="192"/>
      <c r="CQH107" s="190"/>
      <c r="CQI107" s="187"/>
      <c r="CQJ107" s="189"/>
      <c r="CQK107" s="193"/>
      <c r="CQL107" s="194"/>
      <c r="CQM107" s="191"/>
      <c r="CQN107" s="195"/>
      <c r="CQO107" s="192"/>
      <c r="CQP107" s="190"/>
      <c r="CQQ107" s="187"/>
      <c r="CQR107" s="189"/>
      <c r="CQS107" s="193"/>
      <c r="CQT107" s="194"/>
      <c r="CQU107" s="191"/>
      <c r="CQV107" s="195"/>
      <c r="CQW107" s="192"/>
      <c r="CQX107" s="190"/>
      <c r="CQY107" s="187"/>
      <c r="CQZ107" s="189"/>
      <c r="CRA107" s="193"/>
      <c r="CRB107" s="194"/>
      <c r="CRC107" s="191"/>
      <c r="CRD107" s="195"/>
      <c r="CRE107" s="192"/>
      <c r="CRF107" s="190"/>
      <c r="CRG107" s="187"/>
      <c r="CRH107" s="189"/>
      <c r="CRI107" s="193"/>
      <c r="CRJ107" s="194"/>
      <c r="CRK107" s="191"/>
      <c r="CRL107" s="195"/>
      <c r="CRM107" s="192"/>
      <c r="CRN107" s="190"/>
      <c r="CRO107" s="187"/>
      <c r="CRP107" s="189"/>
      <c r="CRQ107" s="193"/>
      <c r="CRR107" s="194"/>
      <c r="CRS107" s="191"/>
      <c r="CRT107" s="195"/>
      <c r="CRU107" s="192"/>
      <c r="CRV107" s="190"/>
      <c r="CRW107" s="187"/>
      <c r="CRX107" s="189"/>
      <c r="CRY107" s="193"/>
      <c r="CRZ107" s="194"/>
      <c r="CSA107" s="191"/>
      <c r="CSB107" s="195"/>
      <c r="CSC107" s="192"/>
      <c r="CSD107" s="190"/>
      <c r="CSE107" s="187"/>
      <c r="CSF107" s="189"/>
      <c r="CSG107" s="193"/>
      <c r="CSH107" s="194"/>
      <c r="CSI107" s="191"/>
      <c r="CSJ107" s="195"/>
      <c r="CSK107" s="192"/>
      <c r="CSL107" s="190"/>
      <c r="CSM107" s="187"/>
      <c r="CSN107" s="189"/>
      <c r="CSO107" s="193"/>
      <c r="CSP107" s="194"/>
      <c r="CSQ107" s="191"/>
      <c r="CSR107" s="195"/>
      <c r="CSS107" s="192"/>
      <c r="CST107" s="190"/>
      <c r="CSU107" s="187"/>
      <c r="CSV107" s="189"/>
      <c r="CSW107" s="193"/>
      <c r="CSX107" s="194"/>
      <c r="CSY107" s="191"/>
      <c r="CSZ107" s="195"/>
      <c r="CTA107" s="192"/>
      <c r="CTB107" s="190"/>
      <c r="CTC107" s="187"/>
      <c r="CTD107" s="189"/>
      <c r="CTE107" s="193"/>
      <c r="CTF107" s="194"/>
      <c r="CTG107" s="191"/>
      <c r="CTH107" s="195"/>
      <c r="CTI107" s="192"/>
      <c r="CTJ107" s="190"/>
      <c r="CTK107" s="187"/>
      <c r="CTL107" s="189"/>
      <c r="CTM107" s="193"/>
      <c r="CTN107" s="194"/>
      <c r="CTO107" s="191"/>
      <c r="CTP107" s="195"/>
      <c r="CTQ107" s="192"/>
      <c r="CTR107" s="190"/>
      <c r="CTS107" s="187"/>
      <c r="CTT107" s="189"/>
      <c r="CTU107" s="193"/>
      <c r="CTV107" s="194"/>
      <c r="CTW107" s="191"/>
      <c r="CTX107" s="195"/>
      <c r="CTY107" s="192"/>
      <c r="CTZ107" s="190"/>
      <c r="CUA107" s="187"/>
      <c r="CUB107" s="189"/>
      <c r="CUC107" s="193"/>
      <c r="CUD107" s="194"/>
      <c r="CUE107" s="191"/>
      <c r="CUF107" s="195"/>
      <c r="CUG107" s="192"/>
      <c r="CUH107" s="190"/>
      <c r="CUI107" s="187"/>
      <c r="CUJ107" s="189"/>
      <c r="CUK107" s="193"/>
      <c r="CUL107" s="194"/>
      <c r="CUM107" s="191"/>
      <c r="CUN107" s="195"/>
      <c r="CUO107" s="192"/>
      <c r="CUP107" s="190"/>
      <c r="CUQ107" s="187"/>
      <c r="CUR107" s="189"/>
      <c r="CUS107" s="193"/>
      <c r="CUT107" s="194"/>
      <c r="CUU107" s="191"/>
      <c r="CUV107" s="195"/>
      <c r="CUW107" s="192"/>
      <c r="CUX107" s="190"/>
      <c r="CUY107" s="187"/>
      <c r="CUZ107" s="189"/>
      <c r="CVA107" s="193"/>
      <c r="CVB107" s="194"/>
      <c r="CVC107" s="191"/>
      <c r="CVD107" s="195"/>
      <c r="CVE107" s="192"/>
      <c r="CVF107" s="190"/>
      <c r="CVG107" s="187"/>
      <c r="CVH107" s="189"/>
      <c r="CVI107" s="193"/>
      <c r="CVJ107" s="194"/>
      <c r="CVK107" s="191"/>
      <c r="CVL107" s="195"/>
      <c r="CVM107" s="192"/>
      <c r="CVN107" s="190"/>
      <c r="CVO107" s="187"/>
      <c r="CVP107" s="189"/>
      <c r="CVQ107" s="193"/>
      <c r="CVR107" s="194"/>
      <c r="CVS107" s="191"/>
      <c r="CVT107" s="195"/>
      <c r="CVU107" s="192"/>
      <c r="CVV107" s="190"/>
      <c r="CVW107" s="187"/>
      <c r="CVX107" s="189"/>
      <c r="CVY107" s="193"/>
      <c r="CVZ107" s="194"/>
      <c r="CWA107" s="191"/>
      <c r="CWB107" s="195"/>
      <c r="CWC107" s="192"/>
      <c r="CWD107" s="190"/>
      <c r="CWE107" s="187"/>
      <c r="CWF107" s="189"/>
      <c r="CWG107" s="193"/>
      <c r="CWH107" s="194"/>
      <c r="CWI107" s="191"/>
      <c r="CWJ107" s="195"/>
      <c r="CWK107" s="192"/>
      <c r="CWL107" s="190"/>
      <c r="CWM107" s="187"/>
      <c r="CWN107" s="189"/>
      <c r="CWO107" s="193"/>
      <c r="CWP107" s="194"/>
      <c r="CWQ107" s="191"/>
      <c r="CWR107" s="195"/>
      <c r="CWS107" s="192"/>
      <c r="CWT107" s="190"/>
      <c r="CWU107" s="187"/>
      <c r="CWV107" s="189"/>
      <c r="CWW107" s="193"/>
      <c r="CWX107" s="194"/>
      <c r="CWY107" s="191"/>
      <c r="CWZ107" s="195"/>
      <c r="CXA107" s="192"/>
      <c r="CXB107" s="190"/>
      <c r="CXC107" s="187"/>
      <c r="CXD107" s="189"/>
      <c r="CXE107" s="193"/>
      <c r="CXF107" s="194"/>
      <c r="CXG107" s="191"/>
      <c r="CXH107" s="195"/>
      <c r="CXI107" s="192"/>
      <c r="CXJ107" s="190"/>
      <c r="CXK107" s="187"/>
      <c r="CXL107" s="189"/>
      <c r="CXM107" s="193"/>
      <c r="CXN107" s="194"/>
      <c r="CXO107" s="191"/>
      <c r="CXP107" s="195"/>
      <c r="CXQ107" s="192"/>
      <c r="CXR107" s="190"/>
      <c r="CXS107" s="187"/>
      <c r="CXT107" s="189"/>
      <c r="CXU107" s="193"/>
      <c r="CXV107" s="194"/>
      <c r="CXW107" s="191"/>
      <c r="CXX107" s="195"/>
      <c r="CXY107" s="192"/>
      <c r="CXZ107" s="190"/>
      <c r="CYA107" s="187"/>
      <c r="CYB107" s="189"/>
      <c r="CYC107" s="193"/>
      <c r="CYD107" s="194"/>
      <c r="CYE107" s="191"/>
      <c r="CYF107" s="195"/>
      <c r="CYG107" s="192"/>
      <c r="CYH107" s="190"/>
      <c r="CYI107" s="187"/>
      <c r="CYJ107" s="189"/>
      <c r="CYK107" s="193"/>
      <c r="CYL107" s="194"/>
      <c r="CYM107" s="191"/>
      <c r="CYN107" s="195"/>
      <c r="CYO107" s="192"/>
      <c r="CYP107" s="190"/>
      <c r="CYQ107" s="187"/>
      <c r="CYR107" s="189"/>
      <c r="CYS107" s="193"/>
      <c r="CYT107" s="194"/>
      <c r="CYU107" s="191"/>
      <c r="CYV107" s="195"/>
      <c r="CYW107" s="192"/>
      <c r="CYX107" s="190"/>
      <c r="CYY107" s="187"/>
      <c r="CYZ107" s="189"/>
      <c r="CZA107" s="193"/>
      <c r="CZB107" s="194"/>
      <c r="CZC107" s="191"/>
      <c r="CZD107" s="195"/>
      <c r="CZE107" s="192"/>
      <c r="CZF107" s="190"/>
      <c r="CZG107" s="187"/>
      <c r="CZH107" s="189"/>
      <c r="CZI107" s="193"/>
      <c r="CZJ107" s="194"/>
      <c r="CZK107" s="191"/>
      <c r="CZL107" s="195"/>
      <c r="CZM107" s="192"/>
      <c r="CZN107" s="190"/>
      <c r="CZO107" s="187"/>
      <c r="CZP107" s="189"/>
      <c r="CZQ107" s="193"/>
      <c r="CZR107" s="194"/>
      <c r="CZS107" s="191"/>
      <c r="CZT107" s="195"/>
      <c r="CZU107" s="192"/>
      <c r="CZV107" s="190"/>
      <c r="CZW107" s="187"/>
      <c r="CZX107" s="189"/>
      <c r="CZY107" s="193"/>
      <c r="CZZ107" s="194"/>
      <c r="DAA107" s="191"/>
      <c r="DAB107" s="195"/>
      <c r="DAC107" s="192"/>
      <c r="DAD107" s="190"/>
      <c r="DAE107" s="187"/>
      <c r="DAF107" s="189"/>
      <c r="DAG107" s="193"/>
      <c r="DAH107" s="194"/>
      <c r="DAI107" s="191"/>
      <c r="DAJ107" s="195"/>
      <c r="DAK107" s="192"/>
      <c r="DAL107" s="190"/>
      <c r="DAM107" s="187"/>
      <c r="DAN107" s="189"/>
      <c r="DAO107" s="193"/>
      <c r="DAP107" s="194"/>
      <c r="DAQ107" s="191"/>
      <c r="DAR107" s="195"/>
      <c r="DAS107" s="192"/>
      <c r="DAT107" s="190"/>
      <c r="DAU107" s="187"/>
      <c r="DAV107" s="189"/>
      <c r="DAW107" s="193"/>
      <c r="DAX107" s="194"/>
      <c r="DAY107" s="191"/>
      <c r="DAZ107" s="195"/>
      <c r="DBA107" s="192"/>
      <c r="DBB107" s="190"/>
      <c r="DBC107" s="187"/>
      <c r="DBD107" s="189"/>
      <c r="DBE107" s="193"/>
      <c r="DBF107" s="194"/>
      <c r="DBG107" s="191"/>
      <c r="DBH107" s="195"/>
      <c r="DBI107" s="192"/>
      <c r="DBJ107" s="190"/>
      <c r="DBK107" s="187"/>
      <c r="DBL107" s="189"/>
      <c r="DBM107" s="193"/>
      <c r="DBN107" s="194"/>
      <c r="DBO107" s="191"/>
      <c r="DBP107" s="195"/>
      <c r="DBQ107" s="192"/>
      <c r="DBR107" s="190"/>
      <c r="DBS107" s="187"/>
      <c r="DBT107" s="189"/>
      <c r="DBU107" s="193"/>
      <c r="DBV107" s="194"/>
      <c r="DBW107" s="191"/>
      <c r="DBX107" s="195"/>
      <c r="DBY107" s="192"/>
      <c r="DBZ107" s="190"/>
      <c r="DCA107" s="187"/>
      <c r="DCB107" s="189"/>
      <c r="DCC107" s="193"/>
      <c r="DCD107" s="194"/>
      <c r="DCE107" s="191"/>
      <c r="DCF107" s="195"/>
      <c r="DCG107" s="192"/>
      <c r="DCH107" s="190"/>
      <c r="DCI107" s="187"/>
      <c r="DCJ107" s="189"/>
      <c r="DCK107" s="193"/>
      <c r="DCL107" s="194"/>
      <c r="DCM107" s="191"/>
      <c r="DCN107" s="195"/>
      <c r="DCO107" s="192"/>
      <c r="DCP107" s="190"/>
      <c r="DCQ107" s="187"/>
      <c r="DCR107" s="189"/>
      <c r="DCS107" s="193"/>
      <c r="DCT107" s="194"/>
      <c r="DCU107" s="191"/>
      <c r="DCV107" s="195"/>
      <c r="DCW107" s="192"/>
      <c r="DCX107" s="190"/>
      <c r="DCY107" s="187"/>
      <c r="DCZ107" s="189"/>
      <c r="DDA107" s="193"/>
      <c r="DDB107" s="194"/>
      <c r="DDC107" s="191"/>
      <c r="DDD107" s="195"/>
      <c r="DDE107" s="192"/>
    </row>
    <row r="108" spans="1:2813" ht="39.950000000000003" customHeight="1" collapsed="1">
      <c r="A108" s="1">
        <f>MAX($A$20:A102)+1</f>
        <v>16</v>
      </c>
      <c r="B108" s="47"/>
      <c r="C108" s="129">
        <f>IF(A108&lt;&gt;"",A108,MAX($A$23:A108)&amp;"."&amp;ROW()-ROW($A$23)+1-MATCH(MAX($A$23:A108),$A$23:A108))</f>
        <v>16</v>
      </c>
      <c r="D108" s="7" t="s">
        <v>126</v>
      </c>
      <c r="E108" s="45" t="s">
        <v>122</v>
      </c>
      <c r="F108" s="11" t="s">
        <v>96</v>
      </c>
      <c r="G108" s="11"/>
      <c r="H108" s="62">
        <f>SUM(G110:G113)</f>
        <v>53.5</v>
      </c>
      <c r="I108" s="62"/>
      <c r="J108" s="123"/>
      <c r="K108" s="69"/>
      <c r="L108" s="70"/>
      <c r="M108" s="88"/>
      <c r="N108" s="71"/>
      <c r="O108" s="71"/>
      <c r="P108" s="89"/>
      <c r="Q108" s="1"/>
      <c r="R108" s="47"/>
      <c r="S108" s="71"/>
      <c r="T108" s="71"/>
      <c r="U108" s="89"/>
      <c r="V108" s="77"/>
      <c r="W108" s="73"/>
      <c r="X108" s="69"/>
      <c r="Y108" s="70"/>
      <c r="Z108" s="88"/>
      <c r="AA108" s="71"/>
      <c r="AB108" s="71"/>
      <c r="AC108" s="89"/>
      <c r="AD108" s="77"/>
      <c r="AE108" s="73"/>
      <c r="AF108" s="69"/>
      <c r="AG108" s="70"/>
      <c r="AH108" s="88"/>
      <c r="AI108" s="71"/>
      <c r="AJ108" s="71"/>
      <c r="AK108" s="89"/>
      <c r="AL108" s="77"/>
      <c r="AM108" s="73"/>
      <c r="AN108" s="69"/>
      <c r="AO108" s="70"/>
      <c r="AP108" s="88"/>
      <c r="AQ108" s="71"/>
      <c r="AR108" s="71"/>
      <c r="AS108" s="89"/>
      <c r="AT108" s="77"/>
      <c r="AU108" s="73"/>
      <c r="AV108" s="69"/>
      <c r="AW108" s="70"/>
      <c r="AX108" s="88"/>
      <c r="AY108" s="71"/>
      <c r="AZ108" s="71"/>
      <c r="BA108" s="89"/>
      <c r="BB108" s="77"/>
      <c r="BC108" s="73"/>
      <c r="BD108" s="69"/>
      <c r="BE108" s="70"/>
      <c r="BF108" s="88"/>
      <c r="BG108" s="71"/>
      <c r="BH108" s="71"/>
      <c r="BI108" s="89"/>
      <c r="BJ108" s="77"/>
      <c r="BK108" s="73"/>
      <c r="BL108" s="69"/>
      <c r="BM108" s="70"/>
      <c r="BN108" s="88"/>
      <c r="BO108" s="71"/>
      <c r="BP108" s="71"/>
      <c r="BQ108" s="89"/>
      <c r="BR108" s="77"/>
      <c r="BS108" s="73"/>
      <c r="BT108" s="69"/>
      <c r="BU108" s="70"/>
      <c r="BV108" s="88"/>
      <c r="BW108" s="71"/>
      <c r="BX108" s="71"/>
      <c r="BY108" s="89"/>
      <c r="BZ108" s="77"/>
      <c r="CA108" s="73"/>
      <c r="CB108" s="69"/>
      <c r="CC108" s="70"/>
      <c r="CD108" s="88"/>
      <c r="CE108" s="71"/>
      <c r="CF108" s="71"/>
      <c r="CG108" s="89"/>
      <c r="CH108" s="77"/>
      <c r="CI108" s="73"/>
      <c r="CJ108" s="69"/>
      <c r="CK108" s="70"/>
      <c r="CL108" s="88"/>
      <c r="CM108" s="71"/>
      <c r="CN108" s="71"/>
      <c r="CO108" s="89"/>
      <c r="CP108" s="77"/>
      <c r="CQ108" s="73"/>
      <c r="CR108" s="69"/>
      <c r="CS108" s="70"/>
      <c r="CT108" s="88"/>
      <c r="CU108" s="71"/>
      <c r="CV108" s="71"/>
      <c r="CW108" s="89"/>
      <c r="CX108" s="77"/>
      <c r="CY108" s="73"/>
      <c r="CZ108" s="69"/>
      <c r="DA108" s="70"/>
      <c r="DB108" s="88"/>
      <c r="DC108" s="71"/>
      <c r="DD108" s="71"/>
      <c r="DE108" s="89"/>
      <c r="DF108" s="77"/>
      <c r="DG108" s="73"/>
      <c r="DH108" s="69"/>
      <c r="DI108" s="70"/>
      <c r="DJ108" s="88"/>
      <c r="DK108" s="71"/>
      <c r="DL108" s="71"/>
      <c r="DM108" s="89"/>
      <c r="DN108" s="77"/>
      <c r="DO108" s="73"/>
      <c r="DP108" s="69"/>
      <c r="DQ108" s="70"/>
      <c r="DR108" s="88"/>
      <c r="DS108" s="71"/>
      <c r="DT108" s="71"/>
      <c r="DU108" s="89"/>
      <c r="DV108" s="77"/>
      <c r="DW108" s="73"/>
      <c r="DX108" s="69"/>
      <c r="DY108" s="70"/>
      <c r="DZ108" s="88"/>
      <c r="EA108" s="71"/>
      <c r="EB108" s="71"/>
      <c r="EC108" s="89"/>
      <c r="ED108" s="77"/>
      <c r="EE108" s="73"/>
      <c r="EF108" s="69"/>
      <c r="EG108" s="70"/>
      <c r="EH108" s="88"/>
      <c r="EI108" s="71"/>
      <c r="EJ108" s="71"/>
      <c r="EK108" s="89"/>
      <c r="EL108" s="77"/>
      <c r="EM108" s="73"/>
      <c r="EN108" s="69"/>
      <c r="EO108" s="70"/>
      <c r="EP108" s="88"/>
      <c r="EQ108" s="71"/>
      <c r="ER108" s="71"/>
      <c r="ES108" s="89"/>
      <c r="ET108" s="77"/>
      <c r="EU108" s="73"/>
      <c r="EV108" s="69"/>
      <c r="EW108" s="70"/>
      <c r="EX108" s="88"/>
      <c r="EY108" s="71"/>
      <c r="EZ108" s="71"/>
      <c r="FA108" s="89"/>
      <c r="FB108" s="77"/>
      <c r="FC108" s="73"/>
      <c r="FD108" s="69"/>
      <c r="FE108" s="70"/>
      <c r="FF108" s="88"/>
      <c r="FG108" s="71"/>
      <c r="FH108" s="71"/>
      <c r="FI108" s="89"/>
      <c r="FJ108" s="77"/>
      <c r="FK108" s="73"/>
      <c r="FL108" s="69"/>
      <c r="FM108" s="70"/>
      <c r="FN108" s="88"/>
      <c r="FO108" s="71"/>
      <c r="FP108" s="71"/>
      <c r="FQ108" s="89"/>
      <c r="FR108" s="77"/>
      <c r="FS108" s="73"/>
      <c r="FT108" s="69"/>
      <c r="FU108" s="70"/>
      <c r="FV108" s="88"/>
      <c r="FW108" s="71"/>
      <c r="FX108" s="71"/>
      <c r="FY108" s="89"/>
      <c r="FZ108" s="77"/>
      <c r="GA108" s="73"/>
      <c r="GB108" s="69"/>
      <c r="GC108" s="70"/>
      <c r="GD108" s="88"/>
      <c r="GE108" s="71"/>
      <c r="GF108" s="71"/>
      <c r="GG108" s="89"/>
      <c r="GH108" s="77"/>
      <c r="GI108" s="73"/>
      <c r="GJ108" s="69"/>
      <c r="GK108" s="70"/>
      <c r="GL108" s="88"/>
      <c r="GM108" s="71"/>
      <c r="GN108" s="71"/>
      <c r="GO108" s="89"/>
      <c r="GP108" s="77"/>
      <c r="GQ108" s="73"/>
      <c r="GR108" s="69"/>
      <c r="GS108" s="70"/>
      <c r="GT108" s="88"/>
      <c r="GU108" s="71"/>
      <c r="GV108" s="71"/>
      <c r="GW108" s="89"/>
      <c r="GX108" s="77"/>
      <c r="GY108" s="73"/>
      <c r="GZ108" s="69"/>
      <c r="HA108" s="70"/>
      <c r="HB108" s="88"/>
      <c r="HC108" s="71"/>
      <c r="HD108" s="71"/>
      <c r="HE108" s="89"/>
      <c r="HF108" s="77"/>
      <c r="HG108" s="73"/>
      <c r="HH108" s="69"/>
      <c r="HI108" s="70"/>
      <c r="HJ108" s="88"/>
      <c r="HK108" s="71"/>
      <c r="HL108" s="71"/>
      <c r="HM108" s="89"/>
      <c r="HN108" s="77"/>
      <c r="HO108" s="73"/>
      <c r="HP108" s="69"/>
      <c r="HQ108" s="70"/>
      <c r="HR108" s="88"/>
      <c r="HS108" s="71"/>
      <c r="HT108" s="71"/>
      <c r="HU108" s="89"/>
      <c r="HV108" s="77"/>
      <c r="HW108" s="73"/>
      <c r="HX108" s="69"/>
      <c r="HY108" s="70"/>
      <c r="HZ108" s="88"/>
      <c r="IA108" s="71"/>
      <c r="IB108" s="71"/>
      <c r="IC108" s="89"/>
      <c r="ID108" s="77"/>
      <c r="IE108" s="73"/>
      <c r="IF108" s="69"/>
      <c r="IG108" s="70"/>
      <c r="IH108" s="88"/>
      <c r="II108" s="71"/>
      <c r="IJ108" s="71"/>
      <c r="IK108" s="89"/>
      <c r="IL108" s="77"/>
      <c r="IM108" s="73"/>
      <c r="IN108" s="69"/>
      <c r="IO108" s="70"/>
      <c r="IP108" s="88"/>
      <c r="IQ108" s="71"/>
      <c r="IR108" s="71"/>
      <c r="IS108" s="89"/>
      <c r="IT108" s="77"/>
      <c r="IU108" s="73"/>
      <c r="IV108" s="69"/>
      <c r="IW108" s="70"/>
      <c r="IX108" s="88"/>
      <c r="IY108" s="71"/>
      <c r="IZ108" s="71"/>
      <c r="JA108" s="89"/>
      <c r="JB108" s="77"/>
      <c r="JC108" s="73"/>
      <c r="JD108" s="69"/>
      <c r="JE108" s="70"/>
      <c r="JF108" s="88"/>
      <c r="JG108" s="71"/>
      <c r="JH108" s="71"/>
      <c r="JI108" s="89"/>
      <c r="JJ108" s="77"/>
      <c r="JK108" s="73"/>
      <c r="JL108" s="69"/>
      <c r="JM108" s="70"/>
      <c r="JN108" s="88"/>
      <c r="JO108" s="71"/>
      <c r="JP108" s="71"/>
      <c r="JQ108" s="89"/>
      <c r="JR108" s="77"/>
      <c r="JS108" s="73"/>
      <c r="JT108" s="69"/>
      <c r="JU108" s="70"/>
      <c r="JV108" s="88"/>
      <c r="JW108" s="71"/>
      <c r="JX108" s="71"/>
      <c r="JY108" s="89"/>
      <c r="JZ108" s="77"/>
      <c r="KA108" s="73"/>
      <c r="KB108" s="69"/>
      <c r="KC108" s="70"/>
      <c r="KD108" s="88"/>
      <c r="KE108" s="71"/>
      <c r="KF108" s="71"/>
      <c r="KG108" s="89"/>
      <c r="KH108" s="77"/>
      <c r="KI108" s="73"/>
      <c r="KJ108" s="69"/>
      <c r="KK108" s="70"/>
      <c r="KL108" s="88"/>
      <c r="KM108" s="71"/>
      <c r="KN108" s="71"/>
      <c r="KO108" s="89"/>
      <c r="KP108" s="77"/>
      <c r="KQ108" s="73"/>
      <c r="KR108" s="69"/>
      <c r="KS108" s="70"/>
      <c r="KT108" s="88"/>
      <c r="KU108" s="71"/>
      <c r="KV108" s="71"/>
      <c r="KW108" s="89"/>
      <c r="KX108" s="77"/>
      <c r="KY108" s="73"/>
      <c r="KZ108" s="69"/>
      <c r="LA108" s="70"/>
      <c r="LB108" s="88"/>
      <c r="LC108" s="71"/>
      <c r="LD108" s="71"/>
      <c r="LE108" s="89"/>
      <c r="LF108" s="77"/>
      <c r="LG108" s="73"/>
      <c r="LH108" s="69"/>
      <c r="LI108" s="70"/>
      <c r="LJ108" s="88"/>
      <c r="LK108" s="71"/>
      <c r="LL108" s="71"/>
      <c r="LM108" s="89"/>
      <c r="LN108" s="77"/>
      <c r="LO108" s="73"/>
      <c r="LP108" s="69"/>
      <c r="LQ108" s="70"/>
      <c r="LR108" s="88"/>
      <c r="LS108" s="71"/>
      <c r="LT108" s="71"/>
      <c r="LU108" s="89"/>
      <c r="LV108" s="77"/>
      <c r="LW108" s="73"/>
      <c r="LX108" s="69"/>
      <c r="LY108" s="70"/>
      <c r="LZ108" s="88"/>
      <c r="MA108" s="71"/>
      <c r="MB108" s="71"/>
      <c r="MC108" s="89"/>
      <c r="MD108" s="77"/>
      <c r="ME108" s="73"/>
      <c r="MF108" s="69"/>
      <c r="MG108" s="70"/>
      <c r="MH108" s="88"/>
      <c r="MI108" s="71"/>
      <c r="MJ108" s="71"/>
      <c r="MK108" s="89"/>
      <c r="ML108" s="77"/>
      <c r="MM108" s="73"/>
      <c r="MN108" s="69"/>
      <c r="MO108" s="70"/>
      <c r="MP108" s="88"/>
      <c r="MQ108" s="71"/>
      <c r="MR108" s="71"/>
      <c r="MS108" s="89"/>
      <c r="MT108" s="77"/>
      <c r="MU108" s="73"/>
      <c r="MV108" s="69"/>
      <c r="MW108" s="70"/>
      <c r="MX108" s="88"/>
      <c r="MY108" s="71"/>
      <c r="MZ108" s="71"/>
      <c r="NA108" s="89"/>
      <c r="NB108" s="77"/>
      <c r="NC108" s="73"/>
      <c r="ND108" s="69"/>
      <c r="NE108" s="70"/>
      <c r="NF108" s="88"/>
      <c r="NG108" s="71"/>
      <c r="NH108" s="71"/>
      <c r="NI108" s="89"/>
      <c r="NJ108" s="77"/>
      <c r="NK108" s="73"/>
      <c r="NL108" s="69"/>
      <c r="NM108" s="70"/>
      <c r="NN108" s="88"/>
      <c r="NO108" s="71"/>
      <c r="NP108" s="71"/>
      <c r="NQ108" s="89"/>
      <c r="NR108" s="77"/>
      <c r="NS108" s="73"/>
      <c r="NT108" s="69"/>
      <c r="NU108" s="70"/>
      <c r="NV108" s="88"/>
      <c r="NW108" s="71"/>
      <c r="NX108" s="71"/>
      <c r="NY108" s="89"/>
      <c r="NZ108" s="77"/>
      <c r="OA108" s="73"/>
      <c r="OB108" s="69"/>
      <c r="OC108" s="70"/>
      <c r="OD108" s="88"/>
      <c r="OE108" s="71"/>
      <c r="OF108" s="71"/>
      <c r="OG108" s="89"/>
      <c r="OH108" s="77"/>
      <c r="OI108" s="73"/>
      <c r="OJ108" s="69"/>
      <c r="OK108" s="70"/>
      <c r="OL108" s="88"/>
      <c r="OM108" s="71"/>
      <c r="ON108" s="71"/>
      <c r="OO108" s="89"/>
      <c r="OP108" s="77"/>
      <c r="OQ108" s="73"/>
      <c r="OR108" s="69"/>
      <c r="OS108" s="70"/>
      <c r="OT108" s="88"/>
      <c r="OU108" s="71"/>
      <c r="OV108" s="71"/>
      <c r="OW108" s="89"/>
      <c r="OX108" s="77"/>
      <c r="OY108" s="73"/>
      <c r="OZ108" s="69"/>
      <c r="PA108" s="70"/>
      <c r="PB108" s="88"/>
      <c r="PC108" s="71"/>
      <c r="PD108" s="71"/>
      <c r="PE108" s="89"/>
      <c r="PF108" s="77"/>
      <c r="PG108" s="73"/>
      <c r="PH108" s="69"/>
      <c r="PI108" s="70"/>
      <c r="PJ108" s="88"/>
      <c r="PK108" s="71"/>
      <c r="PL108" s="71"/>
      <c r="PM108" s="89"/>
      <c r="PN108" s="77"/>
      <c r="PO108" s="73"/>
      <c r="PP108" s="69"/>
      <c r="PQ108" s="70"/>
      <c r="PR108" s="88"/>
      <c r="PS108" s="71"/>
      <c r="PT108" s="71"/>
      <c r="PU108" s="89"/>
      <c r="PV108" s="77"/>
      <c r="PW108" s="73"/>
      <c r="PX108" s="69"/>
      <c r="PY108" s="70"/>
      <c r="PZ108" s="88"/>
      <c r="QA108" s="71"/>
      <c r="QB108" s="71"/>
      <c r="QC108" s="89"/>
      <c r="QD108" s="77"/>
      <c r="QE108" s="73"/>
      <c r="QF108" s="69"/>
      <c r="QG108" s="70"/>
      <c r="QH108" s="88"/>
      <c r="QI108" s="71"/>
      <c r="QJ108" s="71"/>
      <c r="QK108" s="89"/>
      <c r="QL108" s="77"/>
      <c r="QM108" s="73"/>
      <c r="QN108" s="69"/>
      <c r="QO108" s="70"/>
      <c r="QP108" s="88"/>
      <c r="QQ108" s="71"/>
      <c r="QR108" s="71"/>
      <c r="QS108" s="89"/>
      <c r="QT108" s="77"/>
      <c r="QU108" s="73"/>
      <c r="QV108" s="69"/>
      <c r="QW108" s="70"/>
      <c r="QX108" s="88"/>
      <c r="QY108" s="71"/>
      <c r="QZ108" s="71"/>
      <c r="RA108" s="89"/>
      <c r="RB108" s="77"/>
      <c r="RC108" s="73"/>
      <c r="RD108" s="69"/>
      <c r="RE108" s="70"/>
      <c r="RF108" s="88"/>
      <c r="RG108" s="71"/>
      <c r="RH108" s="71"/>
      <c r="RI108" s="89"/>
      <c r="RJ108" s="77"/>
      <c r="RK108" s="73"/>
      <c r="RL108" s="69"/>
      <c r="RM108" s="70"/>
      <c r="RN108" s="88"/>
      <c r="RO108" s="71"/>
      <c r="RP108" s="71"/>
      <c r="RQ108" s="89"/>
      <c r="RR108" s="77"/>
      <c r="RS108" s="73"/>
      <c r="RT108" s="69"/>
      <c r="RU108" s="70"/>
      <c r="RV108" s="88"/>
      <c r="RW108" s="71"/>
      <c r="RX108" s="71"/>
      <c r="RY108" s="89"/>
      <c r="RZ108" s="77"/>
      <c r="SA108" s="73"/>
      <c r="SB108" s="69"/>
      <c r="SC108" s="70"/>
      <c r="SD108" s="88"/>
      <c r="SE108" s="71"/>
      <c r="SF108" s="71"/>
      <c r="SG108" s="89"/>
      <c r="SH108" s="77"/>
      <c r="SI108" s="73"/>
      <c r="SJ108" s="69"/>
      <c r="SK108" s="70"/>
      <c r="SL108" s="88"/>
      <c r="SM108" s="71"/>
      <c r="SN108" s="71"/>
      <c r="SO108" s="89"/>
      <c r="SP108" s="77"/>
      <c r="SQ108" s="73"/>
      <c r="SR108" s="69"/>
      <c r="SS108" s="70"/>
      <c r="ST108" s="88"/>
      <c r="SU108" s="71"/>
      <c r="SV108" s="71"/>
      <c r="SW108" s="89"/>
      <c r="SX108" s="77"/>
      <c r="SY108" s="73"/>
      <c r="SZ108" s="69"/>
      <c r="TA108" s="70"/>
      <c r="TB108" s="88"/>
      <c r="TC108" s="71"/>
      <c r="TD108" s="71"/>
      <c r="TE108" s="89"/>
      <c r="TF108" s="77"/>
      <c r="TG108" s="73"/>
      <c r="TH108" s="69"/>
      <c r="TI108" s="70"/>
      <c r="TJ108" s="88"/>
      <c r="TK108" s="71"/>
      <c r="TL108" s="71"/>
      <c r="TM108" s="89"/>
      <c r="TN108" s="77"/>
      <c r="TO108" s="73"/>
      <c r="TP108" s="69"/>
      <c r="TQ108" s="70"/>
      <c r="TR108" s="88"/>
      <c r="TS108" s="71"/>
      <c r="TT108" s="71"/>
      <c r="TU108" s="89"/>
      <c r="TV108" s="77"/>
      <c r="TW108" s="73"/>
      <c r="TX108" s="69"/>
      <c r="TY108" s="70"/>
      <c r="TZ108" s="88"/>
      <c r="UA108" s="71"/>
      <c r="UB108" s="71"/>
      <c r="UC108" s="89"/>
      <c r="UD108" s="77"/>
      <c r="UE108" s="73"/>
      <c r="UF108" s="69"/>
      <c r="UG108" s="70"/>
      <c r="UH108" s="88"/>
      <c r="UI108" s="71"/>
      <c r="UJ108" s="71"/>
      <c r="UK108" s="89"/>
      <c r="UL108" s="77"/>
      <c r="UM108" s="73"/>
      <c r="UN108" s="69"/>
      <c r="UO108" s="70"/>
      <c r="UP108" s="88"/>
      <c r="UQ108" s="71"/>
      <c r="UR108" s="71"/>
      <c r="US108" s="89"/>
      <c r="UT108" s="77"/>
      <c r="UU108" s="73"/>
      <c r="UV108" s="69"/>
      <c r="UW108" s="70"/>
      <c r="UX108" s="88"/>
      <c r="UY108" s="71"/>
      <c r="UZ108" s="71"/>
      <c r="VA108" s="89"/>
      <c r="VB108" s="77"/>
      <c r="VC108" s="73"/>
      <c r="VD108" s="69"/>
      <c r="VE108" s="70"/>
      <c r="VF108" s="88"/>
      <c r="VG108" s="71"/>
      <c r="VH108" s="71"/>
      <c r="VI108" s="89"/>
      <c r="VJ108" s="77"/>
      <c r="VK108" s="73"/>
      <c r="VL108" s="69"/>
      <c r="VM108" s="70"/>
      <c r="VN108" s="88"/>
      <c r="VO108" s="71"/>
      <c r="VP108" s="71"/>
      <c r="VQ108" s="89"/>
      <c r="VR108" s="77"/>
      <c r="VS108" s="73"/>
      <c r="VT108" s="69"/>
      <c r="VU108" s="70"/>
      <c r="VV108" s="88"/>
      <c r="VW108" s="71"/>
      <c r="VX108" s="71"/>
      <c r="VY108" s="89"/>
      <c r="VZ108" s="77"/>
      <c r="WA108" s="73"/>
      <c r="WB108" s="69"/>
      <c r="WC108" s="70"/>
      <c r="WD108" s="88"/>
      <c r="WE108" s="71"/>
      <c r="WF108" s="71"/>
      <c r="WG108" s="89"/>
      <c r="WH108" s="77"/>
      <c r="WI108" s="73"/>
      <c r="WJ108" s="69"/>
      <c r="WK108" s="70"/>
      <c r="WL108" s="88"/>
      <c r="WM108" s="71"/>
      <c r="WN108" s="71"/>
      <c r="WO108" s="89"/>
      <c r="WP108" s="77"/>
      <c r="WQ108" s="73"/>
      <c r="WR108" s="69"/>
      <c r="WS108" s="70"/>
      <c r="WT108" s="88"/>
      <c r="WU108" s="71"/>
      <c r="WV108" s="71"/>
      <c r="WW108" s="89"/>
      <c r="WX108" s="77"/>
      <c r="WY108" s="73"/>
      <c r="WZ108" s="69"/>
      <c r="XA108" s="70"/>
      <c r="XB108" s="88"/>
      <c r="XC108" s="71"/>
      <c r="XD108" s="71"/>
      <c r="XE108" s="89"/>
      <c r="XF108" s="77"/>
      <c r="XG108" s="73"/>
      <c r="XH108" s="69"/>
      <c r="XI108" s="70"/>
      <c r="XJ108" s="88"/>
      <c r="XK108" s="71"/>
      <c r="XL108" s="71"/>
      <c r="XM108" s="89"/>
      <c r="XN108" s="77"/>
      <c r="XO108" s="73"/>
      <c r="XP108" s="69"/>
      <c r="XQ108" s="70"/>
      <c r="XR108" s="88"/>
      <c r="XS108" s="71"/>
      <c r="XT108" s="71"/>
      <c r="XU108" s="89"/>
      <c r="XV108" s="77"/>
      <c r="XW108" s="73"/>
      <c r="XX108" s="69"/>
      <c r="XY108" s="70"/>
      <c r="XZ108" s="88"/>
      <c r="YA108" s="71"/>
      <c r="YB108" s="71"/>
      <c r="YC108" s="89"/>
      <c r="YD108" s="77"/>
      <c r="YE108" s="73"/>
      <c r="YF108" s="69"/>
      <c r="YG108" s="70"/>
      <c r="YH108" s="88"/>
      <c r="YI108" s="71"/>
      <c r="YJ108" s="71"/>
      <c r="YK108" s="89"/>
      <c r="YL108" s="77"/>
      <c r="YM108" s="73"/>
      <c r="YN108" s="69"/>
      <c r="YO108" s="70"/>
      <c r="YP108" s="88"/>
      <c r="YQ108" s="71"/>
      <c r="YR108" s="71"/>
      <c r="YS108" s="89"/>
      <c r="YT108" s="77"/>
      <c r="YU108" s="73"/>
      <c r="YV108" s="69"/>
      <c r="YW108" s="70"/>
      <c r="YX108" s="88"/>
      <c r="YY108" s="71"/>
      <c r="YZ108" s="71"/>
      <c r="ZA108" s="89"/>
      <c r="ZB108" s="77"/>
      <c r="ZC108" s="73"/>
      <c r="ZD108" s="69"/>
      <c r="ZE108" s="70"/>
      <c r="ZF108" s="88"/>
      <c r="ZG108" s="71"/>
      <c r="ZH108" s="71"/>
      <c r="ZI108" s="89"/>
      <c r="ZJ108" s="77"/>
      <c r="ZK108" s="73"/>
      <c r="ZL108" s="69"/>
      <c r="ZM108" s="70"/>
      <c r="ZN108" s="88"/>
      <c r="ZO108" s="71"/>
      <c r="ZP108" s="71"/>
      <c r="ZQ108" s="89"/>
      <c r="ZR108" s="77"/>
      <c r="ZS108" s="73"/>
      <c r="ZT108" s="69"/>
      <c r="ZU108" s="70"/>
      <c r="ZV108" s="88"/>
      <c r="ZW108" s="71"/>
      <c r="ZX108" s="71"/>
      <c r="ZY108" s="89"/>
      <c r="ZZ108" s="77"/>
      <c r="AAA108" s="73"/>
      <c r="AAB108" s="69"/>
      <c r="AAC108" s="70"/>
      <c r="AAD108" s="88"/>
      <c r="AAE108" s="71"/>
      <c r="AAF108" s="71"/>
      <c r="AAG108" s="89"/>
      <c r="AAH108" s="77"/>
      <c r="AAI108" s="73"/>
      <c r="AAJ108" s="69"/>
      <c r="AAK108" s="70"/>
      <c r="AAL108" s="88"/>
      <c r="AAM108" s="71"/>
      <c r="AAN108" s="71"/>
      <c r="AAO108" s="89"/>
      <c r="AAP108" s="77"/>
      <c r="AAQ108" s="73"/>
      <c r="AAR108" s="69"/>
      <c r="AAS108" s="70"/>
      <c r="AAT108" s="88"/>
      <c r="AAU108" s="71"/>
      <c r="AAV108" s="71"/>
      <c r="AAW108" s="89"/>
      <c r="AAX108" s="77"/>
      <c r="AAY108" s="73"/>
      <c r="AAZ108" s="69"/>
      <c r="ABA108" s="70"/>
      <c r="ABB108" s="88"/>
      <c r="ABC108" s="71"/>
      <c r="ABD108" s="71"/>
      <c r="ABE108" s="89"/>
      <c r="ABF108" s="77"/>
      <c r="ABG108" s="73"/>
      <c r="ABH108" s="69"/>
      <c r="ABI108" s="70"/>
      <c r="ABJ108" s="88"/>
      <c r="ABK108" s="71"/>
      <c r="ABL108" s="71"/>
      <c r="ABM108" s="89"/>
      <c r="ABN108" s="77"/>
      <c r="ABO108" s="73"/>
      <c r="ABP108" s="69"/>
      <c r="ABQ108" s="70"/>
      <c r="ABR108" s="88"/>
      <c r="ABS108" s="71"/>
      <c r="ABT108" s="71"/>
      <c r="ABU108" s="89"/>
      <c r="ABV108" s="77"/>
      <c r="ABW108" s="73"/>
      <c r="ABX108" s="69"/>
      <c r="ABY108" s="70"/>
      <c r="ABZ108" s="88"/>
      <c r="ACA108" s="71"/>
      <c r="ACB108" s="71"/>
      <c r="ACC108" s="89"/>
      <c r="ACD108" s="77"/>
      <c r="ACE108" s="73"/>
      <c r="ACF108" s="69"/>
      <c r="ACG108" s="70"/>
      <c r="ACH108" s="88"/>
      <c r="ACI108" s="71"/>
      <c r="ACJ108" s="71"/>
      <c r="ACK108" s="89"/>
      <c r="ACL108" s="77"/>
      <c r="ACM108" s="73"/>
      <c r="ACN108" s="69"/>
      <c r="ACO108" s="70"/>
      <c r="ACP108" s="88"/>
      <c r="ACQ108" s="71"/>
      <c r="ACR108" s="71"/>
      <c r="ACS108" s="89"/>
      <c r="ACT108" s="77"/>
      <c r="ACU108" s="73"/>
      <c r="ACV108" s="69"/>
      <c r="ACW108" s="70"/>
      <c r="ACX108" s="88"/>
      <c r="ACY108" s="71"/>
      <c r="ACZ108" s="71"/>
      <c r="ADA108" s="89"/>
      <c r="ADB108" s="77"/>
      <c r="ADC108" s="73"/>
      <c r="ADD108" s="69"/>
      <c r="ADE108" s="70"/>
      <c r="ADF108" s="88"/>
      <c r="ADG108" s="71"/>
      <c r="ADH108" s="71"/>
      <c r="ADI108" s="89"/>
      <c r="ADJ108" s="77"/>
      <c r="ADK108" s="73"/>
      <c r="ADL108" s="69"/>
      <c r="ADM108" s="70"/>
      <c r="ADN108" s="88"/>
      <c r="ADO108" s="71"/>
      <c r="ADP108" s="71"/>
      <c r="ADQ108" s="89"/>
      <c r="ADR108" s="77"/>
      <c r="ADS108" s="73"/>
      <c r="ADT108" s="69"/>
      <c r="ADU108" s="70"/>
      <c r="ADV108" s="88"/>
      <c r="ADW108" s="71"/>
      <c r="ADX108" s="71"/>
      <c r="ADY108" s="89"/>
      <c r="ADZ108" s="77"/>
      <c r="AEA108" s="73"/>
      <c r="AEB108" s="69"/>
      <c r="AEC108" s="70"/>
      <c r="AED108" s="88"/>
      <c r="AEE108" s="71"/>
      <c r="AEF108" s="71"/>
      <c r="AEG108" s="89"/>
      <c r="AEH108" s="77"/>
      <c r="AEI108" s="73"/>
      <c r="AEJ108" s="69"/>
      <c r="AEK108" s="70"/>
      <c r="AEL108" s="88"/>
      <c r="AEM108" s="71"/>
      <c r="AEN108" s="71"/>
      <c r="AEO108" s="89"/>
      <c r="AEP108" s="77"/>
      <c r="AEQ108" s="73"/>
      <c r="AER108" s="69"/>
      <c r="AES108" s="70"/>
      <c r="AET108" s="88"/>
      <c r="AEU108" s="71"/>
      <c r="AEV108" s="71"/>
      <c r="AEW108" s="89"/>
      <c r="AEX108" s="77"/>
      <c r="AEY108" s="73"/>
      <c r="AEZ108" s="69"/>
      <c r="AFA108" s="70"/>
      <c r="AFB108" s="88"/>
      <c r="AFC108" s="71"/>
      <c r="AFD108" s="71"/>
      <c r="AFE108" s="89"/>
      <c r="AFF108" s="77"/>
      <c r="AFG108" s="73"/>
      <c r="AFH108" s="69"/>
      <c r="AFI108" s="70"/>
      <c r="AFJ108" s="88"/>
      <c r="AFK108" s="71"/>
      <c r="AFL108" s="71"/>
      <c r="AFM108" s="89"/>
      <c r="AFN108" s="77"/>
      <c r="AFO108" s="73"/>
      <c r="AFP108" s="69"/>
      <c r="AFQ108" s="70"/>
      <c r="AFR108" s="88"/>
      <c r="AFS108" s="71"/>
      <c r="AFT108" s="71"/>
      <c r="AFU108" s="89"/>
      <c r="AFV108" s="77"/>
      <c r="AFW108" s="73"/>
      <c r="AFX108" s="69"/>
      <c r="AFY108" s="70"/>
      <c r="AFZ108" s="88"/>
      <c r="AGA108" s="71"/>
      <c r="AGB108" s="71"/>
      <c r="AGC108" s="89"/>
      <c r="AGD108" s="77"/>
      <c r="AGE108" s="73"/>
      <c r="AGF108" s="69"/>
      <c r="AGG108" s="70"/>
      <c r="AGH108" s="88"/>
      <c r="AGI108" s="71"/>
      <c r="AGJ108" s="71"/>
      <c r="AGK108" s="89"/>
      <c r="AGL108" s="77"/>
      <c r="AGM108" s="73"/>
      <c r="AGN108" s="69"/>
      <c r="AGO108" s="70"/>
      <c r="AGP108" s="88"/>
      <c r="AGQ108" s="71"/>
      <c r="AGR108" s="71"/>
      <c r="AGS108" s="89"/>
      <c r="AGT108" s="77"/>
      <c r="AGU108" s="73"/>
      <c r="AGV108" s="69"/>
      <c r="AGW108" s="70"/>
      <c r="AGX108" s="88"/>
      <c r="AGY108" s="71"/>
      <c r="AGZ108" s="71"/>
      <c r="AHA108" s="89"/>
      <c r="AHB108" s="77"/>
      <c r="AHC108" s="73"/>
      <c r="AHD108" s="69"/>
      <c r="AHE108" s="70"/>
      <c r="AHF108" s="88"/>
      <c r="AHG108" s="71"/>
      <c r="AHH108" s="71"/>
      <c r="AHI108" s="89"/>
      <c r="AHJ108" s="77"/>
      <c r="AHK108" s="73"/>
      <c r="AHL108" s="69"/>
      <c r="AHM108" s="70"/>
      <c r="AHN108" s="88"/>
      <c r="AHO108" s="71"/>
      <c r="AHP108" s="71"/>
      <c r="AHQ108" s="89"/>
      <c r="AHR108" s="77"/>
      <c r="AHS108" s="73"/>
      <c r="AHT108" s="69"/>
      <c r="AHU108" s="70"/>
      <c r="AHV108" s="88"/>
      <c r="AHW108" s="71"/>
      <c r="AHX108" s="71"/>
      <c r="AHY108" s="89"/>
      <c r="AHZ108" s="77"/>
      <c r="AIA108" s="73"/>
      <c r="AIB108" s="69"/>
      <c r="AIC108" s="70"/>
      <c r="AID108" s="88"/>
      <c r="AIE108" s="71"/>
      <c r="AIF108" s="71"/>
      <c r="AIG108" s="89"/>
      <c r="AIH108" s="77"/>
      <c r="AII108" s="73"/>
      <c r="AIJ108" s="69"/>
      <c r="AIK108" s="70"/>
      <c r="AIL108" s="88"/>
      <c r="AIM108" s="71"/>
      <c r="AIN108" s="71"/>
      <c r="AIO108" s="89"/>
      <c r="AIP108" s="77"/>
      <c r="AIQ108" s="73"/>
      <c r="AIR108" s="69"/>
      <c r="AIS108" s="70"/>
      <c r="AIT108" s="88"/>
      <c r="AIU108" s="71"/>
      <c r="AIV108" s="71"/>
      <c r="AIW108" s="89"/>
      <c r="AIX108" s="77"/>
      <c r="AIY108" s="73"/>
      <c r="AIZ108" s="69"/>
      <c r="AJA108" s="70"/>
      <c r="AJB108" s="88"/>
      <c r="AJC108" s="71"/>
      <c r="AJD108" s="71"/>
      <c r="AJE108" s="89"/>
      <c r="AJF108" s="77"/>
      <c r="AJG108" s="73"/>
      <c r="AJH108" s="69"/>
      <c r="AJI108" s="70"/>
      <c r="AJJ108" s="88"/>
      <c r="AJK108" s="71"/>
      <c r="AJL108" s="71"/>
      <c r="AJM108" s="89"/>
      <c r="AJN108" s="77"/>
      <c r="AJO108" s="73"/>
      <c r="AJP108" s="69"/>
      <c r="AJQ108" s="70"/>
      <c r="AJR108" s="88"/>
      <c r="AJS108" s="71"/>
      <c r="AJT108" s="71"/>
      <c r="AJU108" s="89"/>
      <c r="AJV108" s="77"/>
      <c r="AJW108" s="73"/>
      <c r="AJX108" s="69"/>
      <c r="AJY108" s="70"/>
      <c r="AJZ108" s="88"/>
      <c r="AKA108" s="71"/>
      <c r="AKB108" s="71"/>
      <c r="AKC108" s="89"/>
      <c r="AKD108" s="77"/>
      <c r="AKE108" s="73"/>
      <c r="AKF108" s="69"/>
      <c r="AKG108" s="70"/>
      <c r="AKH108" s="88"/>
      <c r="AKI108" s="71"/>
      <c r="AKJ108" s="71"/>
      <c r="AKK108" s="89"/>
      <c r="AKL108" s="77"/>
      <c r="AKM108" s="73"/>
      <c r="AKN108" s="69"/>
      <c r="AKO108" s="70"/>
      <c r="AKP108" s="88"/>
      <c r="AKQ108" s="71"/>
      <c r="AKR108" s="71"/>
      <c r="AKS108" s="89"/>
      <c r="AKT108" s="77"/>
      <c r="AKU108" s="73"/>
      <c r="AKV108" s="69"/>
      <c r="AKW108" s="70"/>
      <c r="AKX108" s="88"/>
      <c r="AKY108" s="71"/>
      <c r="AKZ108" s="71"/>
      <c r="ALA108" s="89"/>
      <c r="ALB108" s="77"/>
      <c r="ALC108" s="73"/>
      <c r="ALD108" s="69"/>
      <c r="ALE108" s="70"/>
      <c r="ALF108" s="88"/>
      <c r="ALG108" s="71"/>
      <c r="ALH108" s="71"/>
      <c r="ALI108" s="89"/>
      <c r="ALJ108" s="77"/>
      <c r="ALK108" s="73"/>
      <c r="ALL108" s="69"/>
      <c r="ALM108" s="70"/>
      <c r="ALN108" s="88"/>
      <c r="ALO108" s="71"/>
      <c r="ALP108" s="71"/>
      <c r="ALQ108" s="89"/>
      <c r="ALR108" s="77"/>
      <c r="ALS108" s="73"/>
      <c r="ALT108" s="69"/>
      <c r="ALU108" s="70"/>
      <c r="ALV108" s="88"/>
      <c r="ALW108" s="71"/>
      <c r="ALX108" s="71"/>
      <c r="ALY108" s="89"/>
      <c r="ALZ108" s="77"/>
      <c r="AMA108" s="73"/>
      <c r="AMB108" s="69"/>
      <c r="AMC108" s="70"/>
      <c r="AMD108" s="88"/>
      <c r="AME108" s="71"/>
      <c r="AMF108" s="71"/>
      <c r="AMG108" s="89"/>
      <c r="AMH108" s="77"/>
      <c r="AMI108" s="73"/>
      <c r="AMJ108" s="69"/>
      <c r="AMK108" s="70"/>
      <c r="AML108" s="88"/>
      <c r="AMM108" s="71"/>
      <c r="AMN108" s="71"/>
      <c r="AMO108" s="89"/>
      <c r="AMP108" s="77"/>
      <c r="AMQ108" s="73"/>
      <c r="AMR108" s="69"/>
      <c r="AMS108" s="70"/>
      <c r="AMT108" s="88"/>
      <c r="AMU108" s="71"/>
      <c r="AMV108" s="71"/>
      <c r="AMW108" s="89"/>
      <c r="AMX108" s="77"/>
      <c r="AMY108" s="73"/>
      <c r="AMZ108" s="69"/>
      <c r="ANA108" s="70"/>
      <c r="ANB108" s="88"/>
      <c r="ANC108" s="71"/>
      <c r="AND108" s="71"/>
      <c r="ANE108" s="89"/>
      <c r="ANF108" s="77"/>
      <c r="ANG108" s="73"/>
      <c r="ANH108" s="69"/>
      <c r="ANI108" s="70"/>
      <c r="ANJ108" s="88"/>
      <c r="ANK108" s="71"/>
      <c r="ANL108" s="71"/>
      <c r="ANM108" s="89"/>
      <c r="ANN108" s="77"/>
      <c r="ANO108" s="73"/>
      <c r="ANP108" s="69"/>
      <c r="ANQ108" s="70"/>
      <c r="ANR108" s="88"/>
      <c r="ANS108" s="71"/>
      <c r="ANT108" s="71"/>
      <c r="ANU108" s="89"/>
      <c r="ANV108" s="77"/>
      <c r="ANW108" s="73"/>
      <c r="ANX108" s="69"/>
      <c r="ANY108" s="70"/>
      <c r="ANZ108" s="88"/>
      <c r="AOA108" s="71"/>
      <c r="AOB108" s="71"/>
      <c r="AOC108" s="89"/>
      <c r="AOD108" s="77"/>
      <c r="AOE108" s="73"/>
      <c r="AOF108" s="69"/>
      <c r="AOG108" s="70"/>
      <c r="AOH108" s="88"/>
      <c r="AOI108" s="71"/>
      <c r="AOJ108" s="71"/>
      <c r="AOK108" s="89"/>
      <c r="AOL108" s="77"/>
      <c r="AOM108" s="73"/>
      <c r="AON108" s="69"/>
      <c r="AOO108" s="70"/>
      <c r="AOP108" s="88"/>
      <c r="AOQ108" s="71"/>
      <c r="AOR108" s="71"/>
      <c r="AOS108" s="89"/>
      <c r="AOT108" s="77"/>
      <c r="AOU108" s="73"/>
      <c r="AOV108" s="69"/>
      <c r="AOW108" s="70"/>
      <c r="AOX108" s="88"/>
      <c r="AOY108" s="71"/>
      <c r="AOZ108" s="71"/>
      <c r="APA108" s="89"/>
      <c r="APB108" s="77"/>
      <c r="APC108" s="73"/>
      <c r="APD108" s="69"/>
      <c r="APE108" s="70"/>
      <c r="APF108" s="88"/>
      <c r="APG108" s="71"/>
      <c r="APH108" s="71"/>
      <c r="API108" s="89"/>
      <c r="APJ108" s="77"/>
      <c r="APK108" s="73"/>
      <c r="APL108" s="69"/>
      <c r="APM108" s="70"/>
      <c r="APN108" s="88"/>
      <c r="APO108" s="71"/>
      <c r="APP108" s="71"/>
      <c r="APQ108" s="89"/>
      <c r="APR108" s="77"/>
      <c r="APS108" s="73"/>
      <c r="APT108" s="69"/>
      <c r="APU108" s="70"/>
      <c r="APV108" s="88"/>
      <c r="APW108" s="71"/>
      <c r="APX108" s="71"/>
      <c r="APY108" s="89"/>
      <c r="APZ108" s="77"/>
      <c r="AQA108" s="73"/>
      <c r="AQB108" s="69"/>
      <c r="AQC108" s="70"/>
      <c r="AQD108" s="88"/>
      <c r="AQE108" s="71"/>
      <c r="AQF108" s="71"/>
      <c r="AQG108" s="89"/>
      <c r="AQH108" s="77"/>
      <c r="AQI108" s="73"/>
      <c r="AQJ108" s="69"/>
      <c r="AQK108" s="70"/>
      <c r="AQL108" s="88"/>
      <c r="AQM108" s="71"/>
      <c r="AQN108" s="71"/>
      <c r="AQO108" s="89"/>
      <c r="AQP108" s="77"/>
      <c r="AQQ108" s="73"/>
      <c r="AQR108" s="69"/>
      <c r="AQS108" s="70"/>
      <c r="AQT108" s="88"/>
      <c r="AQU108" s="71"/>
      <c r="AQV108" s="71"/>
      <c r="AQW108" s="89"/>
      <c r="AQX108" s="77"/>
      <c r="AQY108" s="73"/>
      <c r="AQZ108" s="69"/>
      <c r="ARA108" s="70"/>
      <c r="ARB108" s="88"/>
      <c r="ARC108" s="71"/>
      <c r="ARD108" s="71"/>
      <c r="ARE108" s="89"/>
      <c r="ARF108" s="77"/>
      <c r="ARG108" s="73"/>
      <c r="ARH108" s="69"/>
      <c r="ARI108" s="70"/>
      <c r="ARJ108" s="88"/>
      <c r="ARK108" s="71"/>
      <c r="ARL108" s="71"/>
      <c r="ARM108" s="89"/>
      <c r="ARN108" s="77"/>
      <c r="ARO108" s="73"/>
      <c r="ARP108" s="69"/>
      <c r="ARQ108" s="70"/>
      <c r="ARR108" s="88"/>
      <c r="ARS108" s="71"/>
      <c r="ART108" s="71"/>
      <c r="ARU108" s="89"/>
      <c r="ARV108" s="77"/>
      <c r="ARW108" s="73"/>
      <c r="ARX108" s="69"/>
      <c r="ARY108" s="70"/>
      <c r="ARZ108" s="88"/>
      <c r="ASA108" s="71"/>
      <c r="ASB108" s="71"/>
      <c r="ASC108" s="89"/>
      <c r="ASD108" s="77"/>
      <c r="ASE108" s="73"/>
      <c r="ASF108" s="69"/>
      <c r="ASG108" s="70"/>
      <c r="ASH108" s="88"/>
      <c r="ASI108" s="71"/>
      <c r="ASJ108" s="71"/>
      <c r="ASK108" s="89"/>
      <c r="ASL108" s="77"/>
      <c r="ASM108" s="73"/>
      <c r="ASN108" s="69"/>
      <c r="ASO108" s="70"/>
      <c r="ASP108" s="88"/>
      <c r="ASQ108" s="71"/>
      <c r="ASR108" s="71"/>
      <c r="ASS108" s="89"/>
      <c r="AST108" s="77"/>
      <c r="ASU108" s="73"/>
      <c r="ASV108" s="69"/>
      <c r="ASW108" s="70"/>
      <c r="ASX108" s="88"/>
      <c r="ASY108" s="71"/>
      <c r="ASZ108" s="71"/>
      <c r="ATA108" s="89"/>
      <c r="ATB108" s="77"/>
      <c r="ATC108" s="73"/>
      <c r="ATD108" s="69"/>
      <c r="ATE108" s="70"/>
      <c r="ATF108" s="88"/>
      <c r="ATG108" s="71"/>
      <c r="ATH108" s="71"/>
      <c r="ATI108" s="89"/>
      <c r="ATJ108" s="77"/>
      <c r="ATK108" s="73"/>
      <c r="ATL108" s="69"/>
      <c r="ATM108" s="70"/>
      <c r="ATN108" s="88"/>
      <c r="ATO108" s="71"/>
      <c r="ATP108" s="71"/>
      <c r="ATQ108" s="89"/>
      <c r="ATR108" s="77"/>
      <c r="ATS108" s="73"/>
      <c r="ATT108" s="69"/>
      <c r="ATU108" s="70"/>
      <c r="ATV108" s="88"/>
      <c r="ATW108" s="71"/>
      <c r="ATX108" s="71"/>
      <c r="ATY108" s="89"/>
      <c r="ATZ108" s="77"/>
      <c r="AUA108" s="73"/>
      <c r="AUB108" s="69"/>
      <c r="AUC108" s="70"/>
      <c r="AUD108" s="88"/>
      <c r="AUE108" s="71"/>
      <c r="AUF108" s="71"/>
      <c r="AUG108" s="89"/>
      <c r="AUH108" s="77"/>
      <c r="AUI108" s="73"/>
      <c r="AUJ108" s="69"/>
      <c r="AUK108" s="70"/>
      <c r="AUL108" s="88"/>
      <c r="AUM108" s="71"/>
      <c r="AUN108" s="71"/>
      <c r="AUO108" s="89"/>
      <c r="AUP108" s="77"/>
      <c r="AUQ108" s="73"/>
      <c r="AUR108" s="69"/>
      <c r="AUS108" s="70"/>
      <c r="AUT108" s="88"/>
      <c r="AUU108" s="71"/>
      <c r="AUV108" s="71"/>
      <c r="AUW108" s="89"/>
      <c r="AUX108" s="77"/>
      <c r="AUY108" s="73"/>
      <c r="AUZ108" s="69"/>
      <c r="AVA108" s="70"/>
      <c r="AVB108" s="88"/>
      <c r="AVC108" s="71"/>
      <c r="AVD108" s="71"/>
      <c r="AVE108" s="89"/>
      <c r="AVF108" s="77"/>
      <c r="AVG108" s="73"/>
      <c r="AVH108" s="69"/>
      <c r="AVI108" s="70"/>
      <c r="AVJ108" s="88"/>
      <c r="AVK108" s="71"/>
      <c r="AVL108" s="71"/>
      <c r="AVM108" s="89"/>
      <c r="AVN108" s="77"/>
      <c r="AVO108" s="73"/>
      <c r="AVP108" s="69"/>
      <c r="AVQ108" s="70"/>
      <c r="AVR108" s="88"/>
      <c r="AVS108" s="71"/>
      <c r="AVT108" s="71"/>
      <c r="AVU108" s="89"/>
      <c r="AVV108" s="77"/>
      <c r="AVW108" s="73"/>
      <c r="AVX108" s="69"/>
      <c r="AVY108" s="70"/>
      <c r="AVZ108" s="88"/>
      <c r="AWA108" s="71"/>
      <c r="AWB108" s="71"/>
      <c r="AWC108" s="89"/>
      <c r="AWD108" s="77"/>
      <c r="AWE108" s="73"/>
      <c r="AWF108" s="69"/>
      <c r="AWG108" s="70"/>
      <c r="AWH108" s="88"/>
      <c r="AWI108" s="71"/>
      <c r="AWJ108" s="71"/>
      <c r="AWK108" s="89"/>
      <c r="AWL108" s="77"/>
      <c r="AWM108" s="73"/>
      <c r="AWN108" s="69"/>
      <c r="AWO108" s="70"/>
      <c r="AWP108" s="88"/>
      <c r="AWQ108" s="71"/>
      <c r="AWR108" s="71"/>
      <c r="AWS108" s="89"/>
      <c r="AWT108" s="77"/>
      <c r="AWU108" s="73"/>
      <c r="AWV108" s="69"/>
      <c r="AWW108" s="70"/>
      <c r="AWX108" s="88"/>
      <c r="AWY108" s="71"/>
      <c r="AWZ108" s="71"/>
      <c r="AXA108" s="89"/>
      <c r="AXB108" s="77"/>
      <c r="AXC108" s="73"/>
      <c r="AXD108" s="69"/>
      <c r="AXE108" s="70"/>
      <c r="AXF108" s="88"/>
      <c r="AXG108" s="71"/>
      <c r="AXH108" s="71"/>
      <c r="AXI108" s="89"/>
      <c r="AXJ108" s="77"/>
      <c r="AXK108" s="73"/>
      <c r="AXL108" s="69"/>
      <c r="AXM108" s="70"/>
      <c r="AXN108" s="88"/>
      <c r="AXO108" s="71"/>
      <c r="AXP108" s="71"/>
      <c r="AXQ108" s="89"/>
      <c r="AXR108" s="77"/>
      <c r="AXS108" s="73"/>
      <c r="AXT108" s="69"/>
      <c r="AXU108" s="70"/>
      <c r="AXV108" s="88"/>
      <c r="AXW108" s="71"/>
      <c r="AXX108" s="71"/>
      <c r="AXY108" s="89"/>
      <c r="AXZ108" s="77"/>
      <c r="AYA108" s="73"/>
      <c r="AYB108" s="69"/>
      <c r="AYC108" s="70"/>
      <c r="AYD108" s="88"/>
      <c r="AYE108" s="71"/>
      <c r="AYF108" s="71"/>
      <c r="AYG108" s="89"/>
      <c r="AYH108" s="77"/>
      <c r="AYI108" s="73"/>
      <c r="AYJ108" s="69"/>
      <c r="AYK108" s="70"/>
      <c r="AYL108" s="88"/>
      <c r="AYM108" s="71"/>
      <c r="AYN108" s="71"/>
      <c r="AYO108" s="89"/>
      <c r="AYP108" s="77"/>
      <c r="AYQ108" s="73"/>
      <c r="AYR108" s="69"/>
      <c r="AYS108" s="70"/>
      <c r="AYT108" s="88"/>
      <c r="AYU108" s="71"/>
      <c r="AYV108" s="71"/>
      <c r="AYW108" s="89"/>
      <c r="AYX108" s="77"/>
      <c r="AYY108" s="73"/>
      <c r="AYZ108" s="69"/>
      <c r="AZA108" s="70"/>
      <c r="AZB108" s="88"/>
      <c r="AZC108" s="71"/>
      <c r="AZD108" s="71"/>
      <c r="AZE108" s="89"/>
      <c r="AZF108" s="77"/>
      <c r="AZG108" s="73"/>
      <c r="AZH108" s="69"/>
      <c r="AZI108" s="70"/>
      <c r="AZJ108" s="88"/>
      <c r="AZK108" s="71"/>
      <c r="AZL108" s="71"/>
      <c r="AZM108" s="89"/>
      <c r="AZN108" s="77"/>
      <c r="AZO108" s="73"/>
      <c r="AZP108" s="69"/>
      <c r="AZQ108" s="70"/>
      <c r="AZR108" s="88"/>
      <c r="AZS108" s="71"/>
      <c r="AZT108" s="71"/>
      <c r="AZU108" s="89"/>
      <c r="AZV108" s="77"/>
      <c r="AZW108" s="73"/>
      <c r="AZX108" s="69"/>
      <c r="AZY108" s="70"/>
      <c r="AZZ108" s="88"/>
      <c r="BAA108" s="71"/>
      <c r="BAB108" s="71"/>
      <c r="BAC108" s="89"/>
      <c r="BAD108" s="77"/>
      <c r="BAE108" s="73"/>
      <c r="BAF108" s="69"/>
      <c r="BAG108" s="70"/>
      <c r="BAH108" s="88"/>
      <c r="BAI108" s="71"/>
      <c r="BAJ108" s="71"/>
      <c r="BAK108" s="89"/>
      <c r="BAL108" s="77"/>
      <c r="BAM108" s="73"/>
      <c r="BAN108" s="69"/>
      <c r="BAO108" s="70"/>
      <c r="BAP108" s="88"/>
      <c r="BAQ108" s="71"/>
      <c r="BAR108" s="71"/>
      <c r="BAS108" s="89"/>
      <c r="BAT108" s="77"/>
      <c r="BAU108" s="73"/>
      <c r="BAV108" s="69"/>
      <c r="BAW108" s="70"/>
      <c r="BAX108" s="88"/>
      <c r="BAY108" s="71"/>
      <c r="BAZ108" s="71"/>
      <c r="BBA108" s="89"/>
      <c r="BBB108" s="77"/>
      <c r="BBC108" s="73"/>
      <c r="BBD108" s="69"/>
      <c r="BBE108" s="70"/>
      <c r="BBF108" s="88"/>
      <c r="BBG108" s="71"/>
      <c r="BBH108" s="71"/>
      <c r="BBI108" s="89"/>
      <c r="BBJ108" s="77"/>
      <c r="BBK108" s="73"/>
      <c r="BBL108" s="69"/>
      <c r="BBM108" s="70"/>
      <c r="BBN108" s="88"/>
      <c r="BBO108" s="71"/>
      <c r="BBP108" s="71"/>
      <c r="BBQ108" s="89"/>
      <c r="BBR108" s="77"/>
      <c r="BBS108" s="73"/>
      <c r="BBT108" s="69"/>
      <c r="BBU108" s="70"/>
      <c r="BBV108" s="88"/>
      <c r="BBW108" s="71"/>
      <c r="BBX108" s="71"/>
      <c r="BBY108" s="89"/>
      <c r="BBZ108" s="77"/>
      <c r="BCA108" s="73"/>
      <c r="BCB108" s="69"/>
      <c r="BCC108" s="70"/>
      <c r="BCD108" s="88"/>
      <c r="BCE108" s="71"/>
      <c r="BCF108" s="71"/>
      <c r="BCG108" s="89"/>
      <c r="BCH108" s="77"/>
      <c r="BCI108" s="73"/>
      <c r="BCJ108" s="69"/>
      <c r="BCK108" s="70"/>
      <c r="BCL108" s="88"/>
      <c r="BCM108" s="71"/>
      <c r="BCN108" s="71"/>
      <c r="BCO108" s="89"/>
      <c r="BCP108" s="77"/>
      <c r="BCQ108" s="73"/>
      <c r="BCR108" s="69"/>
      <c r="BCS108" s="70"/>
      <c r="BCT108" s="88"/>
      <c r="BCU108" s="71"/>
      <c r="BCV108" s="71"/>
      <c r="BCW108" s="89"/>
      <c r="BCX108" s="77"/>
      <c r="BCY108" s="73"/>
      <c r="BCZ108" s="69"/>
      <c r="BDA108" s="70"/>
      <c r="BDB108" s="88"/>
      <c r="BDC108" s="71"/>
      <c r="BDD108" s="71"/>
      <c r="BDE108" s="89"/>
      <c r="BDF108" s="77"/>
      <c r="BDG108" s="73"/>
      <c r="BDH108" s="69"/>
      <c r="BDI108" s="70"/>
      <c r="BDJ108" s="88"/>
      <c r="BDK108" s="71"/>
      <c r="BDL108" s="71"/>
      <c r="BDM108" s="89"/>
      <c r="BDN108" s="77"/>
      <c r="BDO108" s="73"/>
      <c r="BDP108" s="69"/>
      <c r="BDQ108" s="70"/>
      <c r="BDR108" s="88"/>
      <c r="BDS108" s="71"/>
      <c r="BDT108" s="71"/>
      <c r="BDU108" s="89"/>
      <c r="BDV108" s="77"/>
      <c r="BDW108" s="73"/>
      <c r="BDX108" s="69"/>
      <c r="BDY108" s="70"/>
      <c r="BDZ108" s="88"/>
      <c r="BEA108" s="71"/>
      <c r="BEB108" s="71"/>
      <c r="BEC108" s="89"/>
      <c r="BED108" s="77"/>
      <c r="BEE108" s="73"/>
      <c r="BEF108" s="69"/>
      <c r="BEG108" s="70"/>
      <c r="BEH108" s="88"/>
      <c r="BEI108" s="71"/>
      <c r="BEJ108" s="71"/>
      <c r="BEK108" s="89"/>
      <c r="BEL108" s="77"/>
      <c r="BEM108" s="73"/>
      <c r="BEN108" s="69"/>
      <c r="BEO108" s="70"/>
      <c r="BEP108" s="88"/>
      <c r="BEQ108" s="71"/>
      <c r="BER108" s="71"/>
      <c r="BES108" s="89"/>
      <c r="BET108" s="77"/>
      <c r="BEU108" s="73"/>
      <c r="BEV108" s="69"/>
      <c r="BEW108" s="70"/>
      <c r="BEX108" s="88"/>
      <c r="BEY108" s="71"/>
      <c r="BEZ108" s="71"/>
      <c r="BFA108" s="89"/>
      <c r="BFB108" s="77"/>
      <c r="BFC108" s="73"/>
      <c r="BFD108" s="69"/>
      <c r="BFE108" s="70"/>
      <c r="BFF108" s="88"/>
      <c r="BFG108" s="71"/>
      <c r="BFH108" s="71"/>
      <c r="BFI108" s="89"/>
      <c r="BFJ108" s="77"/>
      <c r="BFK108" s="73"/>
      <c r="BFL108" s="69"/>
      <c r="BFM108" s="70"/>
      <c r="BFN108" s="88"/>
      <c r="BFO108" s="71"/>
      <c r="BFP108" s="71"/>
      <c r="BFQ108" s="89"/>
      <c r="BFR108" s="77"/>
      <c r="BFS108" s="73"/>
      <c r="BFT108" s="69"/>
      <c r="BFU108" s="70"/>
      <c r="BFV108" s="88"/>
      <c r="BFW108" s="71"/>
      <c r="BFX108" s="71"/>
      <c r="BFY108" s="89"/>
      <c r="BFZ108" s="77"/>
      <c r="BGA108" s="73"/>
      <c r="BGB108" s="69"/>
      <c r="BGC108" s="70"/>
      <c r="BGD108" s="88"/>
      <c r="BGE108" s="71"/>
      <c r="BGF108" s="71"/>
      <c r="BGG108" s="89"/>
      <c r="BGH108" s="77"/>
      <c r="BGI108" s="73"/>
      <c r="BGJ108" s="69"/>
      <c r="BGK108" s="70"/>
      <c r="BGL108" s="88"/>
      <c r="BGM108" s="71"/>
      <c r="BGN108" s="71"/>
      <c r="BGO108" s="89"/>
      <c r="BGP108" s="77"/>
      <c r="BGQ108" s="73"/>
      <c r="BGR108" s="69"/>
      <c r="BGS108" s="70"/>
      <c r="BGT108" s="88"/>
      <c r="BGU108" s="71"/>
      <c r="BGV108" s="71"/>
      <c r="BGW108" s="89"/>
      <c r="BGX108" s="77"/>
      <c r="BGY108" s="73"/>
      <c r="BGZ108" s="69"/>
      <c r="BHA108" s="70"/>
      <c r="BHB108" s="88"/>
      <c r="BHC108" s="71"/>
      <c r="BHD108" s="71"/>
      <c r="BHE108" s="89"/>
      <c r="BHF108" s="77"/>
      <c r="BHG108" s="73"/>
      <c r="BHH108" s="69"/>
      <c r="BHI108" s="70"/>
      <c r="BHJ108" s="88"/>
      <c r="BHK108" s="71"/>
      <c r="BHL108" s="71"/>
      <c r="BHM108" s="89"/>
      <c r="BHN108" s="77"/>
      <c r="BHO108" s="73"/>
      <c r="BHP108" s="69"/>
      <c r="BHQ108" s="70"/>
      <c r="BHR108" s="88"/>
      <c r="BHS108" s="71"/>
      <c r="BHT108" s="71"/>
      <c r="BHU108" s="89"/>
      <c r="BHV108" s="77"/>
      <c r="BHW108" s="73"/>
      <c r="BHX108" s="69"/>
      <c r="BHY108" s="70"/>
      <c r="BHZ108" s="88"/>
      <c r="BIA108" s="71"/>
      <c r="BIB108" s="71"/>
      <c r="BIC108" s="89"/>
      <c r="BID108" s="77"/>
      <c r="BIE108" s="73"/>
      <c r="BIF108" s="69"/>
      <c r="BIG108" s="70"/>
      <c r="BIH108" s="88"/>
      <c r="BII108" s="71"/>
      <c r="BIJ108" s="71"/>
      <c r="BIK108" s="89"/>
      <c r="BIL108" s="77"/>
      <c r="BIM108" s="73"/>
      <c r="BIN108" s="69"/>
      <c r="BIO108" s="70"/>
      <c r="BIP108" s="88"/>
      <c r="BIQ108" s="71"/>
      <c r="BIR108" s="71"/>
      <c r="BIS108" s="89"/>
      <c r="BIT108" s="77"/>
      <c r="BIU108" s="73"/>
      <c r="BIV108" s="69"/>
      <c r="BIW108" s="70"/>
      <c r="BIX108" s="88"/>
      <c r="BIY108" s="71"/>
      <c r="BIZ108" s="71"/>
      <c r="BJA108" s="89"/>
      <c r="BJB108" s="77"/>
      <c r="BJC108" s="73"/>
      <c r="BJD108" s="69"/>
      <c r="BJE108" s="70"/>
      <c r="BJF108" s="88"/>
      <c r="BJG108" s="71"/>
      <c r="BJH108" s="71"/>
      <c r="BJI108" s="89"/>
      <c r="BJJ108" s="77"/>
      <c r="BJK108" s="73"/>
      <c r="BJL108" s="69"/>
      <c r="BJM108" s="70"/>
      <c r="BJN108" s="88"/>
      <c r="BJO108" s="71"/>
      <c r="BJP108" s="71"/>
      <c r="BJQ108" s="89"/>
      <c r="BJR108" s="77"/>
      <c r="BJS108" s="73"/>
      <c r="BJT108" s="69"/>
      <c r="BJU108" s="70"/>
      <c r="BJV108" s="88"/>
      <c r="BJW108" s="71"/>
      <c r="BJX108" s="71"/>
      <c r="BJY108" s="89"/>
      <c r="BJZ108" s="77"/>
      <c r="BKA108" s="73"/>
      <c r="BKB108" s="69"/>
      <c r="BKC108" s="70"/>
      <c r="BKD108" s="88"/>
      <c r="BKE108" s="71"/>
      <c r="BKF108" s="71"/>
      <c r="BKG108" s="89"/>
      <c r="BKH108" s="77"/>
      <c r="BKI108" s="73"/>
      <c r="BKJ108" s="69"/>
      <c r="BKK108" s="70"/>
      <c r="BKL108" s="88"/>
      <c r="BKM108" s="71"/>
      <c r="BKN108" s="71"/>
      <c r="BKO108" s="89"/>
      <c r="BKP108" s="77"/>
      <c r="BKQ108" s="73"/>
      <c r="BKR108" s="69"/>
      <c r="BKS108" s="70"/>
      <c r="BKT108" s="88"/>
      <c r="BKU108" s="71"/>
      <c r="BKV108" s="71"/>
      <c r="BKW108" s="89"/>
      <c r="BKX108" s="77"/>
      <c r="BKY108" s="73"/>
      <c r="BKZ108" s="69"/>
      <c r="BLA108" s="70"/>
      <c r="BLB108" s="88"/>
      <c r="BLC108" s="71"/>
      <c r="BLD108" s="71"/>
      <c r="BLE108" s="89"/>
      <c r="BLF108" s="77"/>
      <c r="BLG108" s="73"/>
      <c r="BLH108" s="69"/>
      <c r="BLI108" s="70"/>
      <c r="BLJ108" s="88"/>
      <c r="BLK108" s="71"/>
      <c r="BLL108" s="71"/>
      <c r="BLM108" s="89"/>
      <c r="BLN108" s="77"/>
      <c r="BLO108" s="73"/>
      <c r="BLP108" s="69"/>
      <c r="BLQ108" s="70"/>
      <c r="BLR108" s="88"/>
      <c r="BLS108" s="71"/>
      <c r="BLT108" s="71"/>
      <c r="BLU108" s="89"/>
      <c r="BLV108" s="77"/>
      <c r="BLW108" s="73"/>
      <c r="BLX108" s="69"/>
      <c r="BLY108" s="70"/>
      <c r="BLZ108" s="88"/>
      <c r="BMA108" s="71"/>
      <c r="BMB108" s="71"/>
      <c r="BMC108" s="89"/>
      <c r="BMD108" s="77"/>
      <c r="BME108" s="73"/>
      <c r="BMF108" s="69"/>
      <c r="BMG108" s="70"/>
      <c r="BMH108" s="88"/>
      <c r="BMI108" s="71"/>
      <c r="BMJ108" s="71"/>
      <c r="BMK108" s="89"/>
      <c r="BML108" s="77"/>
      <c r="BMM108" s="73"/>
      <c r="BMN108" s="69"/>
      <c r="BMO108" s="70"/>
      <c r="BMP108" s="88"/>
      <c r="BMQ108" s="71"/>
      <c r="BMR108" s="71"/>
      <c r="BMS108" s="89"/>
      <c r="BMT108" s="77"/>
      <c r="BMU108" s="73"/>
      <c r="BMV108" s="69"/>
      <c r="BMW108" s="70"/>
      <c r="BMX108" s="88"/>
      <c r="BMY108" s="71"/>
      <c r="BMZ108" s="71"/>
      <c r="BNA108" s="89"/>
      <c r="BNB108" s="77"/>
      <c r="BNC108" s="73"/>
      <c r="BND108" s="69"/>
      <c r="BNE108" s="70"/>
      <c r="BNF108" s="88"/>
      <c r="BNG108" s="71"/>
      <c r="BNH108" s="71"/>
      <c r="BNI108" s="89"/>
      <c r="BNJ108" s="77"/>
      <c r="BNK108" s="73"/>
      <c r="BNL108" s="69"/>
      <c r="BNM108" s="70"/>
      <c r="BNN108" s="88"/>
      <c r="BNO108" s="71"/>
      <c r="BNP108" s="71"/>
      <c r="BNQ108" s="89"/>
      <c r="BNR108" s="77"/>
      <c r="BNS108" s="73"/>
      <c r="BNT108" s="69"/>
      <c r="BNU108" s="70"/>
      <c r="BNV108" s="88"/>
      <c r="BNW108" s="71"/>
      <c r="BNX108" s="71"/>
      <c r="BNY108" s="89"/>
      <c r="BNZ108" s="77"/>
      <c r="BOA108" s="73"/>
      <c r="BOB108" s="69"/>
      <c r="BOC108" s="70"/>
      <c r="BOD108" s="88"/>
      <c r="BOE108" s="71"/>
      <c r="BOF108" s="71"/>
      <c r="BOG108" s="89"/>
      <c r="BOH108" s="77"/>
      <c r="BOI108" s="73"/>
      <c r="BOJ108" s="69"/>
      <c r="BOK108" s="70"/>
      <c r="BOL108" s="88"/>
      <c r="BOM108" s="71"/>
      <c r="BON108" s="71"/>
      <c r="BOO108" s="89"/>
      <c r="BOP108" s="77"/>
      <c r="BOQ108" s="73"/>
      <c r="BOR108" s="69"/>
      <c r="BOS108" s="70"/>
      <c r="BOT108" s="88"/>
      <c r="BOU108" s="71"/>
      <c r="BOV108" s="71"/>
      <c r="BOW108" s="89"/>
      <c r="BOX108" s="77"/>
      <c r="BOY108" s="73"/>
      <c r="BOZ108" s="69"/>
      <c r="BPA108" s="70"/>
      <c r="BPB108" s="88"/>
      <c r="BPC108" s="71"/>
      <c r="BPD108" s="71"/>
      <c r="BPE108" s="89"/>
      <c r="BPF108" s="77"/>
      <c r="BPG108" s="73"/>
      <c r="BPH108" s="69"/>
      <c r="BPI108" s="70"/>
      <c r="BPJ108" s="88"/>
      <c r="BPK108" s="71"/>
      <c r="BPL108" s="71"/>
      <c r="BPM108" s="89"/>
      <c r="BPN108" s="77"/>
      <c r="BPO108" s="73"/>
      <c r="BPP108" s="69"/>
      <c r="BPQ108" s="70"/>
      <c r="BPR108" s="88"/>
      <c r="BPS108" s="71"/>
      <c r="BPT108" s="71"/>
      <c r="BPU108" s="89"/>
      <c r="BPV108" s="77"/>
      <c r="BPW108" s="73"/>
      <c r="BPX108" s="69"/>
      <c r="BPY108" s="70"/>
      <c r="BPZ108" s="88"/>
      <c r="BQA108" s="71"/>
      <c r="BQB108" s="71"/>
      <c r="BQC108" s="89"/>
      <c r="BQD108" s="77"/>
      <c r="BQE108" s="73"/>
      <c r="BQF108" s="69"/>
      <c r="BQG108" s="70"/>
      <c r="BQH108" s="88"/>
      <c r="BQI108" s="71"/>
      <c r="BQJ108" s="71"/>
      <c r="BQK108" s="89"/>
      <c r="BQL108" s="77"/>
      <c r="BQM108" s="73"/>
      <c r="BQN108" s="69"/>
      <c r="BQO108" s="70"/>
      <c r="BQP108" s="88"/>
      <c r="BQQ108" s="71"/>
      <c r="BQR108" s="71"/>
      <c r="BQS108" s="89"/>
      <c r="BQT108" s="77"/>
      <c r="BQU108" s="73"/>
      <c r="BQV108" s="69"/>
      <c r="BQW108" s="70"/>
      <c r="BQX108" s="88"/>
      <c r="BQY108" s="71"/>
      <c r="BQZ108" s="71"/>
      <c r="BRA108" s="89"/>
      <c r="BRB108" s="77"/>
      <c r="BRC108" s="73"/>
      <c r="BRD108" s="69"/>
      <c r="BRE108" s="70"/>
      <c r="BRF108" s="88"/>
      <c r="BRG108" s="71"/>
      <c r="BRH108" s="71"/>
      <c r="BRI108" s="89"/>
      <c r="BRJ108" s="77"/>
      <c r="BRK108" s="73"/>
      <c r="BRL108" s="69"/>
      <c r="BRM108" s="70"/>
      <c r="BRN108" s="88"/>
      <c r="BRO108" s="71"/>
      <c r="BRP108" s="71"/>
      <c r="BRQ108" s="89"/>
      <c r="BRR108" s="77"/>
      <c r="BRS108" s="73"/>
      <c r="BRT108" s="69"/>
      <c r="BRU108" s="70"/>
      <c r="BRV108" s="88"/>
      <c r="BRW108" s="71"/>
      <c r="BRX108" s="71"/>
      <c r="BRY108" s="89"/>
      <c r="BRZ108" s="77"/>
      <c r="BSA108" s="73"/>
      <c r="BSB108" s="69"/>
      <c r="BSC108" s="70"/>
      <c r="BSD108" s="88"/>
      <c r="BSE108" s="71"/>
      <c r="BSF108" s="71"/>
      <c r="BSG108" s="89"/>
      <c r="BSH108" s="77"/>
      <c r="BSI108" s="73"/>
      <c r="BSJ108" s="69"/>
      <c r="BSK108" s="70"/>
      <c r="BSL108" s="88"/>
      <c r="BSM108" s="71"/>
      <c r="BSN108" s="71"/>
      <c r="BSO108" s="89"/>
      <c r="BSP108" s="77"/>
      <c r="BSQ108" s="73"/>
      <c r="BSR108" s="69"/>
      <c r="BSS108" s="70"/>
      <c r="BST108" s="88"/>
      <c r="BSU108" s="71"/>
      <c r="BSV108" s="71"/>
      <c r="BSW108" s="89"/>
      <c r="BSX108" s="77"/>
      <c r="BSY108" s="73"/>
      <c r="BSZ108" s="69"/>
      <c r="BTA108" s="70"/>
      <c r="BTB108" s="88"/>
      <c r="BTC108" s="71"/>
      <c r="BTD108" s="71"/>
      <c r="BTE108" s="89"/>
      <c r="BTF108" s="77"/>
      <c r="BTG108" s="73"/>
      <c r="BTH108" s="69"/>
      <c r="BTI108" s="70"/>
      <c r="BTJ108" s="88"/>
      <c r="BTK108" s="71"/>
      <c r="BTL108" s="71"/>
      <c r="BTM108" s="89"/>
      <c r="BTN108" s="77"/>
      <c r="BTO108" s="73"/>
      <c r="BTP108" s="69"/>
      <c r="BTQ108" s="70"/>
      <c r="BTR108" s="88"/>
      <c r="BTS108" s="71"/>
      <c r="BTT108" s="71"/>
      <c r="BTU108" s="89"/>
      <c r="BTV108" s="77"/>
      <c r="BTW108" s="73"/>
      <c r="BTX108" s="69"/>
      <c r="BTY108" s="70"/>
      <c r="BTZ108" s="88"/>
      <c r="BUA108" s="71"/>
      <c r="BUB108" s="71"/>
      <c r="BUC108" s="89"/>
      <c r="BUD108" s="77"/>
      <c r="BUE108" s="73"/>
      <c r="BUF108" s="69"/>
      <c r="BUG108" s="70"/>
      <c r="BUH108" s="88"/>
      <c r="BUI108" s="71"/>
      <c r="BUJ108" s="71"/>
      <c r="BUK108" s="89"/>
      <c r="BUL108" s="77"/>
      <c r="BUM108" s="73"/>
      <c r="BUN108" s="69"/>
      <c r="BUO108" s="70"/>
      <c r="BUP108" s="88"/>
      <c r="BUQ108" s="71"/>
      <c r="BUR108" s="71"/>
      <c r="BUS108" s="89"/>
      <c r="BUT108" s="77"/>
      <c r="BUU108" s="73"/>
      <c r="BUV108" s="69"/>
      <c r="BUW108" s="70"/>
      <c r="BUX108" s="88"/>
      <c r="BUY108" s="71"/>
      <c r="BUZ108" s="71"/>
      <c r="BVA108" s="89"/>
      <c r="BVB108" s="77"/>
      <c r="BVC108" s="73"/>
      <c r="BVD108" s="69"/>
      <c r="BVE108" s="70"/>
      <c r="BVF108" s="88"/>
      <c r="BVG108" s="71"/>
      <c r="BVH108" s="71"/>
      <c r="BVI108" s="89"/>
      <c r="BVJ108" s="77"/>
      <c r="BVK108" s="73"/>
      <c r="BVL108" s="69"/>
      <c r="BVM108" s="70"/>
      <c r="BVN108" s="88"/>
      <c r="BVO108" s="71"/>
      <c r="BVP108" s="71"/>
      <c r="BVQ108" s="89"/>
      <c r="BVR108" s="77"/>
      <c r="BVS108" s="73"/>
      <c r="BVT108" s="69"/>
      <c r="BVU108" s="70"/>
      <c r="BVV108" s="88"/>
      <c r="BVW108" s="71"/>
      <c r="BVX108" s="71"/>
      <c r="BVY108" s="89"/>
      <c r="BVZ108" s="77"/>
      <c r="BWA108" s="73"/>
      <c r="BWB108" s="69"/>
      <c r="BWC108" s="70"/>
      <c r="BWD108" s="88"/>
      <c r="BWE108" s="71"/>
      <c r="BWF108" s="71"/>
      <c r="BWG108" s="89"/>
      <c r="BWH108" s="77"/>
      <c r="BWI108" s="73"/>
      <c r="BWJ108" s="69"/>
      <c r="BWK108" s="70"/>
      <c r="BWL108" s="88"/>
      <c r="BWM108" s="71"/>
      <c r="BWN108" s="71"/>
      <c r="BWO108" s="89"/>
      <c r="BWP108" s="77"/>
      <c r="BWQ108" s="73"/>
      <c r="BWR108" s="69"/>
      <c r="BWS108" s="70"/>
      <c r="BWT108" s="88"/>
      <c r="BWU108" s="71"/>
      <c r="BWV108" s="71"/>
      <c r="BWW108" s="89"/>
      <c r="BWX108" s="77"/>
      <c r="BWY108" s="73"/>
      <c r="BWZ108" s="69"/>
      <c r="BXA108" s="70"/>
      <c r="BXB108" s="88"/>
      <c r="BXC108" s="71"/>
      <c r="BXD108" s="71"/>
      <c r="BXE108" s="89"/>
      <c r="BXF108" s="77"/>
      <c r="BXG108" s="73"/>
      <c r="BXH108" s="69"/>
      <c r="BXI108" s="70"/>
      <c r="BXJ108" s="88"/>
      <c r="BXK108" s="71"/>
      <c r="BXL108" s="71"/>
      <c r="BXM108" s="89"/>
      <c r="BXN108" s="77"/>
      <c r="BXO108" s="73"/>
      <c r="BXP108" s="69"/>
      <c r="BXQ108" s="70"/>
      <c r="BXR108" s="88"/>
      <c r="BXS108" s="71"/>
      <c r="BXT108" s="71"/>
      <c r="BXU108" s="89"/>
      <c r="BXV108" s="77"/>
      <c r="BXW108" s="73"/>
      <c r="BXX108" s="69"/>
      <c r="BXY108" s="70"/>
      <c r="BXZ108" s="88"/>
      <c r="BYA108" s="71"/>
      <c r="BYB108" s="71"/>
      <c r="BYC108" s="89"/>
      <c r="BYD108" s="77"/>
      <c r="BYE108" s="73"/>
      <c r="BYF108" s="69"/>
      <c r="BYG108" s="70"/>
      <c r="BYH108" s="88"/>
      <c r="BYI108" s="71"/>
      <c r="BYJ108" s="71"/>
      <c r="BYK108" s="89"/>
      <c r="BYL108" s="77"/>
      <c r="BYM108" s="73"/>
      <c r="BYN108" s="69"/>
      <c r="BYO108" s="70"/>
      <c r="BYP108" s="88"/>
      <c r="BYQ108" s="71"/>
      <c r="BYR108" s="71"/>
      <c r="BYS108" s="89"/>
      <c r="BYT108" s="77"/>
      <c r="BYU108" s="73"/>
      <c r="BYV108" s="69"/>
      <c r="BYW108" s="70"/>
      <c r="BYX108" s="88"/>
      <c r="BYY108" s="71"/>
      <c r="BYZ108" s="71"/>
      <c r="BZA108" s="89"/>
      <c r="BZB108" s="77"/>
      <c r="BZC108" s="73"/>
      <c r="BZD108" s="69"/>
      <c r="BZE108" s="70"/>
      <c r="BZF108" s="88"/>
      <c r="BZG108" s="71"/>
      <c r="BZH108" s="71"/>
      <c r="BZI108" s="89"/>
      <c r="BZJ108" s="77"/>
      <c r="BZK108" s="73"/>
      <c r="BZL108" s="69"/>
      <c r="BZM108" s="70"/>
      <c r="BZN108" s="88"/>
      <c r="BZO108" s="71"/>
      <c r="BZP108" s="71"/>
      <c r="BZQ108" s="89"/>
      <c r="BZR108" s="77"/>
      <c r="BZS108" s="73"/>
      <c r="BZT108" s="69"/>
      <c r="BZU108" s="70"/>
      <c r="BZV108" s="88"/>
      <c r="BZW108" s="71"/>
      <c r="BZX108" s="71"/>
      <c r="BZY108" s="89"/>
      <c r="BZZ108" s="77"/>
      <c r="CAA108" s="73"/>
      <c r="CAB108" s="69"/>
      <c r="CAC108" s="70"/>
      <c r="CAD108" s="88"/>
      <c r="CAE108" s="71"/>
      <c r="CAF108" s="71"/>
      <c r="CAG108" s="89"/>
      <c r="CAH108" s="77"/>
      <c r="CAI108" s="73"/>
      <c r="CAJ108" s="69"/>
      <c r="CAK108" s="70"/>
      <c r="CAL108" s="88"/>
      <c r="CAM108" s="71"/>
      <c r="CAN108" s="71"/>
      <c r="CAO108" s="89"/>
      <c r="CAP108" s="77"/>
      <c r="CAQ108" s="73"/>
      <c r="CAR108" s="69"/>
      <c r="CAS108" s="70"/>
      <c r="CAT108" s="88"/>
      <c r="CAU108" s="71"/>
      <c r="CAV108" s="71"/>
      <c r="CAW108" s="89"/>
      <c r="CAX108" s="77"/>
      <c r="CAY108" s="73"/>
      <c r="CAZ108" s="69"/>
      <c r="CBA108" s="70"/>
      <c r="CBB108" s="88"/>
      <c r="CBC108" s="71"/>
      <c r="CBD108" s="71"/>
      <c r="CBE108" s="89"/>
      <c r="CBF108" s="77"/>
      <c r="CBG108" s="73"/>
      <c r="CBH108" s="69"/>
      <c r="CBI108" s="70"/>
      <c r="CBJ108" s="88"/>
      <c r="CBK108" s="71"/>
      <c r="CBL108" s="71"/>
      <c r="CBM108" s="89"/>
      <c r="CBN108" s="77"/>
      <c r="CBO108" s="73"/>
      <c r="CBP108" s="69"/>
      <c r="CBQ108" s="70"/>
      <c r="CBR108" s="88"/>
      <c r="CBS108" s="71"/>
      <c r="CBT108" s="71"/>
      <c r="CBU108" s="89"/>
      <c r="CBV108" s="77"/>
      <c r="CBW108" s="73"/>
      <c r="CBX108" s="69"/>
      <c r="CBY108" s="70"/>
      <c r="CBZ108" s="88"/>
      <c r="CCA108" s="71"/>
      <c r="CCB108" s="71"/>
      <c r="CCC108" s="89"/>
      <c r="CCD108" s="77"/>
      <c r="CCE108" s="73"/>
      <c r="CCF108" s="69"/>
      <c r="CCG108" s="70"/>
      <c r="CCH108" s="88"/>
      <c r="CCI108" s="71"/>
      <c r="CCJ108" s="71"/>
      <c r="CCK108" s="89"/>
      <c r="CCL108" s="77"/>
      <c r="CCM108" s="73"/>
      <c r="CCN108" s="69"/>
      <c r="CCO108" s="70"/>
      <c r="CCP108" s="88"/>
      <c r="CCQ108" s="71"/>
      <c r="CCR108" s="71"/>
      <c r="CCS108" s="89"/>
      <c r="CCT108" s="77"/>
      <c r="CCU108" s="73"/>
      <c r="CCV108" s="69"/>
      <c r="CCW108" s="70"/>
      <c r="CCX108" s="88"/>
      <c r="CCY108" s="71"/>
      <c r="CCZ108" s="71"/>
      <c r="CDA108" s="89"/>
      <c r="CDB108" s="77"/>
      <c r="CDC108" s="73"/>
      <c r="CDD108" s="69"/>
      <c r="CDE108" s="70"/>
      <c r="CDF108" s="88"/>
      <c r="CDG108" s="71"/>
      <c r="CDH108" s="71"/>
      <c r="CDI108" s="89"/>
      <c r="CDJ108" s="77"/>
      <c r="CDK108" s="73"/>
      <c r="CDL108" s="69"/>
      <c r="CDM108" s="70"/>
      <c r="CDN108" s="88"/>
      <c r="CDO108" s="71"/>
      <c r="CDP108" s="71"/>
      <c r="CDQ108" s="89"/>
      <c r="CDR108" s="77"/>
      <c r="CDS108" s="73"/>
      <c r="CDT108" s="69"/>
      <c r="CDU108" s="70"/>
      <c r="CDV108" s="88"/>
      <c r="CDW108" s="71"/>
      <c r="CDX108" s="71"/>
      <c r="CDY108" s="89"/>
      <c r="CDZ108" s="77"/>
      <c r="CEA108" s="73"/>
      <c r="CEB108" s="69"/>
      <c r="CEC108" s="70"/>
      <c r="CED108" s="88"/>
      <c r="CEE108" s="71"/>
      <c r="CEF108" s="71"/>
      <c r="CEG108" s="89"/>
      <c r="CEH108" s="77"/>
      <c r="CEI108" s="73"/>
      <c r="CEJ108" s="69"/>
      <c r="CEK108" s="70"/>
      <c r="CEL108" s="88"/>
      <c r="CEM108" s="71"/>
      <c r="CEN108" s="71"/>
      <c r="CEO108" s="89"/>
      <c r="CEP108" s="77"/>
      <c r="CEQ108" s="73"/>
      <c r="CER108" s="69"/>
      <c r="CES108" s="70"/>
      <c r="CET108" s="88"/>
      <c r="CEU108" s="71"/>
      <c r="CEV108" s="71"/>
      <c r="CEW108" s="89"/>
      <c r="CEX108" s="77"/>
      <c r="CEY108" s="73"/>
      <c r="CEZ108" s="69"/>
      <c r="CFA108" s="70"/>
      <c r="CFB108" s="88"/>
      <c r="CFC108" s="71"/>
      <c r="CFD108" s="71"/>
      <c r="CFE108" s="89"/>
      <c r="CFF108" s="77"/>
      <c r="CFG108" s="73"/>
      <c r="CFH108" s="69"/>
      <c r="CFI108" s="70"/>
      <c r="CFJ108" s="88"/>
      <c r="CFK108" s="71"/>
      <c r="CFL108" s="71"/>
      <c r="CFM108" s="89"/>
      <c r="CFN108" s="77"/>
      <c r="CFO108" s="73"/>
      <c r="CFP108" s="69"/>
      <c r="CFQ108" s="70"/>
      <c r="CFR108" s="88"/>
      <c r="CFS108" s="71"/>
      <c r="CFT108" s="71"/>
      <c r="CFU108" s="89"/>
      <c r="CFV108" s="77"/>
      <c r="CFW108" s="73"/>
      <c r="CFX108" s="69"/>
      <c r="CFY108" s="70"/>
      <c r="CFZ108" s="88"/>
      <c r="CGA108" s="71"/>
      <c r="CGB108" s="71"/>
      <c r="CGC108" s="89"/>
      <c r="CGD108" s="77"/>
      <c r="CGE108" s="73"/>
      <c r="CGF108" s="69"/>
      <c r="CGG108" s="70"/>
      <c r="CGH108" s="88"/>
      <c r="CGI108" s="71"/>
      <c r="CGJ108" s="71"/>
      <c r="CGK108" s="89"/>
      <c r="CGL108" s="77"/>
      <c r="CGM108" s="73"/>
      <c r="CGN108" s="69"/>
      <c r="CGO108" s="70"/>
      <c r="CGP108" s="88"/>
      <c r="CGQ108" s="71"/>
      <c r="CGR108" s="71"/>
      <c r="CGS108" s="89"/>
      <c r="CGT108" s="77"/>
      <c r="CGU108" s="73"/>
      <c r="CGV108" s="69"/>
      <c r="CGW108" s="70"/>
      <c r="CGX108" s="88"/>
      <c r="CGY108" s="71"/>
      <c r="CGZ108" s="71"/>
      <c r="CHA108" s="89"/>
      <c r="CHB108" s="77"/>
      <c r="CHC108" s="73"/>
      <c r="CHD108" s="69"/>
      <c r="CHE108" s="70"/>
      <c r="CHF108" s="88"/>
      <c r="CHG108" s="71"/>
      <c r="CHH108" s="71"/>
      <c r="CHI108" s="89"/>
      <c r="CHJ108" s="77"/>
      <c r="CHK108" s="73"/>
      <c r="CHL108" s="69"/>
      <c r="CHM108" s="70"/>
      <c r="CHN108" s="88"/>
      <c r="CHO108" s="71"/>
      <c r="CHP108" s="71"/>
      <c r="CHQ108" s="89"/>
      <c r="CHR108" s="77"/>
      <c r="CHS108" s="73"/>
      <c r="CHT108" s="69"/>
      <c r="CHU108" s="70"/>
      <c r="CHV108" s="88"/>
      <c r="CHW108" s="71"/>
      <c r="CHX108" s="71"/>
      <c r="CHY108" s="89"/>
      <c r="CHZ108" s="77"/>
      <c r="CIA108" s="73"/>
      <c r="CIB108" s="69"/>
      <c r="CIC108" s="70"/>
      <c r="CID108" s="88"/>
      <c r="CIE108" s="71"/>
      <c r="CIF108" s="71"/>
      <c r="CIG108" s="89"/>
      <c r="CIH108" s="77"/>
      <c r="CII108" s="73"/>
      <c r="CIJ108" s="69"/>
      <c r="CIK108" s="70"/>
      <c r="CIL108" s="88"/>
      <c r="CIM108" s="71"/>
      <c r="CIN108" s="71"/>
      <c r="CIO108" s="89"/>
      <c r="CIP108" s="77"/>
      <c r="CIQ108" s="73"/>
      <c r="CIR108" s="69"/>
      <c r="CIS108" s="70"/>
      <c r="CIT108" s="88"/>
      <c r="CIU108" s="71"/>
      <c r="CIV108" s="71"/>
      <c r="CIW108" s="89"/>
      <c r="CIX108" s="77"/>
      <c r="CIY108" s="73"/>
      <c r="CIZ108" s="69"/>
      <c r="CJA108" s="70"/>
      <c r="CJB108" s="88"/>
      <c r="CJC108" s="71"/>
      <c r="CJD108" s="71"/>
      <c r="CJE108" s="89"/>
      <c r="CJF108" s="77"/>
      <c r="CJG108" s="73"/>
      <c r="CJH108" s="69"/>
      <c r="CJI108" s="70"/>
      <c r="CJJ108" s="88"/>
      <c r="CJK108" s="71"/>
      <c r="CJL108" s="71"/>
      <c r="CJM108" s="89"/>
      <c r="CJN108" s="77"/>
      <c r="CJO108" s="73"/>
      <c r="CJP108" s="69"/>
      <c r="CJQ108" s="70"/>
      <c r="CJR108" s="88"/>
      <c r="CJS108" s="71"/>
      <c r="CJT108" s="71"/>
      <c r="CJU108" s="89"/>
      <c r="CJV108" s="77"/>
      <c r="CJW108" s="73"/>
      <c r="CJX108" s="69"/>
      <c r="CJY108" s="70"/>
      <c r="CJZ108" s="88"/>
      <c r="CKA108" s="71"/>
      <c r="CKB108" s="71"/>
      <c r="CKC108" s="89"/>
      <c r="CKD108" s="77"/>
      <c r="CKE108" s="73"/>
      <c r="CKF108" s="69"/>
      <c r="CKG108" s="70"/>
      <c r="CKH108" s="88"/>
      <c r="CKI108" s="71"/>
      <c r="CKJ108" s="71"/>
      <c r="CKK108" s="89"/>
      <c r="CKL108" s="77"/>
      <c r="CKM108" s="73"/>
      <c r="CKN108" s="69"/>
      <c r="CKO108" s="70"/>
      <c r="CKP108" s="88"/>
      <c r="CKQ108" s="71"/>
      <c r="CKR108" s="71"/>
      <c r="CKS108" s="89"/>
      <c r="CKT108" s="77"/>
      <c r="CKU108" s="73"/>
      <c r="CKV108" s="69"/>
      <c r="CKW108" s="70"/>
      <c r="CKX108" s="88"/>
      <c r="CKY108" s="71"/>
      <c r="CKZ108" s="71"/>
      <c r="CLA108" s="89"/>
      <c r="CLB108" s="77"/>
      <c r="CLC108" s="73"/>
      <c r="CLD108" s="69"/>
      <c r="CLE108" s="70"/>
      <c r="CLF108" s="88"/>
      <c r="CLG108" s="71"/>
      <c r="CLH108" s="71"/>
      <c r="CLI108" s="89"/>
      <c r="CLJ108" s="77"/>
      <c r="CLK108" s="73"/>
      <c r="CLL108" s="69"/>
      <c r="CLM108" s="70"/>
      <c r="CLN108" s="88"/>
      <c r="CLO108" s="71"/>
      <c r="CLP108" s="71"/>
      <c r="CLQ108" s="89"/>
      <c r="CLR108" s="77"/>
      <c r="CLS108" s="73"/>
      <c r="CLT108" s="69"/>
      <c r="CLU108" s="70"/>
      <c r="CLV108" s="88"/>
      <c r="CLW108" s="71"/>
      <c r="CLX108" s="71"/>
      <c r="CLY108" s="89"/>
      <c r="CLZ108" s="77"/>
      <c r="CMA108" s="73"/>
      <c r="CMB108" s="69"/>
      <c r="CMC108" s="70"/>
      <c r="CMD108" s="88"/>
      <c r="CME108" s="71"/>
      <c r="CMF108" s="71"/>
      <c r="CMG108" s="89"/>
      <c r="CMH108" s="77"/>
      <c r="CMI108" s="73"/>
      <c r="CMJ108" s="69"/>
      <c r="CMK108" s="70"/>
      <c r="CML108" s="88"/>
      <c r="CMM108" s="71"/>
      <c r="CMN108" s="71"/>
      <c r="CMO108" s="89"/>
      <c r="CMP108" s="77"/>
      <c r="CMQ108" s="73"/>
      <c r="CMR108" s="69"/>
      <c r="CMS108" s="70"/>
      <c r="CMT108" s="88"/>
      <c r="CMU108" s="71"/>
      <c r="CMV108" s="71"/>
      <c r="CMW108" s="89"/>
      <c r="CMX108" s="77"/>
      <c r="CMY108" s="73"/>
      <c r="CMZ108" s="69"/>
      <c r="CNA108" s="70"/>
      <c r="CNB108" s="88"/>
      <c r="CNC108" s="71"/>
      <c r="CND108" s="71"/>
      <c r="CNE108" s="89"/>
      <c r="CNF108" s="77"/>
      <c r="CNG108" s="73"/>
      <c r="CNH108" s="69"/>
      <c r="CNI108" s="70"/>
      <c r="CNJ108" s="88"/>
      <c r="CNK108" s="71"/>
      <c r="CNL108" s="71"/>
      <c r="CNM108" s="89"/>
      <c r="CNN108" s="77"/>
      <c r="CNO108" s="73"/>
      <c r="CNP108" s="69"/>
      <c r="CNQ108" s="70"/>
      <c r="CNR108" s="88"/>
      <c r="CNS108" s="71"/>
      <c r="CNT108" s="71"/>
      <c r="CNU108" s="89"/>
      <c r="CNV108" s="77"/>
      <c r="CNW108" s="73"/>
      <c r="CNX108" s="69"/>
      <c r="CNY108" s="70"/>
      <c r="CNZ108" s="88"/>
      <c r="COA108" s="71"/>
      <c r="COB108" s="71"/>
      <c r="COC108" s="89"/>
      <c r="COD108" s="77"/>
      <c r="COE108" s="73"/>
      <c r="COF108" s="69"/>
      <c r="COG108" s="70"/>
      <c r="COH108" s="88"/>
      <c r="COI108" s="71"/>
      <c r="COJ108" s="71"/>
      <c r="COK108" s="89"/>
      <c r="COL108" s="77"/>
      <c r="COM108" s="73"/>
      <c r="CON108" s="69"/>
      <c r="COO108" s="70"/>
      <c r="COP108" s="88"/>
      <c r="COQ108" s="71"/>
      <c r="COR108" s="71"/>
      <c r="COS108" s="89"/>
      <c r="COT108" s="77"/>
      <c r="COU108" s="73"/>
      <c r="COV108" s="69"/>
      <c r="COW108" s="70"/>
      <c r="COX108" s="88"/>
      <c r="COY108" s="71"/>
      <c r="COZ108" s="71"/>
      <c r="CPA108" s="89"/>
      <c r="CPB108" s="77"/>
      <c r="CPC108" s="73"/>
      <c r="CPD108" s="69"/>
      <c r="CPE108" s="70"/>
      <c r="CPF108" s="88"/>
      <c r="CPG108" s="71"/>
      <c r="CPH108" s="71"/>
      <c r="CPI108" s="89"/>
      <c r="CPJ108" s="77"/>
      <c r="CPK108" s="73"/>
      <c r="CPL108" s="69"/>
      <c r="CPM108" s="70"/>
      <c r="CPN108" s="88"/>
      <c r="CPO108" s="71"/>
      <c r="CPP108" s="71"/>
      <c r="CPQ108" s="89"/>
      <c r="CPR108" s="77"/>
      <c r="CPS108" s="73"/>
      <c r="CPT108" s="69"/>
      <c r="CPU108" s="70"/>
      <c r="CPV108" s="88"/>
      <c r="CPW108" s="71"/>
      <c r="CPX108" s="71"/>
      <c r="CPY108" s="89"/>
      <c r="CPZ108" s="77"/>
      <c r="CQA108" s="73"/>
      <c r="CQB108" s="69"/>
      <c r="CQC108" s="70"/>
      <c r="CQD108" s="88"/>
      <c r="CQE108" s="71"/>
      <c r="CQF108" s="71"/>
      <c r="CQG108" s="89"/>
      <c r="CQH108" s="77"/>
      <c r="CQI108" s="73"/>
      <c r="CQJ108" s="69"/>
      <c r="CQK108" s="70"/>
      <c r="CQL108" s="88"/>
      <c r="CQM108" s="71"/>
      <c r="CQN108" s="71"/>
      <c r="CQO108" s="89"/>
      <c r="CQP108" s="77"/>
      <c r="CQQ108" s="73"/>
      <c r="CQR108" s="69"/>
      <c r="CQS108" s="70"/>
      <c r="CQT108" s="88"/>
      <c r="CQU108" s="71"/>
      <c r="CQV108" s="71"/>
      <c r="CQW108" s="89"/>
      <c r="CQX108" s="77"/>
      <c r="CQY108" s="73"/>
      <c r="CQZ108" s="69"/>
      <c r="CRA108" s="70"/>
      <c r="CRB108" s="88"/>
      <c r="CRC108" s="71"/>
      <c r="CRD108" s="71"/>
      <c r="CRE108" s="89"/>
      <c r="CRF108" s="77"/>
      <c r="CRG108" s="73"/>
      <c r="CRH108" s="69"/>
      <c r="CRI108" s="70"/>
      <c r="CRJ108" s="88"/>
      <c r="CRK108" s="71"/>
      <c r="CRL108" s="71"/>
      <c r="CRM108" s="89"/>
      <c r="CRN108" s="77"/>
      <c r="CRO108" s="73"/>
      <c r="CRP108" s="69"/>
      <c r="CRQ108" s="70"/>
      <c r="CRR108" s="88"/>
      <c r="CRS108" s="71"/>
      <c r="CRT108" s="71"/>
      <c r="CRU108" s="89"/>
      <c r="CRV108" s="77"/>
      <c r="CRW108" s="73"/>
      <c r="CRX108" s="69"/>
      <c r="CRY108" s="70"/>
      <c r="CRZ108" s="88"/>
      <c r="CSA108" s="71"/>
      <c r="CSB108" s="71"/>
      <c r="CSC108" s="89"/>
      <c r="CSD108" s="77"/>
      <c r="CSE108" s="73"/>
      <c r="CSF108" s="69"/>
      <c r="CSG108" s="70"/>
      <c r="CSH108" s="88"/>
      <c r="CSI108" s="71"/>
      <c r="CSJ108" s="71"/>
      <c r="CSK108" s="89"/>
      <c r="CSL108" s="77"/>
      <c r="CSM108" s="73"/>
      <c r="CSN108" s="69"/>
      <c r="CSO108" s="70"/>
      <c r="CSP108" s="88"/>
      <c r="CSQ108" s="71"/>
      <c r="CSR108" s="71"/>
      <c r="CSS108" s="89"/>
      <c r="CST108" s="77"/>
      <c r="CSU108" s="73"/>
      <c r="CSV108" s="69"/>
      <c r="CSW108" s="70"/>
      <c r="CSX108" s="88"/>
      <c r="CSY108" s="71"/>
      <c r="CSZ108" s="71"/>
      <c r="CTA108" s="89"/>
      <c r="CTB108" s="77"/>
      <c r="CTC108" s="73"/>
      <c r="CTD108" s="69"/>
      <c r="CTE108" s="70"/>
      <c r="CTF108" s="88"/>
      <c r="CTG108" s="71"/>
      <c r="CTH108" s="71"/>
      <c r="CTI108" s="89"/>
      <c r="CTJ108" s="77"/>
      <c r="CTK108" s="73"/>
      <c r="CTL108" s="69"/>
      <c r="CTM108" s="70"/>
      <c r="CTN108" s="88"/>
      <c r="CTO108" s="71"/>
      <c r="CTP108" s="71"/>
      <c r="CTQ108" s="89"/>
      <c r="CTR108" s="77"/>
      <c r="CTS108" s="73"/>
      <c r="CTT108" s="69"/>
      <c r="CTU108" s="70"/>
      <c r="CTV108" s="88"/>
      <c r="CTW108" s="71"/>
      <c r="CTX108" s="71"/>
      <c r="CTY108" s="89"/>
      <c r="CTZ108" s="77"/>
      <c r="CUA108" s="73"/>
      <c r="CUB108" s="69"/>
      <c r="CUC108" s="70"/>
      <c r="CUD108" s="88"/>
      <c r="CUE108" s="71"/>
      <c r="CUF108" s="71"/>
      <c r="CUG108" s="89"/>
      <c r="CUH108" s="77"/>
      <c r="CUI108" s="73"/>
      <c r="CUJ108" s="69"/>
      <c r="CUK108" s="70"/>
      <c r="CUL108" s="88"/>
      <c r="CUM108" s="71"/>
      <c r="CUN108" s="71"/>
      <c r="CUO108" s="89"/>
      <c r="CUP108" s="77"/>
      <c r="CUQ108" s="73"/>
      <c r="CUR108" s="69"/>
      <c r="CUS108" s="70"/>
      <c r="CUT108" s="88"/>
      <c r="CUU108" s="71"/>
      <c r="CUV108" s="71"/>
      <c r="CUW108" s="89"/>
      <c r="CUX108" s="77"/>
      <c r="CUY108" s="73"/>
      <c r="CUZ108" s="69"/>
      <c r="CVA108" s="70"/>
      <c r="CVB108" s="88"/>
      <c r="CVC108" s="71"/>
      <c r="CVD108" s="71"/>
      <c r="CVE108" s="89"/>
      <c r="CVF108" s="77"/>
      <c r="CVG108" s="73"/>
      <c r="CVH108" s="69"/>
      <c r="CVI108" s="70"/>
      <c r="CVJ108" s="88"/>
      <c r="CVK108" s="71"/>
      <c r="CVL108" s="71"/>
      <c r="CVM108" s="89"/>
      <c r="CVN108" s="77"/>
      <c r="CVO108" s="73"/>
      <c r="CVP108" s="69"/>
      <c r="CVQ108" s="70"/>
      <c r="CVR108" s="88"/>
      <c r="CVS108" s="71"/>
      <c r="CVT108" s="71"/>
      <c r="CVU108" s="89"/>
      <c r="CVV108" s="77"/>
      <c r="CVW108" s="73"/>
      <c r="CVX108" s="69"/>
      <c r="CVY108" s="70"/>
      <c r="CVZ108" s="88"/>
      <c r="CWA108" s="71"/>
      <c r="CWB108" s="71"/>
      <c r="CWC108" s="89"/>
      <c r="CWD108" s="77"/>
      <c r="CWE108" s="73"/>
      <c r="CWF108" s="69"/>
      <c r="CWG108" s="70"/>
      <c r="CWH108" s="88"/>
      <c r="CWI108" s="71"/>
      <c r="CWJ108" s="71"/>
      <c r="CWK108" s="89"/>
      <c r="CWL108" s="77"/>
      <c r="CWM108" s="73"/>
      <c r="CWN108" s="69"/>
      <c r="CWO108" s="70"/>
      <c r="CWP108" s="88"/>
      <c r="CWQ108" s="71"/>
      <c r="CWR108" s="71"/>
      <c r="CWS108" s="89"/>
      <c r="CWT108" s="77"/>
      <c r="CWU108" s="73"/>
      <c r="CWV108" s="69"/>
      <c r="CWW108" s="70"/>
      <c r="CWX108" s="88"/>
      <c r="CWY108" s="71"/>
      <c r="CWZ108" s="71"/>
      <c r="CXA108" s="89"/>
      <c r="CXB108" s="77"/>
      <c r="CXC108" s="73"/>
      <c r="CXD108" s="69"/>
      <c r="CXE108" s="70"/>
      <c r="CXF108" s="88"/>
      <c r="CXG108" s="71"/>
      <c r="CXH108" s="71"/>
      <c r="CXI108" s="89"/>
      <c r="CXJ108" s="77"/>
      <c r="CXK108" s="73"/>
      <c r="CXL108" s="69"/>
      <c r="CXM108" s="70"/>
      <c r="CXN108" s="88"/>
      <c r="CXO108" s="71"/>
      <c r="CXP108" s="71"/>
      <c r="CXQ108" s="89"/>
      <c r="CXR108" s="77"/>
      <c r="CXS108" s="73"/>
      <c r="CXT108" s="69"/>
      <c r="CXU108" s="70"/>
      <c r="CXV108" s="88"/>
      <c r="CXW108" s="71"/>
      <c r="CXX108" s="71"/>
      <c r="CXY108" s="89"/>
      <c r="CXZ108" s="77"/>
      <c r="CYA108" s="73"/>
      <c r="CYB108" s="69"/>
      <c r="CYC108" s="70"/>
      <c r="CYD108" s="88"/>
      <c r="CYE108" s="71"/>
      <c r="CYF108" s="71"/>
      <c r="CYG108" s="89"/>
      <c r="CYH108" s="77"/>
      <c r="CYI108" s="73"/>
      <c r="CYJ108" s="69"/>
      <c r="CYK108" s="70"/>
      <c r="CYL108" s="88"/>
      <c r="CYM108" s="71"/>
      <c r="CYN108" s="71"/>
      <c r="CYO108" s="89"/>
      <c r="CYP108" s="77"/>
      <c r="CYQ108" s="73"/>
      <c r="CYR108" s="69"/>
      <c r="CYS108" s="70"/>
      <c r="CYT108" s="88"/>
      <c r="CYU108" s="71"/>
      <c r="CYV108" s="71"/>
      <c r="CYW108" s="89"/>
      <c r="CYX108" s="77"/>
      <c r="CYY108" s="73"/>
      <c r="CYZ108" s="69"/>
      <c r="CZA108" s="70"/>
      <c r="CZB108" s="88"/>
      <c r="CZC108" s="71"/>
      <c r="CZD108" s="71"/>
      <c r="CZE108" s="89"/>
      <c r="CZF108" s="77"/>
      <c r="CZG108" s="73"/>
      <c r="CZH108" s="69"/>
      <c r="CZI108" s="70"/>
      <c r="CZJ108" s="88"/>
      <c r="CZK108" s="71"/>
      <c r="CZL108" s="71"/>
      <c r="CZM108" s="89"/>
      <c r="CZN108" s="77"/>
      <c r="CZO108" s="73"/>
      <c r="CZP108" s="69"/>
      <c r="CZQ108" s="70"/>
      <c r="CZR108" s="88"/>
      <c r="CZS108" s="71"/>
      <c r="CZT108" s="71"/>
      <c r="CZU108" s="89"/>
      <c r="CZV108" s="77"/>
      <c r="CZW108" s="73"/>
      <c r="CZX108" s="69"/>
      <c r="CZY108" s="70"/>
      <c r="CZZ108" s="88"/>
      <c r="DAA108" s="71"/>
      <c r="DAB108" s="71"/>
      <c r="DAC108" s="89"/>
      <c r="DAD108" s="77"/>
      <c r="DAE108" s="73"/>
      <c r="DAF108" s="69"/>
      <c r="DAG108" s="70"/>
      <c r="DAH108" s="88"/>
      <c r="DAI108" s="71"/>
      <c r="DAJ108" s="71"/>
      <c r="DAK108" s="89"/>
      <c r="DAL108" s="77"/>
      <c r="DAM108" s="73"/>
      <c r="DAN108" s="69"/>
      <c r="DAO108" s="70"/>
      <c r="DAP108" s="88"/>
      <c r="DAQ108" s="71"/>
      <c r="DAR108" s="71"/>
      <c r="DAS108" s="89"/>
      <c r="DAT108" s="77"/>
      <c r="DAU108" s="73"/>
      <c r="DAV108" s="69"/>
      <c r="DAW108" s="70"/>
      <c r="DAX108" s="88"/>
      <c r="DAY108" s="71"/>
      <c r="DAZ108" s="71"/>
      <c r="DBA108" s="89"/>
      <c r="DBB108" s="77"/>
      <c r="DBC108" s="73"/>
      <c r="DBD108" s="69"/>
      <c r="DBE108" s="70"/>
      <c r="DBF108" s="88"/>
      <c r="DBG108" s="71"/>
      <c r="DBH108" s="71"/>
      <c r="DBI108" s="89"/>
      <c r="DBJ108" s="77"/>
      <c r="DBK108" s="73"/>
      <c r="DBL108" s="69"/>
      <c r="DBM108" s="70"/>
      <c r="DBN108" s="88"/>
      <c r="DBO108" s="71"/>
      <c r="DBP108" s="71"/>
      <c r="DBQ108" s="89"/>
      <c r="DBR108" s="77"/>
      <c r="DBS108" s="73"/>
      <c r="DBT108" s="69"/>
      <c r="DBU108" s="70"/>
      <c r="DBV108" s="88"/>
      <c r="DBW108" s="71"/>
      <c r="DBX108" s="71"/>
      <c r="DBY108" s="89"/>
      <c r="DBZ108" s="77"/>
      <c r="DCA108" s="73"/>
      <c r="DCB108" s="69"/>
      <c r="DCC108" s="70"/>
      <c r="DCD108" s="88"/>
      <c r="DCE108" s="71"/>
      <c r="DCF108" s="71"/>
      <c r="DCG108" s="89"/>
      <c r="DCH108" s="77"/>
      <c r="DCI108" s="73"/>
      <c r="DCJ108" s="69"/>
      <c r="DCK108" s="70"/>
      <c r="DCL108" s="88"/>
      <c r="DCM108" s="71"/>
      <c r="DCN108" s="71"/>
      <c r="DCO108" s="89"/>
      <c r="DCP108" s="77"/>
      <c r="DCQ108" s="73"/>
      <c r="DCR108" s="69"/>
      <c r="DCS108" s="70"/>
      <c r="DCT108" s="88"/>
      <c r="DCU108" s="71"/>
      <c r="DCV108" s="71"/>
      <c r="DCW108" s="89"/>
      <c r="DCX108" s="77"/>
      <c r="DCY108" s="73"/>
      <c r="DCZ108" s="69"/>
      <c r="DDA108" s="70"/>
      <c r="DDB108" s="88"/>
      <c r="DDC108" s="71"/>
      <c r="DDD108" s="71"/>
      <c r="DDE108" s="89"/>
    </row>
    <row r="109" spans="1:2813" ht="39.950000000000003" hidden="1" customHeight="1" outlineLevel="1">
      <c r="B109" s="6"/>
      <c r="C109" s="130" t="str">
        <f>IF(A109&lt;&gt;"",A109,MAX($A$23:A109)&amp;"."&amp;ROW()-ROW($A$23)+1-MATCH(MAX($A$23:A109),$A$23:A109))</f>
        <v>16.1</v>
      </c>
      <c r="D109" s="68"/>
      <c r="E109" s="188" t="s">
        <v>124</v>
      </c>
      <c r="F109" s="185"/>
      <c r="G109" s="185"/>
      <c r="H109" s="62"/>
      <c r="I109" s="62"/>
      <c r="J109" s="123" t="str">
        <f t="shared" si="4"/>
        <v xml:space="preserve"> </v>
      </c>
      <c r="K109" s="72"/>
      <c r="L109" s="95"/>
      <c r="M109" s="92"/>
      <c r="N109" s="71"/>
      <c r="O109" s="71"/>
      <c r="P109" s="89"/>
      <c r="Q109" s="1"/>
      <c r="R109" s="6"/>
      <c r="S109" s="71"/>
      <c r="T109" s="71"/>
      <c r="U109" s="89"/>
      <c r="V109" s="77"/>
      <c r="W109" s="42"/>
      <c r="X109" s="72"/>
      <c r="Y109" s="95"/>
      <c r="Z109" s="92"/>
      <c r="AA109" s="71"/>
      <c r="AB109" s="71"/>
      <c r="AC109" s="89"/>
      <c r="AD109" s="77"/>
      <c r="AE109" s="42"/>
      <c r="AF109" s="72"/>
      <c r="AG109" s="95"/>
      <c r="AH109" s="92"/>
      <c r="AI109" s="71"/>
      <c r="AJ109" s="71"/>
      <c r="AK109" s="89"/>
      <c r="AL109" s="77"/>
      <c r="AM109" s="42"/>
      <c r="AN109" s="72"/>
      <c r="AO109" s="95"/>
      <c r="AP109" s="92"/>
      <c r="AQ109" s="71"/>
      <c r="AR109" s="71"/>
      <c r="AS109" s="89"/>
      <c r="AT109" s="77"/>
      <c r="AU109" s="42"/>
      <c r="AV109" s="72"/>
      <c r="AW109" s="95"/>
      <c r="AX109" s="92"/>
      <c r="AY109" s="71"/>
      <c r="AZ109" s="71"/>
      <c r="BA109" s="89"/>
      <c r="BB109" s="77"/>
      <c r="BC109" s="42"/>
      <c r="BD109" s="72"/>
      <c r="BE109" s="95"/>
      <c r="BF109" s="92"/>
      <c r="BG109" s="71"/>
      <c r="BH109" s="71"/>
      <c r="BI109" s="89"/>
      <c r="BJ109" s="77"/>
      <c r="BK109" s="42"/>
      <c r="BL109" s="72"/>
      <c r="BM109" s="95"/>
      <c r="BN109" s="92"/>
      <c r="BO109" s="71"/>
      <c r="BP109" s="71"/>
      <c r="BQ109" s="89"/>
      <c r="BR109" s="77"/>
      <c r="BS109" s="42"/>
      <c r="BT109" s="72"/>
      <c r="BU109" s="95"/>
      <c r="BV109" s="92"/>
      <c r="BW109" s="71"/>
      <c r="BX109" s="71"/>
      <c r="BY109" s="89"/>
      <c r="BZ109" s="77"/>
      <c r="CA109" s="42"/>
      <c r="CB109" s="72"/>
      <c r="CC109" s="95"/>
      <c r="CD109" s="92"/>
      <c r="CE109" s="71"/>
      <c r="CF109" s="71"/>
      <c r="CG109" s="89"/>
      <c r="CH109" s="77"/>
      <c r="CI109" s="42"/>
      <c r="CJ109" s="72"/>
      <c r="CK109" s="95"/>
      <c r="CL109" s="92"/>
      <c r="CM109" s="71"/>
      <c r="CN109" s="71"/>
      <c r="CO109" s="89"/>
      <c r="CP109" s="77"/>
      <c r="CQ109" s="42"/>
      <c r="CR109" s="72"/>
      <c r="CS109" s="95"/>
      <c r="CT109" s="92"/>
      <c r="CU109" s="71"/>
      <c r="CV109" s="71"/>
      <c r="CW109" s="89"/>
      <c r="CX109" s="77"/>
      <c r="CY109" s="42"/>
      <c r="CZ109" s="72"/>
      <c r="DA109" s="95"/>
      <c r="DB109" s="92"/>
      <c r="DC109" s="71"/>
      <c r="DD109" s="71"/>
      <c r="DE109" s="89"/>
      <c r="DF109" s="77"/>
      <c r="DG109" s="42"/>
      <c r="DH109" s="72"/>
      <c r="DI109" s="95"/>
      <c r="DJ109" s="92"/>
      <c r="DK109" s="71"/>
      <c r="DL109" s="71"/>
      <c r="DM109" s="89"/>
      <c r="DN109" s="77"/>
      <c r="DO109" s="42"/>
      <c r="DP109" s="72"/>
      <c r="DQ109" s="95"/>
      <c r="DR109" s="92"/>
      <c r="DS109" s="71"/>
      <c r="DT109" s="71"/>
      <c r="DU109" s="89"/>
      <c r="DV109" s="77"/>
      <c r="DW109" s="42"/>
      <c r="DX109" s="72"/>
      <c r="DY109" s="95"/>
      <c r="DZ109" s="92"/>
      <c r="EA109" s="71"/>
      <c r="EB109" s="71"/>
      <c r="EC109" s="89"/>
      <c r="ED109" s="77"/>
      <c r="EE109" s="42"/>
      <c r="EF109" s="72"/>
      <c r="EG109" s="95"/>
      <c r="EH109" s="92"/>
      <c r="EI109" s="71"/>
      <c r="EJ109" s="71"/>
      <c r="EK109" s="89"/>
      <c r="EL109" s="77"/>
      <c r="EM109" s="42"/>
      <c r="EN109" s="72"/>
      <c r="EO109" s="95"/>
      <c r="EP109" s="92"/>
      <c r="EQ109" s="71"/>
      <c r="ER109" s="71"/>
      <c r="ES109" s="89"/>
      <c r="ET109" s="77"/>
      <c r="EU109" s="42"/>
      <c r="EV109" s="72"/>
      <c r="EW109" s="95"/>
      <c r="EX109" s="92"/>
      <c r="EY109" s="71"/>
      <c r="EZ109" s="71"/>
      <c r="FA109" s="89"/>
      <c r="FB109" s="77"/>
      <c r="FC109" s="42"/>
      <c r="FD109" s="72"/>
      <c r="FE109" s="95"/>
      <c r="FF109" s="92"/>
      <c r="FG109" s="71"/>
      <c r="FH109" s="71"/>
      <c r="FI109" s="89"/>
      <c r="FJ109" s="77"/>
      <c r="FK109" s="42"/>
      <c r="FL109" s="72"/>
      <c r="FM109" s="95"/>
      <c r="FN109" s="92"/>
      <c r="FO109" s="71"/>
      <c r="FP109" s="71"/>
      <c r="FQ109" s="89"/>
      <c r="FR109" s="77"/>
      <c r="FS109" s="42"/>
      <c r="FT109" s="72"/>
      <c r="FU109" s="95"/>
      <c r="FV109" s="92"/>
      <c r="FW109" s="71"/>
      <c r="FX109" s="71"/>
      <c r="FY109" s="89"/>
      <c r="FZ109" s="77"/>
      <c r="GA109" s="42"/>
      <c r="GB109" s="72"/>
      <c r="GC109" s="95"/>
      <c r="GD109" s="92"/>
      <c r="GE109" s="71"/>
      <c r="GF109" s="71"/>
      <c r="GG109" s="89"/>
      <c r="GH109" s="77"/>
      <c r="GI109" s="42"/>
      <c r="GJ109" s="72"/>
      <c r="GK109" s="95"/>
      <c r="GL109" s="92"/>
      <c r="GM109" s="71"/>
      <c r="GN109" s="71"/>
      <c r="GO109" s="89"/>
      <c r="GP109" s="77"/>
      <c r="GQ109" s="42"/>
      <c r="GR109" s="72"/>
      <c r="GS109" s="95"/>
      <c r="GT109" s="92"/>
      <c r="GU109" s="71"/>
      <c r="GV109" s="71"/>
      <c r="GW109" s="89"/>
      <c r="GX109" s="77"/>
      <c r="GY109" s="42"/>
      <c r="GZ109" s="72"/>
      <c r="HA109" s="95"/>
      <c r="HB109" s="92"/>
      <c r="HC109" s="71"/>
      <c r="HD109" s="71"/>
      <c r="HE109" s="89"/>
      <c r="HF109" s="77"/>
      <c r="HG109" s="42"/>
      <c r="HH109" s="72"/>
      <c r="HI109" s="95"/>
      <c r="HJ109" s="92"/>
      <c r="HK109" s="71"/>
      <c r="HL109" s="71"/>
      <c r="HM109" s="89"/>
      <c r="HN109" s="77"/>
      <c r="HO109" s="42"/>
      <c r="HP109" s="72"/>
      <c r="HQ109" s="95"/>
      <c r="HR109" s="92"/>
      <c r="HS109" s="71"/>
      <c r="HT109" s="71"/>
      <c r="HU109" s="89"/>
      <c r="HV109" s="77"/>
      <c r="HW109" s="42"/>
      <c r="HX109" s="72"/>
      <c r="HY109" s="95"/>
      <c r="HZ109" s="92"/>
      <c r="IA109" s="71"/>
      <c r="IB109" s="71"/>
      <c r="IC109" s="89"/>
      <c r="ID109" s="77"/>
      <c r="IE109" s="42"/>
      <c r="IF109" s="72"/>
      <c r="IG109" s="95"/>
      <c r="IH109" s="92"/>
      <c r="II109" s="71"/>
      <c r="IJ109" s="71"/>
      <c r="IK109" s="89"/>
      <c r="IL109" s="77"/>
      <c r="IM109" s="42"/>
      <c r="IN109" s="72"/>
      <c r="IO109" s="95"/>
      <c r="IP109" s="92"/>
      <c r="IQ109" s="71"/>
      <c r="IR109" s="71"/>
      <c r="IS109" s="89"/>
      <c r="IT109" s="77"/>
      <c r="IU109" s="42"/>
      <c r="IV109" s="72"/>
      <c r="IW109" s="95"/>
      <c r="IX109" s="92"/>
      <c r="IY109" s="71"/>
      <c r="IZ109" s="71"/>
      <c r="JA109" s="89"/>
      <c r="JB109" s="77"/>
      <c r="JC109" s="42"/>
      <c r="JD109" s="72"/>
      <c r="JE109" s="95"/>
      <c r="JF109" s="92"/>
      <c r="JG109" s="71"/>
      <c r="JH109" s="71"/>
      <c r="JI109" s="89"/>
      <c r="JJ109" s="77"/>
      <c r="JK109" s="42"/>
      <c r="JL109" s="72"/>
      <c r="JM109" s="95"/>
      <c r="JN109" s="92"/>
      <c r="JO109" s="71"/>
      <c r="JP109" s="71"/>
      <c r="JQ109" s="89"/>
      <c r="JR109" s="77"/>
      <c r="JS109" s="42"/>
      <c r="JT109" s="72"/>
      <c r="JU109" s="95"/>
      <c r="JV109" s="92"/>
      <c r="JW109" s="71"/>
      <c r="JX109" s="71"/>
      <c r="JY109" s="89"/>
      <c r="JZ109" s="77"/>
      <c r="KA109" s="42"/>
      <c r="KB109" s="72"/>
      <c r="KC109" s="95"/>
      <c r="KD109" s="92"/>
      <c r="KE109" s="71"/>
      <c r="KF109" s="71"/>
      <c r="KG109" s="89"/>
      <c r="KH109" s="77"/>
      <c r="KI109" s="42"/>
      <c r="KJ109" s="72"/>
      <c r="KK109" s="95"/>
      <c r="KL109" s="92"/>
      <c r="KM109" s="71"/>
      <c r="KN109" s="71"/>
      <c r="KO109" s="89"/>
      <c r="KP109" s="77"/>
      <c r="KQ109" s="42"/>
      <c r="KR109" s="72"/>
      <c r="KS109" s="95"/>
      <c r="KT109" s="92"/>
      <c r="KU109" s="71"/>
      <c r="KV109" s="71"/>
      <c r="KW109" s="89"/>
      <c r="KX109" s="77"/>
      <c r="KY109" s="42"/>
      <c r="KZ109" s="72"/>
      <c r="LA109" s="95"/>
      <c r="LB109" s="92"/>
      <c r="LC109" s="71"/>
      <c r="LD109" s="71"/>
      <c r="LE109" s="89"/>
      <c r="LF109" s="77"/>
      <c r="LG109" s="42"/>
      <c r="LH109" s="72"/>
      <c r="LI109" s="95"/>
      <c r="LJ109" s="92"/>
      <c r="LK109" s="71"/>
      <c r="LL109" s="71"/>
      <c r="LM109" s="89"/>
      <c r="LN109" s="77"/>
      <c r="LO109" s="42"/>
      <c r="LP109" s="72"/>
      <c r="LQ109" s="95"/>
      <c r="LR109" s="92"/>
      <c r="LS109" s="71"/>
      <c r="LT109" s="71"/>
      <c r="LU109" s="89"/>
      <c r="LV109" s="77"/>
      <c r="LW109" s="42"/>
      <c r="LX109" s="72"/>
      <c r="LY109" s="95"/>
      <c r="LZ109" s="92"/>
      <c r="MA109" s="71"/>
      <c r="MB109" s="71"/>
      <c r="MC109" s="89"/>
      <c r="MD109" s="77"/>
      <c r="ME109" s="42"/>
      <c r="MF109" s="72"/>
      <c r="MG109" s="95"/>
      <c r="MH109" s="92"/>
      <c r="MI109" s="71"/>
      <c r="MJ109" s="71"/>
      <c r="MK109" s="89"/>
      <c r="ML109" s="77"/>
      <c r="MM109" s="42"/>
      <c r="MN109" s="72"/>
      <c r="MO109" s="95"/>
      <c r="MP109" s="92"/>
      <c r="MQ109" s="71"/>
      <c r="MR109" s="71"/>
      <c r="MS109" s="89"/>
      <c r="MT109" s="77"/>
      <c r="MU109" s="42"/>
      <c r="MV109" s="72"/>
      <c r="MW109" s="95"/>
      <c r="MX109" s="92"/>
      <c r="MY109" s="71"/>
      <c r="MZ109" s="71"/>
      <c r="NA109" s="89"/>
      <c r="NB109" s="77"/>
      <c r="NC109" s="42"/>
      <c r="ND109" s="72"/>
      <c r="NE109" s="95"/>
      <c r="NF109" s="92"/>
      <c r="NG109" s="71"/>
      <c r="NH109" s="71"/>
      <c r="NI109" s="89"/>
      <c r="NJ109" s="77"/>
      <c r="NK109" s="42"/>
      <c r="NL109" s="72"/>
      <c r="NM109" s="95"/>
      <c r="NN109" s="92"/>
      <c r="NO109" s="71"/>
      <c r="NP109" s="71"/>
      <c r="NQ109" s="89"/>
      <c r="NR109" s="77"/>
      <c r="NS109" s="42"/>
      <c r="NT109" s="72"/>
      <c r="NU109" s="95"/>
      <c r="NV109" s="92"/>
      <c r="NW109" s="71"/>
      <c r="NX109" s="71"/>
      <c r="NY109" s="89"/>
      <c r="NZ109" s="77"/>
      <c r="OA109" s="42"/>
      <c r="OB109" s="72"/>
      <c r="OC109" s="95"/>
      <c r="OD109" s="92"/>
      <c r="OE109" s="71"/>
      <c r="OF109" s="71"/>
      <c r="OG109" s="89"/>
      <c r="OH109" s="77"/>
      <c r="OI109" s="42"/>
      <c r="OJ109" s="72"/>
      <c r="OK109" s="95"/>
      <c r="OL109" s="92"/>
      <c r="OM109" s="71"/>
      <c r="ON109" s="71"/>
      <c r="OO109" s="89"/>
      <c r="OP109" s="77"/>
      <c r="OQ109" s="42"/>
      <c r="OR109" s="72"/>
      <c r="OS109" s="95"/>
      <c r="OT109" s="92"/>
      <c r="OU109" s="71"/>
      <c r="OV109" s="71"/>
      <c r="OW109" s="89"/>
      <c r="OX109" s="77"/>
      <c r="OY109" s="42"/>
      <c r="OZ109" s="72"/>
      <c r="PA109" s="95"/>
      <c r="PB109" s="92"/>
      <c r="PC109" s="71"/>
      <c r="PD109" s="71"/>
      <c r="PE109" s="89"/>
      <c r="PF109" s="77"/>
      <c r="PG109" s="42"/>
      <c r="PH109" s="72"/>
      <c r="PI109" s="95"/>
      <c r="PJ109" s="92"/>
      <c r="PK109" s="71"/>
      <c r="PL109" s="71"/>
      <c r="PM109" s="89"/>
      <c r="PN109" s="77"/>
      <c r="PO109" s="42"/>
      <c r="PP109" s="72"/>
      <c r="PQ109" s="95"/>
      <c r="PR109" s="92"/>
      <c r="PS109" s="71"/>
      <c r="PT109" s="71"/>
      <c r="PU109" s="89"/>
      <c r="PV109" s="77"/>
      <c r="PW109" s="42"/>
      <c r="PX109" s="72"/>
      <c r="PY109" s="95"/>
      <c r="PZ109" s="92"/>
      <c r="QA109" s="71"/>
      <c r="QB109" s="71"/>
      <c r="QC109" s="89"/>
      <c r="QD109" s="77"/>
      <c r="QE109" s="42"/>
      <c r="QF109" s="72"/>
      <c r="QG109" s="95"/>
      <c r="QH109" s="92"/>
      <c r="QI109" s="71"/>
      <c r="QJ109" s="71"/>
      <c r="QK109" s="89"/>
      <c r="QL109" s="77"/>
      <c r="QM109" s="42"/>
      <c r="QN109" s="72"/>
      <c r="QO109" s="95"/>
      <c r="QP109" s="92"/>
      <c r="QQ109" s="71"/>
      <c r="QR109" s="71"/>
      <c r="QS109" s="89"/>
      <c r="QT109" s="77"/>
      <c r="QU109" s="42"/>
      <c r="QV109" s="72"/>
      <c r="QW109" s="95"/>
      <c r="QX109" s="92"/>
      <c r="QY109" s="71"/>
      <c r="QZ109" s="71"/>
      <c r="RA109" s="89"/>
      <c r="RB109" s="77"/>
      <c r="RC109" s="42"/>
      <c r="RD109" s="72"/>
      <c r="RE109" s="95"/>
      <c r="RF109" s="92"/>
      <c r="RG109" s="71"/>
      <c r="RH109" s="71"/>
      <c r="RI109" s="89"/>
      <c r="RJ109" s="77"/>
      <c r="RK109" s="42"/>
      <c r="RL109" s="72"/>
      <c r="RM109" s="95"/>
      <c r="RN109" s="92"/>
      <c r="RO109" s="71"/>
      <c r="RP109" s="71"/>
      <c r="RQ109" s="89"/>
      <c r="RR109" s="77"/>
      <c r="RS109" s="42"/>
      <c r="RT109" s="72"/>
      <c r="RU109" s="95"/>
      <c r="RV109" s="92"/>
      <c r="RW109" s="71"/>
      <c r="RX109" s="71"/>
      <c r="RY109" s="89"/>
      <c r="RZ109" s="77"/>
      <c r="SA109" s="42"/>
      <c r="SB109" s="72"/>
      <c r="SC109" s="95"/>
      <c r="SD109" s="92"/>
      <c r="SE109" s="71"/>
      <c r="SF109" s="71"/>
      <c r="SG109" s="89"/>
      <c r="SH109" s="77"/>
      <c r="SI109" s="42"/>
      <c r="SJ109" s="72"/>
      <c r="SK109" s="95"/>
      <c r="SL109" s="92"/>
      <c r="SM109" s="71"/>
      <c r="SN109" s="71"/>
      <c r="SO109" s="89"/>
      <c r="SP109" s="77"/>
      <c r="SQ109" s="42"/>
      <c r="SR109" s="72"/>
      <c r="SS109" s="95"/>
      <c r="ST109" s="92"/>
      <c r="SU109" s="71"/>
      <c r="SV109" s="71"/>
      <c r="SW109" s="89"/>
      <c r="SX109" s="77"/>
      <c r="SY109" s="42"/>
      <c r="SZ109" s="72"/>
      <c r="TA109" s="95"/>
      <c r="TB109" s="92"/>
      <c r="TC109" s="71"/>
      <c r="TD109" s="71"/>
      <c r="TE109" s="89"/>
      <c r="TF109" s="77"/>
      <c r="TG109" s="42"/>
      <c r="TH109" s="72"/>
      <c r="TI109" s="95"/>
      <c r="TJ109" s="92"/>
      <c r="TK109" s="71"/>
      <c r="TL109" s="71"/>
      <c r="TM109" s="89"/>
      <c r="TN109" s="77"/>
      <c r="TO109" s="42"/>
      <c r="TP109" s="72"/>
      <c r="TQ109" s="95"/>
      <c r="TR109" s="92"/>
      <c r="TS109" s="71"/>
      <c r="TT109" s="71"/>
      <c r="TU109" s="89"/>
      <c r="TV109" s="77"/>
      <c r="TW109" s="42"/>
      <c r="TX109" s="72"/>
      <c r="TY109" s="95"/>
      <c r="TZ109" s="92"/>
      <c r="UA109" s="71"/>
      <c r="UB109" s="71"/>
      <c r="UC109" s="89"/>
      <c r="UD109" s="77"/>
      <c r="UE109" s="42"/>
      <c r="UF109" s="72"/>
      <c r="UG109" s="95"/>
      <c r="UH109" s="92"/>
      <c r="UI109" s="71"/>
      <c r="UJ109" s="71"/>
      <c r="UK109" s="89"/>
      <c r="UL109" s="77"/>
      <c r="UM109" s="42"/>
      <c r="UN109" s="72"/>
      <c r="UO109" s="95"/>
      <c r="UP109" s="92"/>
      <c r="UQ109" s="71"/>
      <c r="UR109" s="71"/>
      <c r="US109" s="89"/>
      <c r="UT109" s="77"/>
      <c r="UU109" s="42"/>
      <c r="UV109" s="72"/>
      <c r="UW109" s="95"/>
      <c r="UX109" s="92"/>
      <c r="UY109" s="71"/>
      <c r="UZ109" s="71"/>
      <c r="VA109" s="89"/>
      <c r="VB109" s="77"/>
      <c r="VC109" s="42"/>
      <c r="VD109" s="72"/>
      <c r="VE109" s="95"/>
      <c r="VF109" s="92"/>
      <c r="VG109" s="71"/>
      <c r="VH109" s="71"/>
      <c r="VI109" s="89"/>
      <c r="VJ109" s="77"/>
      <c r="VK109" s="42"/>
      <c r="VL109" s="72"/>
      <c r="VM109" s="95"/>
      <c r="VN109" s="92"/>
      <c r="VO109" s="71"/>
      <c r="VP109" s="71"/>
      <c r="VQ109" s="89"/>
      <c r="VR109" s="77"/>
      <c r="VS109" s="42"/>
      <c r="VT109" s="72"/>
      <c r="VU109" s="95"/>
      <c r="VV109" s="92"/>
      <c r="VW109" s="71"/>
      <c r="VX109" s="71"/>
      <c r="VY109" s="89"/>
      <c r="VZ109" s="77"/>
      <c r="WA109" s="42"/>
      <c r="WB109" s="72"/>
      <c r="WC109" s="95"/>
      <c r="WD109" s="92"/>
      <c r="WE109" s="71"/>
      <c r="WF109" s="71"/>
      <c r="WG109" s="89"/>
      <c r="WH109" s="77"/>
      <c r="WI109" s="42"/>
      <c r="WJ109" s="72"/>
      <c r="WK109" s="95"/>
      <c r="WL109" s="92"/>
      <c r="WM109" s="71"/>
      <c r="WN109" s="71"/>
      <c r="WO109" s="89"/>
      <c r="WP109" s="77"/>
      <c r="WQ109" s="42"/>
      <c r="WR109" s="72"/>
      <c r="WS109" s="95"/>
      <c r="WT109" s="92"/>
      <c r="WU109" s="71"/>
      <c r="WV109" s="71"/>
      <c r="WW109" s="89"/>
      <c r="WX109" s="77"/>
      <c r="WY109" s="42"/>
      <c r="WZ109" s="72"/>
      <c r="XA109" s="95"/>
      <c r="XB109" s="92"/>
      <c r="XC109" s="71"/>
      <c r="XD109" s="71"/>
      <c r="XE109" s="89"/>
      <c r="XF109" s="77"/>
      <c r="XG109" s="42"/>
      <c r="XH109" s="72"/>
      <c r="XI109" s="95"/>
      <c r="XJ109" s="92"/>
      <c r="XK109" s="71"/>
      <c r="XL109" s="71"/>
      <c r="XM109" s="89"/>
      <c r="XN109" s="77"/>
      <c r="XO109" s="42"/>
      <c r="XP109" s="72"/>
      <c r="XQ109" s="95"/>
      <c r="XR109" s="92"/>
      <c r="XS109" s="71"/>
      <c r="XT109" s="71"/>
      <c r="XU109" s="89"/>
      <c r="XV109" s="77"/>
      <c r="XW109" s="42"/>
      <c r="XX109" s="72"/>
      <c r="XY109" s="95"/>
      <c r="XZ109" s="92"/>
      <c r="YA109" s="71"/>
      <c r="YB109" s="71"/>
      <c r="YC109" s="89"/>
      <c r="YD109" s="77"/>
      <c r="YE109" s="42"/>
      <c r="YF109" s="72"/>
      <c r="YG109" s="95"/>
      <c r="YH109" s="92"/>
      <c r="YI109" s="71"/>
      <c r="YJ109" s="71"/>
      <c r="YK109" s="89"/>
      <c r="YL109" s="77"/>
      <c r="YM109" s="42"/>
      <c r="YN109" s="72"/>
      <c r="YO109" s="95"/>
      <c r="YP109" s="92"/>
      <c r="YQ109" s="71"/>
      <c r="YR109" s="71"/>
      <c r="YS109" s="89"/>
      <c r="YT109" s="77"/>
      <c r="YU109" s="42"/>
      <c r="YV109" s="72"/>
      <c r="YW109" s="95"/>
      <c r="YX109" s="92"/>
      <c r="YY109" s="71"/>
      <c r="YZ109" s="71"/>
      <c r="ZA109" s="89"/>
      <c r="ZB109" s="77"/>
      <c r="ZC109" s="42"/>
      <c r="ZD109" s="72"/>
      <c r="ZE109" s="95"/>
      <c r="ZF109" s="92"/>
      <c r="ZG109" s="71"/>
      <c r="ZH109" s="71"/>
      <c r="ZI109" s="89"/>
      <c r="ZJ109" s="77"/>
      <c r="ZK109" s="42"/>
      <c r="ZL109" s="72"/>
      <c r="ZM109" s="95"/>
      <c r="ZN109" s="92"/>
      <c r="ZO109" s="71"/>
      <c r="ZP109" s="71"/>
      <c r="ZQ109" s="89"/>
      <c r="ZR109" s="77"/>
      <c r="ZS109" s="42"/>
      <c r="ZT109" s="72"/>
      <c r="ZU109" s="95"/>
      <c r="ZV109" s="92"/>
      <c r="ZW109" s="71"/>
      <c r="ZX109" s="71"/>
      <c r="ZY109" s="89"/>
      <c r="ZZ109" s="77"/>
      <c r="AAA109" s="42"/>
      <c r="AAB109" s="72"/>
      <c r="AAC109" s="95"/>
      <c r="AAD109" s="92"/>
      <c r="AAE109" s="71"/>
      <c r="AAF109" s="71"/>
      <c r="AAG109" s="89"/>
      <c r="AAH109" s="77"/>
      <c r="AAI109" s="42"/>
      <c r="AAJ109" s="72"/>
      <c r="AAK109" s="95"/>
      <c r="AAL109" s="92"/>
      <c r="AAM109" s="71"/>
      <c r="AAN109" s="71"/>
      <c r="AAO109" s="89"/>
      <c r="AAP109" s="77"/>
      <c r="AAQ109" s="42"/>
      <c r="AAR109" s="72"/>
      <c r="AAS109" s="95"/>
      <c r="AAT109" s="92"/>
      <c r="AAU109" s="71"/>
      <c r="AAV109" s="71"/>
      <c r="AAW109" s="89"/>
      <c r="AAX109" s="77"/>
      <c r="AAY109" s="42"/>
      <c r="AAZ109" s="72"/>
      <c r="ABA109" s="95"/>
      <c r="ABB109" s="92"/>
      <c r="ABC109" s="71"/>
      <c r="ABD109" s="71"/>
      <c r="ABE109" s="89"/>
      <c r="ABF109" s="77"/>
      <c r="ABG109" s="42"/>
      <c r="ABH109" s="72"/>
      <c r="ABI109" s="95"/>
      <c r="ABJ109" s="92"/>
      <c r="ABK109" s="71"/>
      <c r="ABL109" s="71"/>
      <c r="ABM109" s="89"/>
      <c r="ABN109" s="77"/>
      <c r="ABO109" s="42"/>
      <c r="ABP109" s="72"/>
      <c r="ABQ109" s="95"/>
      <c r="ABR109" s="92"/>
      <c r="ABS109" s="71"/>
      <c r="ABT109" s="71"/>
      <c r="ABU109" s="89"/>
      <c r="ABV109" s="77"/>
      <c r="ABW109" s="42"/>
      <c r="ABX109" s="72"/>
      <c r="ABY109" s="95"/>
      <c r="ABZ109" s="92"/>
      <c r="ACA109" s="71"/>
      <c r="ACB109" s="71"/>
      <c r="ACC109" s="89"/>
      <c r="ACD109" s="77"/>
      <c r="ACE109" s="42"/>
      <c r="ACF109" s="72"/>
      <c r="ACG109" s="95"/>
      <c r="ACH109" s="92"/>
      <c r="ACI109" s="71"/>
      <c r="ACJ109" s="71"/>
      <c r="ACK109" s="89"/>
      <c r="ACL109" s="77"/>
      <c r="ACM109" s="42"/>
      <c r="ACN109" s="72"/>
      <c r="ACO109" s="95"/>
      <c r="ACP109" s="92"/>
      <c r="ACQ109" s="71"/>
      <c r="ACR109" s="71"/>
      <c r="ACS109" s="89"/>
      <c r="ACT109" s="77"/>
      <c r="ACU109" s="42"/>
      <c r="ACV109" s="72"/>
      <c r="ACW109" s="95"/>
      <c r="ACX109" s="92"/>
      <c r="ACY109" s="71"/>
      <c r="ACZ109" s="71"/>
      <c r="ADA109" s="89"/>
      <c r="ADB109" s="77"/>
      <c r="ADC109" s="42"/>
      <c r="ADD109" s="72"/>
      <c r="ADE109" s="95"/>
      <c r="ADF109" s="92"/>
      <c r="ADG109" s="71"/>
      <c r="ADH109" s="71"/>
      <c r="ADI109" s="89"/>
      <c r="ADJ109" s="77"/>
      <c r="ADK109" s="42"/>
      <c r="ADL109" s="72"/>
      <c r="ADM109" s="95"/>
      <c r="ADN109" s="92"/>
      <c r="ADO109" s="71"/>
      <c r="ADP109" s="71"/>
      <c r="ADQ109" s="89"/>
      <c r="ADR109" s="77"/>
      <c r="ADS109" s="42"/>
      <c r="ADT109" s="72"/>
      <c r="ADU109" s="95"/>
      <c r="ADV109" s="92"/>
      <c r="ADW109" s="71"/>
      <c r="ADX109" s="71"/>
      <c r="ADY109" s="89"/>
      <c r="ADZ109" s="77"/>
      <c r="AEA109" s="42"/>
      <c r="AEB109" s="72"/>
      <c r="AEC109" s="95"/>
      <c r="AED109" s="92"/>
      <c r="AEE109" s="71"/>
      <c r="AEF109" s="71"/>
      <c r="AEG109" s="89"/>
      <c r="AEH109" s="77"/>
      <c r="AEI109" s="42"/>
      <c r="AEJ109" s="72"/>
      <c r="AEK109" s="95"/>
      <c r="AEL109" s="92"/>
      <c r="AEM109" s="71"/>
      <c r="AEN109" s="71"/>
      <c r="AEO109" s="89"/>
      <c r="AEP109" s="77"/>
      <c r="AEQ109" s="42"/>
      <c r="AER109" s="72"/>
      <c r="AES109" s="95"/>
      <c r="AET109" s="92"/>
      <c r="AEU109" s="71"/>
      <c r="AEV109" s="71"/>
      <c r="AEW109" s="89"/>
      <c r="AEX109" s="77"/>
      <c r="AEY109" s="42"/>
      <c r="AEZ109" s="72"/>
      <c r="AFA109" s="95"/>
      <c r="AFB109" s="92"/>
      <c r="AFC109" s="71"/>
      <c r="AFD109" s="71"/>
      <c r="AFE109" s="89"/>
      <c r="AFF109" s="77"/>
      <c r="AFG109" s="42"/>
      <c r="AFH109" s="72"/>
      <c r="AFI109" s="95"/>
      <c r="AFJ109" s="92"/>
      <c r="AFK109" s="71"/>
      <c r="AFL109" s="71"/>
      <c r="AFM109" s="89"/>
      <c r="AFN109" s="77"/>
      <c r="AFO109" s="42"/>
      <c r="AFP109" s="72"/>
      <c r="AFQ109" s="95"/>
      <c r="AFR109" s="92"/>
      <c r="AFS109" s="71"/>
      <c r="AFT109" s="71"/>
      <c r="AFU109" s="89"/>
      <c r="AFV109" s="77"/>
      <c r="AFW109" s="42"/>
      <c r="AFX109" s="72"/>
      <c r="AFY109" s="95"/>
      <c r="AFZ109" s="92"/>
      <c r="AGA109" s="71"/>
      <c r="AGB109" s="71"/>
      <c r="AGC109" s="89"/>
      <c r="AGD109" s="77"/>
      <c r="AGE109" s="42"/>
      <c r="AGF109" s="72"/>
      <c r="AGG109" s="95"/>
      <c r="AGH109" s="92"/>
      <c r="AGI109" s="71"/>
      <c r="AGJ109" s="71"/>
      <c r="AGK109" s="89"/>
      <c r="AGL109" s="77"/>
      <c r="AGM109" s="42"/>
      <c r="AGN109" s="72"/>
      <c r="AGO109" s="95"/>
      <c r="AGP109" s="92"/>
      <c r="AGQ109" s="71"/>
      <c r="AGR109" s="71"/>
      <c r="AGS109" s="89"/>
      <c r="AGT109" s="77"/>
      <c r="AGU109" s="42"/>
      <c r="AGV109" s="72"/>
      <c r="AGW109" s="95"/>
      <c r="AGX109" s="92"/>
      <c r="AGY109" s="71"/>
      <c r="AGZ109" s="71"/>
      <c r="AHA109" s="89"/>
      <c r="AHB109" s="77"/>
      <c r="AHC109" s="42"/>
      <c r="AHD109" s="72"/>
      <c r="AHE109" s="95"/>
      <c r="AHF109" s="92"/>
      <c r="AHG109" s="71"/>
      <c r="AHH109" s="71"/>
      <c r="AHI109" s="89"/>
      <c r="AHJ109" s="77"/>
      <c r="AHK109" s="42"/>
      <c r="AHL109" s="72"/>
      <c r="AHM109" s="95"/>
      <c r="AHN109" s="92"/>
      <c r="AHO109" s="71"/>
      <c r="AHP109" s="71"/>
      <c r="AHQ109" s="89"/>
      <c r="AHR109" s="77"/>
      <c r="AHS109" s="42"/>
      <c r="AHT109" s="72"/>
      <c r="AHU109" s="95"/>
      <c r="AHV109" s="92"/>
      <c r="AHW109" s="71"/>
      <c r="AHX109" s="71"/>
      <c r="AHY109" s="89"/>
      <c r="AHZ109" s="77"/>
      <c r="AIA109" s="42"/>
      <c r="AIB109" s="72"/>
      <c r="AIC109" s="95"/>
      <c r="AID109" s="92"/>
      <c r="AIE109" s="71"/>
      <c r="AIF109" s="71"/>
      <c r="AIG109" s="89"/>
      <c r="AIH109" s="77"/>
      <c r="AII109" s="42"/>
      <c r="AIJ109" s="72"/>
      <c r="AIK109" s="95"/>
      <c r="AIL109" s="92"/>
      <c r="AIM109" s="71"/>
      <c r="AIN109" s="71"/>
      <c r="AIO109" s="89"/>
      <c r="AIP109" s="77"/>
      <c r="AIQ109" s="42"/>
      <c r="AIR109" s="72"/>
      <c r="AIS109" s="95"/>
      <c r="AIT109" s="92"/>
      <c r="AIU109" s="71"/>
      <c r="AIV109" s="71"/>
      <c r="AIW109" s="89"/>
      <c r="AIX109" s="77"/>
      <c r="AIY109" s="42"/>
      <c r="AIZ109" s="72"/>
      <c r="AJA109" s="95"/>
      <c r="AJB109" s="92"/>
      <c r="AJC109" s="71"/>
      <c r="AJD109" s="71"/>
      <c r="AJE109" s="89"/>
      <c r="AJF109" s="77"/>
      <c r="AJG109" s="42"/>
      <c r="AJH109" s="72"/>
      <c r="AJI109" s="95"/>
      <c r="AJJ109" s="92"/>
      <c r="AJK109" s="71"/>
      <c r="AJL109" s="71"/>
      <c r="AJM109" s="89"/>
      <c r="AJN109" s="77"/>
      <c r="AJO109" s="42"/>
      <c r="AJP109" s="72"/>
      <c r="AJQ109" s="95"/>
      <c r="AJR109" s="92"/>
      <c r="AJS109" s="71"/>
      <c r="AJT109" s="71"/>
      <c r="AJU109" s="89"/>
      <c r="AJV109" s="77"/>
      <c r="AJW109" s="42"/>
      <c r="AJX109" s="72"/>
      <c r="AJY109" s="95"/>
      <c r="AJZ109" s="92"/>
      <c r="AKA109" s="71"/>
      <c r="AKB109" s="71"/>
      <c r="AKC109" s="89"/>
      <c r="AKD109" s="77"/>
      <c r="AKE109" s="42"/>
      <c r="AKF109" s="72"/>
      <c r="AKG109" s="95"/>
      <c r="AKH109" s="92"/>
      <c r="AKI109" s="71"/>
      <c r="AKJ109" s="71"/>
      <c r="AKK109" s="89"/>
      <c r="AKL109" s="77"/>
      <c r="AKM109" s="42"/>
      <c r="AKN109" s="72"/>
      <c r="AKO109" s="95"/>
      <c r="AKP109" s="92"/>
      <c r="AKQ109" s="71"/>
      <c r="AKR109" s="71"/>
      <c r="AKS109" s="89"/>
      <c r="AKT109" s="77"/>
      <c r="AKU109" s="42"/>
      <c r="AKV109" s="72"/>
      <c r="AKW109" s="95"/>
      <c r="AKX109" s="92"/>
      <c r="AKY109" s="71"/>
      <c r="AKZ109" s="71"/>
      <c r="ALA109" s="89"/>
      <c r="ALB109" s="77"/>
      <c r="ALC109" s="42"/>
      <c r="ALD109" s="72"/>
      <c r="ALE109" s="95"/>
      <c r="ALF109" s="92"/>
      <c r="ALG109" s="71"/>
      <c r="ALH109" s="71"/>
      <c r="ALI109" s="89"/>
      <c r="ALJ109" s="77"/>
      <c r="ALK109" s="42"/>
      <c r="ALL109" s="72"/>
      <c r="ALM109" s="95"/>
      <c r="ALN109" s="92"/>
      <c r="ALO109" s="71"/>
      <c r="ALP109" s="71"/>
      <c r="ALQ109" s="89"/>
      <c r="ALR109" s="77"/>
      <c r="ALS109" s="42"/>
      <c r="ALT109" s="72"/>
      <c r="ALU109" s="95"/>
      <c r="ALV109" s="92"/>
      <c r="ALW109" s="71"/>
      <c r="ALX109" s="71"/>
      <c r="ALY109" s="89"/>
      <c r="ALZ109" s="77"/>
      <c r="AMA109" s="42"/>
      <c r="AMB109" s="72"/>
      <c r="AMC109" s="95"/>
      <c r="AMD109" s="92"/>
      <c r="AME109" s="71"/>
      <c r="AMF109" s="71"/>
      <c r="AMG109" s="89"/>
      <c r="AMH109" s="77"/>
      <c r="AMI109" s="42"/>
      <c r="AMJ109" s="72"/>
      <c r="AMK109" s="95"/>
      <c r="AML109" s="92"/>
      <c r="AMM109" s="71"/>
      <c r="AMN109" s="71"/>
      <c r="AMO109" s="89"/>
      <c r="AMP109" s="77"/>
      <c r="AMQ109" s="42"/>
      <c r="AMR109" s="72"/>
      <c r="AMS109" s="95"/>
      <c r="AMT109" s="92"/>
      <c r="AMU109" s="71"/>
      <c r="AMV109" s="71"/>
      <c r="AMW109" s="89"/>
      <c r="AMX109" s="77"/>
      <c r="AMY109" s="42"/>
      <c r="AMZ109" s="72"/>
      <c r="ANA109" s="95"/>
      <c r="ANB109" s="92"/>
      <c r="ANC109" s="71"/>
      <c r="AND109" s="71"/>
      <c r="ANE109" s="89"/>
      <c r="ANF109" s="77"/>
      <c r="ANG109" s="42"/>
      <c r="ANH109" s="72"/>
      <c r="ANI109" s="95"/>
      <c r="ANJ109" s="92"/>
      <c r="ANK109" s="71"/>
      <c r="ANL109" s="71"/>
      <c r="ANM109" s="89"/>
      <c r="ANN109" s="77"/>
      <c r="ANO109" s="42"/>
      <c r="ANP109" s="72"/>
      <c r="ANQ109" s="95"/>
      <c r="ANR109" s="92"/>
      <c r="ANS109" s="71"/>
      <c r="ANT109" s="71"/>
      <c r="ANU109" s="89"/>
      <c r="ANV109" s="77"/>
      <c r="ANW109" s="42"/>
      <c r="ANX109" s="72"/>
      <c r="ANY109" s="95"/>
      <c r="ANZ109" s="92"/>
      <c r="AOA109" s="71"/>
      <c r="AOB109" s="71"/>
      <c r="AOC109" s="89"/>
      <c r="AOD109" s="77"/>
      <c r="AOE109" s="42"/>
      <c r="AOF109" s="72"/>
      <c r="AOG109" s="95"/>
      <c r="AOH109" s="92"/>
      <c r="AOI109" s="71"/>
      <c r="AOJ109" s="71"/>
      <c r="AOK109" s="89"/>
      <c r="AOL109" s="77"/>
      <c r="AOM109" s="42"/>
      <c r="AON109" s="72"/>
      <c r="AOO109" s="95"/>
      <c r="AOP109" s="92"/>
      <c r="AOQ109" s="71"/>
      <c r="AOR109" s="71"/>
      <c r="AOS109" s="89"/>
      <c r="AOT109" s="77"/>
      <c r="AOU109" s="42"/>
      <c r="AOV109" s="72"/>
      <c r="AOW109" s="95"/>
      <c r="AOX109" s="92"/>
      <c r="AOY109" s="71"/>
      <c r="AOZ109" s="71"/>
      <c r="APA109" s="89"/>
      <c r="APB109" s="77"/>
      <c r="APC109" s="42"/>
      <c r="APD109" s="72"/>
      <c r="APE109" s="95"/>
      <c r="APF109" s="92"/>
      <c r="APG109" s="71"/>
      <c r="APH109" s="71"/>
      <c r="API109" s="89"/>
      <c r="APJ109" s="77"/>
      <c r="APK109" s="42"/>
      <c r="APL109" s="72"/>
      <c r="APM109" s="95"/>
      <c r="APN109" s="92"/>
      <c r="APO109" s="71"/>
      <c r="APP109" s="71"/>
      <c r="APQ109" s="89"/>
      <c r="APR109" s="77"/>
      <c r="APS109" s="42"/>
      <c r="APT109" s="72"/>
      <c r="APU109" s="95"/>
      <c r="APV109" s="92"/>
      <c r="APW109" s="71"/>
      <c r="APX109" s="71"/>
      <c r="APY109" s="89"/>
      <c r="APZ109" s="77"/>
      <c r="AQA109" s="42"/>
      <c r="AQB109" s="72"/>
      <c r="AQC109" s="95"/>
      <c r="AQD109" s="92"/>
      <c r="AQE109" s="71"/>
      <c r="AQF109" s="71"/>
      <c r="AQG109" s="89"/>
      <c r="AQH109" s="77"/>
      <c r="AQI109" s="42"/>
      <c r="AQJ109" s="72"/>
      <c r="AQK109" s="95"/>
      <c r="AQL109" s="92"/>
      <c r="AQM109" s="71"/>
      <c r="AQN109" s="71"/>
      <c r="AQO109" s="89"/>
      <c r="AQP109" s="77"/>
      <c r="AQQ109" s="42"/>
      <c r="AQR109" s="72"/>
      <c r="AQS109" s="95"/>
      <c r="AQT109" s="92"/>
      <c r="AQU109" s="71"/>
      <c r="AQV109" s="71"/>
      <c r="AQW109" s="89"/>
      <c r="AQX109" s="77"/>
      <c r="AQY109" s="42"/>
      <c r="AQZ109" s="72"/>
      <c r="ARA109" s="95"/>
      <c r="ARB109" s="92"/>
      <c r="ARC109" s="71"/>
      <c r="ARD109" s="71"/>
      <c r="ARE109" s="89"/>
      <c r="ARF109" s="77"/>
      <c r="ARG109" s="42"/>
      <c r="ARH109" s="72"/>
      <c r="ARI109" s="95"/>
      <c r="ARJ109" s="92"/>
      <c r="ARK109" s="71"/>
      <c r="ARL109" s="71"/>
      <c r="ARM109" s="89"/>
      <c r="ARN109" s="77"/>
      <c r="ARO109" s="42"/>
      <c r="ARP109" s="72"/>
      <c r="ARQ109" s="95"/>
      <c r="ARR109" s="92"/>
      <c r="ARS109" s="71"/>
      <c r="ART109" s="71"/>
      <c r="ARU109" s="89"/>
      <c r="ARV109" s="77"/>
      <c r="ARW109" s="42"/>
      <c r="ARX109" s="72"/>
      <c r="ARY109" s="95"/>
      <c r="ARZ109" s="92"/>
      <c r="ASA109" s="71"/>
      <c r="ASB109" s="71"/>
      <c r="ASC109" s="89"/>
      <c r="ASD109" s="77"/>
      <c r="ASE109" s="42"/>
      <c r="ASF109" s="72"/>
      <c r="ASG109" s="95"/>
      <c r="ASH109" s="92"/>
      <c r="ASI109" s="71"/>
      <c r="ASJ109" s="71"/>
      <c r="ASK109" s="89"/>
      <c r="ASL109" s="77"/>
      <c r="ASM109" s="42"/>
      <c r="ASN109" s="72"/>
      <c r="ASO109" s="95"/>
      <c r="ASP109" s="92"/>
      <c r="ASQ109" s="71"/>
      <c r="ASR109" s="71"/>
      <c r="ASS109" s="89"/>
      <c r="AST109" s="77"/>
      <c r="ASU109" s="42"/>
      <c r="ASV109" s="72"/>
      <c r="ASW109" s="95"/>
      <c r="ASX109" s="92"/>
      <c r="ASY109" s="71"/>
      <c r="ASZ109" s="71"/>
      <c r="ATA109" s="89"/>
      <c r="ATB109" s="77"/>
      <c r="ATC109" s="42"/>
      <c r="ATD109" s="72"/>
      <c r="ATE109" s="95"/>
      <c r="ATF109" s="92"/>
      <c r="ATG109" s="71"/>
      <c r="ATH109" s="71"/>
      <c r="ATI109" s="89"/>
      <c r="ATJ109" s="77"/>
      <c r="ATK109" s="42"/>
      <c r="ATL109" s="72"/>
      <c r="ATM109" s="95"/>
      <c r="ATN109" s="92"/>
      <c r="ATO109" s="71"/>
      <c r="ATP109" s="71"/>
      <c r="ATQ109" s="89"/>
      <c r="ATR109" s="77"/>
      <c r="ATS109" s="42"/>
      <c r="ATT109" s="72"/>
      <c r="ATU109" s="95"/>
      <c r="ATV109" s="92"/>
      <c r="ATW109" s="71"/>
      <c r="ATX109" s="71"/>
      <c r="ATY109" s="89"/>
      <c r="ATZ109" s="77"/>
      <c r="AUA109" s="42"/>
      <c r="AUB109" s="72"/>
      <c r="AUC109" s="95"/>
      <c r="AUD109" s="92"/>
      <c r="AUE109" s="71"/>
      <c r="AUF109" s="71"/>
      <c r="AUG109" s="89"/>
      <c r="AUH109" s="77"/>
      <c r="AUI109" s="42"/>
      <c r="AUJ109" s="72"/>
      <c r="AUK109" s="95"/>
      <c r="AUL109" s="92"/>
      <c r="AUM109" s="71"/>
      <c r="AUN109" s="71"/>
      <c r="AUO109" s="89"/>
      <c r="AUP109" s="77"/>
      <c r="AUQ109" s="42"/>
      <c r="AUR109" s="72"/>
      <c r="AUS109" s="95"/>
      <c r="AUT109" s="92"/>
      <c r="AUU109" s="71"/>
      <c r="AUV109" s="71"/>
      <c r="AUW109" s="89"/>
      <c r="AUX109" s="77"/>
      <c r="AUY109" s="42"/>
      <c r="AUZ109" s="72"/>
      <c r="AVA109" s="95"/>
      <c r="AVB109" s="92"/>
      <c r="AVC109" s="71"/>
      <c r="AVD109" s="71"/>
      <c r="AVE109" s="89"/>
      <c r="AVF109" s="77"/>
      <c r="AVG109" s="42"/>
      <c r="AVH109" s="72"/>
      <c r="AVI109" s="95"/>
      <c r="AVJ109" s="92"/>
      <c r="AVK109" s="71"/>
      <c r="AVL109" s="71"/>
      <c r="AVM109" s="89"/>
      <c r="AVN109" s="77"/>
      <c r="AVO109" s="42"/>
      <c r="AVP109" s="72"/>
      <c r="AVQ109" s="95"/>
      <c r="AVR109" s="92"/>
      <c r="AVS109" s="71"/>
      <c r="AVT109" s="71"/>
      <c r="AVU109" s="89"/>
      <c r="AVV109" s="77"/>
      <c r="AVW109" s="42"/>
      <c r="AVX109" s="72"/>
      <c r="AVY109" s="95"/>
      <c r="AVZ109" s="92"/>
      <c r="AWA109" s="71"/>
      <c r="AWB109" s="71"/>
      <c r="AWC109" s="89"/>
      <c r="AWD109" s="77"/>
      <c r="AWE109" s="42"/>
      <c r="AWF109" s="72"/>
      <c r="AWG109" s="95"/>
      <c r="AWH109" s="92"/>
      <c r="AWI109" s="71"/>
      <c r="AWJ109" s="71"/>
      <c r="AWK109" s="89"/>
      <c r="AWL109" s="77"/>
      <c r="AWM109" s="42"/>
      <c r="AWN109" s="72"/>
      <c r="AWO109" s="95"/>
      <c r="AWP109" s="92"/>
      <c r="AWQ109" s="71"/>
      <c r="AWR109" s="71"/>
      <c r="AWS109" s="89"/>
      <c r="AWT109" s="77"/>
      <c r="AWU109" s="42"/>
      <c r="AWV109" s="72"/>
      <c r="AWW109" s="95"/>
      <c r="AWX109" s="92"/>
      <c r="AWY109" s="71"/>
      <c r="AWZ109" s="71"/>
      <c r="AXA109" s="89"/>
      <c r="AXB109" s="77"/>
      <c r="AXC109" s="42"/>
      <c r="AXD109" s="72"/>
      <c r="AXE109" s="95"/>
      <c r="AXF109" s="92"/>
      <c r="AXG109" s="71"/>
      <c r="AXH109" s="71"/>
      <c r="AXI109" s="89"/>
      <c r="AXJ109" s="77"/>
      <c r="AXK109" s="42"/>
      <c r="AXL109" s="72"/>
      <c r="AXM109" s="95"/>
      <c r="AXN109" s="92"/>
      <c r="AXO109" s="71"/>
      <c r="AXP109" s="71"/>
      <c r="AXQ109" s="89"/>
      <c r="AXR109" s="77"/>
      <c r="AXS109" s="42"/>
      <c r="AXT109" s="72"/>
      <c r="AXU109" s="95"/>
      <c r="AXV109" s="92"/>
      <c r="AXW109" s="71"/>
      <c r="AXX109" s="71"/>
      <c r="AXY109" s="89"/>
      <c r="AXZ109" s="77"/>
      <c r="AYA109" s="42"/>
      <c r="AYB109" s="72"/>
      <c r="AYC109" s="95"/>
      <c r="AYD109" s="92"/>
      <c r="AYE109" s="71"/>
      <c r="AYF109" s="71"/>
      <c r="AYG109" s="89"/>
      <c r="AYH109" s="77"/>
      <c r="AYI109" s="42"/>
      <c r="AYJ109" s="72"/>
      <c r="AYK109" s="95"/>
      <c r="AYL109" s="92"/>
      <c r="AYM109" s="71"/>
      <c r="AYN109" s="71"/>
      <c r="AYO109" s="89"/>
      <c r="AYP109" s="77"/>
      <c r="AYQ109" s="42"/>
      <c r="AYR109" s="72"/>
      <c r="AYS109" s="95"/>
      <c r="AYT109" s="92"/>
      <c r="AYU109" s="71"/>
      <c r="AYV109" s="71"/>
      <c r="AYW109" s="89"/>
      <c r="AYX109" s="77"/>
      <c r="AYY109" s="42"/>
      <c r="AYZ109" s="72"/>
      <c r="AZA109" s="95"/>
      <c r="AZB109" s="92"/>
      <c r="AZC109" s="71"/>
      <c r="AZD109" s="71"/>
      <c r="AZE109" s="89"/>
      <c r="AZF109" s="77"/>
      <c r="AZG109" s="42"/>
      <c r="AZH109" s="72"/>
      <c r="AZI109" s="95"/>
      <c r="AZJ109" s="92"/>
      <c r="AZK109" s="71"/>
      <c r="AZL109" s="71"/>
      <c r="AZM109" s="89"/>
      <c r="AZN109" s="77"/>
      <c r="AZO109" s="42"/>
      <c r="AZP109" s="72"/>
      <c r="AZQ109" s="95"/>
      <c r="AZR109" s="92"/>
      <c r="AZS109" s="71"/>
      <c r="AZT109" s="71"/>
      <c r="AZU109" s="89"/>
      <c r="AZV109" s="77"/>
      <c r="AZW109" s="42"/>
      <c r="AZX109" s="72"/>
      <c r="AZY109" s="95"/>
      <c r="AZZ109" s="92"/>
      <c r="BAA109" s="71"/>
      <c r="BAB109" s="71"/>
      <c r="BAC109" s="89"/>
      <c r="BAD109" s="77"/>
      <c r="BAE109" s="42"/>
      <c r="BAF109" s="72"/>
      <c r="BAG109" s="95"/>
      <c r="BAH109" s="92"/>
      <c r="BAI109" s="71"/>
      <c r="BAJ109" s="71"/>
      <c r="BAK109" s="89"/>
      <c r="BAL109" s="77"/>
      <c r="BAM109" s="42"/>
      <c r="BAN109" s="72"/>
      <c r="BAO109" s="95"/>
      <c r="BAP109" s="92"/>
      <c r="BAQ109" s="71"/>
      <c r="BAR109" s="71"/>
      <c r="BAS109" s="89"/>
      <c r="BAT109" s="77"/>
      <c r="BAU109" s="42"/>
      <c r="BAV109" s="72"/>
      <c r="BAW109" s="95"/>
      <c r="BAX109" s="92"/>
      <c r="BAY109" s="71"/>
      <c r="BAZ109" s="71"/>
      <c r="BBA109" s="89"/>
      <c r="BBB109" s="77"/>
      <c r="BBC109" s="42"/>
      <c r="BBD109" s="72"/>
      <c r="BBE109" s="95"/>
      <c r="BBF109" s="92"/>
      <c r="BBG109" s="71"/>
      <c r="BBH109" s="71"/>
      <c r="BBI109" s="89"/>
      <c r="BBJ109" s="77"/>
      <c r="BBK109" s="42"/>
      <c r="BBL109" s="72"/>
      <c r="BBM109" s="95"/>
      <c r="BBN109" s="92"/>
      <c r="BBO109" s="71"/>
      <c r="BBP109" s="71"/>
      <c r="BBQ109" s="89"/>
      <c r="BBR109" s="77"/>
      <c r="BBS109" s="42"/>
      <c r="BBT109" s="72"/>
      <c r="BBU109" s="95"/>
      <c r="BBV109" s="92"/>
      <c r="BBW109" s="71"/>
      <c r="BBX109" s="71"/>
      <c r="BBY109" s="89"/>
      <c r="BBZ109" s="77"/>
      <c r="BCA109" s="42"/>
      <c r="BCB109" s="72"/>
      <c r="BCC109" s="95"/>
      <c r="BCD109" s="92"/>
      <c r="BCE109" s="71"/>
      <c r="BCF109" s="71"/>
      <c r="BCG109" s="89"/>
      <c r="BCH109" s="77"/>
      <c r="BCI109" s="42"/>
      <c r="BCJ109" s="72"/>
      <c r="BCK109" s="95"/>
      <c r="BCL109" s="92"/>
      <c r="BCM109" s="71"/>
      <c r="BCN109" s="71"/>
      <c r="BCO109" s="89"/>
      <c r="BCP109" s="77"/>
      <c r="BCQ109" s="42"/>
      <c r="BCR109" s="72"/>
      <c r="BCS109" s="95"/>
      <c r="BCT109" s="92"/>
      <c r="BCU109" s="71"/>
      <c r="BCV109" s="71"/>
      <c r="BCW109" s="89"/>
      <c r="BCX109" s="77"/>
      <c r="BCY109" s="42"/>
      <c r="BCZ109" s="72"/>
      <c r="BDA109" s="95"/>
      <c r="BDB109" s="92"/>
      <c r="BDC109" s="71"/>
      <c r="BDD109" s="71"/>
      <c r="BDE109" s="89"/>
      <c r="BDF109" s="77"/>
      <c r="BDG109" s="42"/>
      <c r="BDH109" s="72"/>
      <c r="BDI109" s="95"/>
      <c r="BDJ109" s="92"/>
      <c r="BDK109" s="71"/>
      <c r="BDL109" s="71"/>
      <c r="BDM109" s="89"/>
      <c r="BDN109" s="77"/>
      <c r="BDO109" s="42"/>
      <c r="BDP109" s="72"/>
      <c r="BDQ109" s="95"/>
      <c r="BDR109" s="92"/>
      <c r="BDS109" s="71"/>
      <c r="BDT109" s="71"/>
      <c r="BDU109" s="89"/>
      <c r="BDV109" s="77"/>
      <c r="BDW109" s="42"/>
      <c r="BDX109" s="72"/>
      <c r="BDY109" s="95"/>
      <c r="BDZ109" s="92"/>
      <c r="BEA109" s="71"/>
      <c r="BEB109" s="71"/>
      <c r="BEC109" s="89"/>
      <c r="BED109" s="77"/>
      <c r="BEE109" s="42"/>
      <c r="BEF109" s="72"/>
      <c r="BEG109" s="95"/>
      <c r="BEH109" s="92"/>
      <c r="BEI109" s="71"/>
      <c r="BEJ109" s="71"/>
      <c r="BEK109" s="89"/>
      <c r="BEL109" s="77"/>
      <c r="BEM109" s="42"/>
      <c r="BEN109" s="72"/>
      <c r="BEO109" s="95"/>
      <c r="BEP109" s="92"/>
      <c r="BEQ109" s="71"/>
      <c r="BER109" s="71"/>
      <c r="BES109" s="89"/>
      <c r="BET109" s="77"/>
      <c r="BEU109" s="42"/>
      <c r="BEV109" s="72"/>
      <c r="BEW109" s="95"/>
      <c r="BEX109" s="92"/>
      <c r="BEY109" s="71"/>
      <c r="BEZ109" s="71"/>
      <c r="BFA109" s="89"/>
      <c r="BFB109" s="77"/>
      <c r="BFC109" s="42"/>
      <c r="BFD109" s="72"/>
      <c r="BFE109" s="95"/>
      <c r="BFF109" s="92"/>
      <c r="BFG109" s="71"/>
      <c r="BFH109" s="71"/>
      <c r="BFI109" s="89"/>
      <c r="BFJ109" s="77"/>
      <c r="BFK109" s="42"/>
      <c r="BFL109" s="72"/>
      <c r="BFM109" s="95"/>
      <c r="BFN109" s="92"/>
      <c r="BFO109" s="71"/>
      <c r="BFP109" s="71"/>
      <c r="BFQ109" s="89"/>
      <c r="BFR109" s="77"/>
      <c r="BFS109" s="42"/>
      <c r="BFT109" s="72"/>
      <c r="BFU109" s="95"/>
      <c r="BFV109" s="92"/>
      <c r="BFW109" s="71"/>
      <c r="BFX109" s="71"/>
      <c r="BFY109" s="89"/>
      <c r="BFZ109" s="77"/>
      <c r="BGA109" s="42"/>
      <c r="BGB109" s="72"/>
      <c r="BGC109" s="95"/>
      <c r="BGD109" s="92"/>
      <c r="BGE109" s="71"/>
      <c r="BGF109" s="71"/>
      <c r="BGG109" s="89"/>
      <c r="BGH109" s="77"/>
      <c r="BGI109" s="42"/>
      <c r="BGJ109" s="72"/>
      <c r="BGK109" s="95"/>
      <c r="BGL109" s="92"/>
      <c r="BGM109" s="71"/>
      <c r="BGN109" s="71"/>
      <c r="BGO109" s="89"/>
      <c r="BGP109" s="77"/>
      <c r="BGQ109" s="42"/>
      <c r="BGR109" s="72"/>
      <c r="BGS109" s="95"/>
      <c r="BGT109" s="92"/>
      <c r="BGU109" s="71"/>
      <c r="BGV109" s="71"/>
      <c r="BGW109" s="89"/>
      <c r="BGX109" s="77"/>
      <c r="BGY109" s="42"/>
      <c r="BGZ109" s="72"/>
      <c r="BHA109" s="95"/>
      <c r="BHB109" s="92"/>
      <c r="BHC109" s="71"/>
      <c r="BHD109" s="71"/>
      <c r="BHE109" s="89"/>
      <c r="BHF109" s="77"/>
      <c r="BHG109" s="42"/>
      <c r="BHH109" s="72"/>
      <c r="BHI109" s="95"/>
      <c r="BHJ109" s="92"/>
      <c r="BHK109" s="71"/>
      <c r="BHL109" s="71"/>
      <c r="BHM109" s="89"/>
      <c r="BHN109" s="77"/>
      <c r="BHO109" s="42"/>
      <c r="BHP109" s="72"/>
      <c r="BHQ109" s="95"/>
      <c r="BHR109" s="92"/>
      <c r="BHS109" s="71"/>
      <c r="BHT109" s="71"/>
      <c r="BHU109" s="89"/>
      <c r="BHV109" s="77"/>
      <c r="BHW109" s="42"/>
      <c r="BHX109" s="72"/>
      <c r="BHY109" s="95"/>
      <c r="BHZ109" s="92"/>
      <c r="BIA109" s="71"/>
      <c r="BIB109" s="71"/>
      <c r="BIC109" s="89"/>
      <c r="BID109" s="77"/>
      <c r="BIE109" s="42"/>
      <c r="BIF109" s="72"/>
      <c r="BIG109" s="95"/>
      <c r="BIH109" s="92"/>
      <c r="BII109" s="71"/>
      <c r="BIJ109" s="71"/>
      <c r="BIK109" s="89"/>
      <c r="BIL109" s="77"/>
      <c r="BIM109" s="42"/>
      <c r="BIN109" s="72"/>
      <c r="BIO109" s="95"/>
      <c r="BIP109" s="92"/>
      <c r="BIQ109" s="71"/>
      <c r="BIR109" s="71"/>
      <c r="BIS109" s="89"/>
      <c r="BIT109" s="77"/>
      <c r="BIU109" s="42"/>
      <c r="BIV109" s="72"/>
      <c r="BIW109" s="95"/>
      <c r="BIX109" s="92"/>
      <c r="BIY109" s="71"/>
      <c r="BIZ109" s="71"/>
      <c r="BJA109" s="89"/>
      <c r="BJB109" s="77"/>
      <c r="BJC109" s="42"/>
      <c r="BJD109" s="72"/>
      <c r="BJE109" s="95"/>
      <c r="BJF109" s="92"/>
      <c r="BJG109" s="71"/>
      <c r="BJH109" s="71"/>
      <c r="BJI109" s="89"/>
      <c r="BJJ109" s="77"/>
      <c r="BJK109" s="42"/>
      <c r="BJL109" s="72"/>
      <c r="BJM109" s="95"/>
      <c r="BJN109" s="92"/>
      <c r="BJO109" s="71"/>
      <c r="BJP109" s="71"/>
      <c r="BJQ109" s="89"/>
      <c r="BJR109" s="77"/>
      <c r="BJS109" s="42"/>
      <c r="BJT109" s="72"/>
      <c r="BJU109" s="95"/>
      <c r="BJV109" s="92"/>
      <c r="BJW109" s="71"/>
      <c r="BJX109" s="71"/>
      <c r="BJY109" s="89"/>
      <c r="BJZ109" s="77"/>
      <c r="BKA109" s="42"/>
      <c r="BKB109" s="72"/>
      <c r="BKC109" s="95"/>
      <c r="BKD109" s="92"/>
      <c r="BKE109" s="71"/>
      <c r="BKF109" s="71"/>
      <c r="BKG109" s="89"/>
      <c r="BKH109" s="77"/>
      <c r="BKI109" s="42"/>
      <c r="BKJ109" s="72"/>
      <c r="BKK109" s="95"/>
      <c r="BKL109" s="92"/>
      <c r="BKM109" s="71"/>
      <c r="BKN109" s="71"/>
      <c r="BKO109" s="89"/>
      <c r="BKP109" s="77"/>
      <c r="BKQ109" s="42"/>
      <c r="BKR109" s="72"/>
      <c r="BKS109" s="95"/>
      <c r="BKT109" s="92"/>
      <c r="BKU109" s="71"/>
      <c r="BKV109" s="71"/>
      <c r="BKW109" s="89"/>
      <c r="BKX109" s="77"/>
      <c r="BKY109" s="42"/>
      <c r="BKZ109" s="72"/>
      <c r="BLA109" s="95"/>
      <c r="BLB109" s="92"/>
      <c r="BLC109" s="71"/>
      <c r="BLD109" s="71"/>
      <c r="BLE109" s="89"/>
      <c r="BLF109" s="77"/>
      <c r="BLG109" s="42"/>
      <c r="BLH109" s="72"/>
      <c r="BLI109" s="95"/>
      <c r="BLJ109" s="92"/>
      <c r="BLK109" s="71"/>
      <c r="BLL109" s="71"/>
      <c r="BLM109" s="89"/>
      <c r="BLN109" s="77"/>
      <c r="BLO109" s="42"/>
      <c r="BLP109" s="72"/>
      <c r="BLQ109" s="95"/>
      <c r="BLR109" s="92"/>
      <c r="BLS109" s="71"/>
      <c r="BLT109" s="71"/>
      <c r="BLU109" s="89"/>
      <c r="BLV109" s="77"/>
      <c r="BLW109" s="42"/>
      <c r="BLX109" s="72"/>
      <c r="BLY109" s="95"/>
      <c r="BLZ109" s="92"/>
      <c r="BMA109" s="71"/>
      <c r="BMB109" s="71"/>
      <c r="BMC109" s="89"/>
      <c r="BMD109" s="77"/>
      <c r="BME109" s="42"/>
      <c r="BMF109" s="72"/>
      <c r="BMG109" s="95"/>
      <c r="BMH109" s="92"/>
      <c r="BMI109" s="71"/>
      <c r="BMJ109" s="71"/>
      <c r="BMK109" s="89"/>
      <c r="BML109" s="77"/>
      <c r="BMM109" s="42"/>
      <c r="BMN109" s="72"/>
      <c r="BMO109" s="95"/>
      <c r="BMP109" s="92"/>
      <c r="BMQ109" s="71"/>
      <c r="BMR109" s="71"/>
      <c r="BMS109" s="89"/>
      <c r="BMT109" s="77"/>
      <c r="BMU109" s="42"/>
      <c r="BMV109" s="72"/>
      <c r="BMW109" s="95"/>
      <c r="BMX109" s="92"/>
      <c r="BMY109" s="71"/>
      <c r="BMZ109" s="71"/>
      <c r="BNA109" s="89"/>
      <c r="BNB109" s="77"/>
      <c r="BNC109" s="42"/>
      <c r="BND109" s="72"/>
      <c r="BNE109" s="95"/>
      <c r="BNF109" s="92"/>
      <c r="BNG109" s="71"/>
      <c r="BNH109" s="71"/>
      <c r="BNI109" s="89"/>
      <c r="BNJ109" s="77"/>
      <c r="BNK109" s="42"/>
      <c r="BNL109" s="72"/>
      <c r="BNM109" s="95"/>
      <c r="BNN109" s="92"/>
      <c r="BNO109" s="71"/>
      <c r="BNP109" s="71"/>
      <c r="BNQ109" s="89"/>
      <c r="BNR109" s="77"/>
      <c r="BNS109" s="42"/>
      <c r="BNT109" s="72"/>
      <c r="BNU109" s="95"/>
      <c r="BNV109" s="92"/>
      <c r="BNW109" s="71"/>
      <c r="BNX109" s="71"/>
      <c r="BNY109" s="89"/>
      <c r="BNZ109" s="77"/>
      <c r="BOA109" s="42"/>
      <c r="BOB109" s="72"/>
      <c r="BOC109" s="95"/>
      <c r="BOD109" s="92"/>
      <c r="BOE109" s="71"/>
      <c r="BOF109" s="71"/>
      <c r="BOG109" s="89"/>
      <c r="BOH109" s="77"/>
      <c r="BOI109" s="42"/>
      <c r="BOJ109" s="72"/>
      <c r="BOK109" s="95"/>
      <c r="BOL109" s="92"/>
      <c r="BOM109" s="71"/>
      <c r="BON109" s="71"/>
      <c r="BOO109" s="89"/>
      <c r="BOP109" s="77"/>
      <c r="BOQ109" s="42"/>
      <c r="BOR109" s="72"/>
      <c r="BOS109" s="95"/>
      <c r="BOT109" s="92"/>
      <c r="BOU109" s="71"/>
      <c r="BOV109" s="71"/>
      <c r="BOW109" s="89"/>
      <c r="BOX109" s="77"/>
      <c r="BOY109" s="42"/>
      <c r="BOZ109" s="72"/>
      <c r="BPA109" s="95"/>
      <c r="BPB109" s="92"/>
      <c r="BPC109" s="71"/>
      <c r="BPD109" s="71"/>
      <c r="BPE109" s="89"/>
      <c r="BPF109" s="77"/>
      <c r="BPG109" s="42"/>
      <c r="BPH109" s="72"/>
      <c r="BPI109" s="95"/>
      <c r="BPJ109" s="92"/>
      <c r="BPK109" s="71"/>
      <c r="BPL109" s="71"/>
      <c r="BPM109" s="89"/>
      <c r="BPN109" s="77"/>
      <c r="BPO109" s="42"/>
      <c r="BPP109" s="72"/>
      <c r="BPQ109" s="95"/>
      <c r="BPR109" s="92"/>
      <c r="BPS109" s="71"/>
      <c r="BPT109" s="71"/>
      <c r="BPU109" s="89"/>
      <c r="BPV109" s="77"/>
      <c r="BPW109" s="42"/>
      <c r="BPX109" s="72"/>
      <c r="BPY109" s="95"/>
      <c r="BPZ109" s="92"/>
      <c r="BQA109" s="71"/>
      <c r="BQB109" s="71"/>
      <c r="BQC109" s="89"/>
      <c r="BQD109" s="77"/>
      <c r="BQE109" s="42"/>
      <c r="BQF109" s="72"/>
      <c r="BQG109" s="95"/>
      <c r="BQH109" s="92"/>
      <c r="BQI109" s="71"/>
      <c r="BQJ109" s="71"/>
      <c r="BQK109" s="89"/>
      <c r="BQL109" s="77"/>
      <c r="BQM109" s="42"/>
      <c r="BQN109" s="72"/>
      <c r="BQO109" s="95"/>
      <c r="BQP109" s="92"/>
      <c r="BQQ109" s="71"/>
      <c r="BQR109" s="71"/>
      <c r="BQS109" s="89"/>
      <c r="BQT109" s="77"/>
      <c r="BQU109" s="42"/>
      <c r="BQV109" s="72"/>
      <c r="BQW109" s="95"/>
      <c r="BQX109" s="92"/>
      <c r="BQY109" s="71"/>
      <c r="BQZ109" s="71"/>
      <c r="BRA109" s="89"/>
      <c r="BRB109" s="77"/>
      <c r="BRC109" s="42"/>
      <c r="BRD109" s="72"/>
      <c r="BRE109" s="95"/>
      <c r="BRF109" s="92"/>
      <c r="BRG109" s="71"/>
      <c r="BRH109" s="71"/>
      <c r="BRI109" s="89"/>
      <c r="BRJ109" s="77"/>
      <c r="BRK109" s="42"/>
      <c r="BRL109" s="72"/>
      <c r="BRM109" s="95"/>
      <c r="BRN109" s="92"/>
      <c r="BRO109" s="71"/>
      <c r="BRP109" s="71"/>
      <c r="BRQ109" s="89"/>
      <c r="BRR109" s="77"/>
      <c r="BRS109" s="42"/>
      <c r="BRT109" s="72"/>
      <c r="BRU109" s="95"/>
      <c r="BRV109" s="92"/>
      <c r="BRW109" s="71"/>
      <c r="BRX109" s="71"/>
      <c r="BRY109" s="89"/>
      <c r="BRZ109" s="77"/>
      <c r="BSA109" s="42"/>
      <c r="BSB109" s="72"/>
      <c r="BSC109" s="95"/>
      <c r="BSD109" s="92"/>
      <c r="BSE109" s="71"/>
      <c r="BSF109" s="71"/>
      <c r="BSG109" s="89"/>
      <c r="BSH109" s="77"/>
      <c r="BSI109" s="42"/>
      <c r="BSJ109" s="72"/>
      <c r="BSK109" s="95"/>
      <c r="BSL109" s="92"/>
      <c r="BSM109" s="71"/>
      <c r="BSN109" s="71"/>
      <c r="BSO109" s="89"/>
      <c r="BSP109" s="77"/>
      <c r="BSQ109" s="42"/>
      <c r="BSR109" s="72"/>
      <c r="BSS109" s="95"/>
      <c r="BST109" s="92"/>
      <c r="BSU109" s="71"/>
      <c r="BSV109" s="71"/>
      <c r="BSW109" s="89"/>
      <c r="BSX109" s="77"/>
      <c r="BSY109" s="42"/>
      <c r="BSZ109" s="72"/>
      <c r="BTA109" s="95"/>
      <c r="BTB109" s="92"/>
      <c r="BTC109" s="71"/>
      <c r="BTD109" s="71"/>
      <c r="BTE109" s="89"/>
      <c r="BTF109" s="77"/>
      <c r="BTG109" s="42"/>
      <c r="BTH109" s="72"/>
      <c r="BTI109" s="95"/>
      <c r="BTJ109" s="92"/>
      <c r="BTK109" s="71"/>
      <c r="BTL109" s="71"/>
      <c r="BTM109" s="89"/>
      <c r="BTN109" s="77"/>
      <c r="BTO109" s="42"/>
      <c r="BTP109" s="72"/>
      <c r="BTQ109" s="95"/>
      <c r="BTR109" s="92"/>
      <c r="BTS109" s="71"/>
      <c r="BTT109" s="71"/>
      <c r="BTU109" s="89"/>
      <c r="BTV109" s="77"/>
      <c r="BTW109" s="42"/>
      <c r="BTX109" s="72"/>
      <c r="BTY109" s="95"/>
      <c r="BTZ109" s="92"/>
      <c r="BUA109" s="71"/>
      <c r="BUB109" s="71"/>
      <c r="BUC109" s="89"/>
      <c r="BUD109" s="77"/>
      <c r="BUE109" s="42"/>
      <c r="BUF109" s="72"/>
      <c r="BUG109" s="95"/>
      <c r="BUH109" s="92"/>
      <c r="BUI109" s="71"/>
      <c r="BUJ109" s="71"/>
      <c r="BUK109" s="89"/>
      <c r="BUL109" s="77"/>
      <c r="BUM109" s="42"/>
      <c r="BUN109" s="72"/>
      <c r="BUO109" s="95"/>
      <c r="BUP109" s="92"/>
      <c r="BUQ109" s="71"/>
      <c r="BUR109" s="71"/>
      <c r="BUS109" s="89"/>
      <c r="BUT109" s="77"/>
      <c r="BUU109" s="42"/>
      <c r="BUV109" s="72"/>
      <c r="BUW109" s="95"/>
      <c r="BUX109" s="92"/>
      <c r="BUY109" s="71"/>
      <c r="BUZ109" s="71"/>
      <c r="BVA109" s="89"/>
      <c r="BVB109" s="77"/>
      <c r="BVC109" s="42"/>
      <c r="BVD109" s="72"/>
      <c r="BVE109" s="95"/>
      <c r="BVF109" s="92"/>
      <c r="BVG109" s="71"/>
      <c r="BVH109" s="71"/>
      <c r="BVI109" s="89"/>
      <c r="BVJ109" s="77"/>
      <c r="BVK109" s="42"/>
      <c r="BVL109" s="72"/>
      <c r="BVM109" s="95"/>
      <c r="BVN109" s="92"/>
      <c r="BVO109" s="71"/>
      <c r="BVP109" s="71"/>
      <c r="BVQ109" s="89"/>
      <c r="BVR109" s="77"/>
      <c r="BVS109" s="42"/>
      <c r="BVT109" s="72"/>
      <c r="BVU109" s="95"/>
      <c r="BVV109" s="92"/>
      <c r="BVW109" s="71"/>
      <c r="BVX109" s="71"/>
      <c r="BVY109" s="89"/>
      <c r="BVZ109" s="77"/>
      <c r="BWA109" s="42"/>
      <c r="BWB109" s="72"/>
      <c r="BWC109" s="95"/>
      <c r="BWD109" s="92"/>
      <c r="BWE109" s="71"/>
      <c r="BWF109" s="71"/>
      <c r="BWG109" s="89"/>
      <c r="BWH109" s="77"/>
      <c r="BWI109" s="42"/>
      <c r="BWJ109" s="72"/>
      <c r="BWK109" s="95"/>
      <c r="BWL109" s="92"/>
      <c r="BWM109" s="71"/>
      <c r="BWN109" s="71"/>
      <c r="BWO109" s="89"/>
      <c r="BWP109" s="77"/>
      <c r="BWQ109" s="42"/>
      <c r="BWR109" s="72"/>
      <c r="BWS109" s="95"/>
      <c r="BWT109" s="92"/>
      <c r="BWU109" s="71"/>
      <c r="BWV109" s="71"/>
      <c r="BWW109" s="89"/>
      <c r="BWX109" s="77"/>
      <c r="BWY109" s="42"/>
      <c r="BWZ109" s="72"/>
      <c r="BXA109" s="95"/>
      <c r="BXB109" s="92"/>
      <c r="BXC109" s="71"/>
      <c r="BXD109" s="71"/>
      <c r="BXE109" s="89"/>
      <c r="BXF109" s="77"/>
      <c r="BXG109" s="42"/>
      <c r="BXH109" s="72"/>
      <c r="BXI109" s="95"/>
      <c r="BXJ109" s="92"/>
      <c r="BXK109" s="71"/>
      <c r="BXL109" s="71"/>
      <c r="BXM109" s="89"/>
      <c r="BXN109" s="77"/>
      <c r="BXO109" s="42"/>
      <c r="BXP109" s="72"/>
      <c r="BXQ109" s="95"/>
      <c r="BXR109" s="92"/>
      <c r="BXS109" s="71"/>
      <c r="BXT109" s="71"/>
      <c r="BXU109" s="89"/>
      <c r="BXV109" s="77"/>
      <c r="BXW109" s="42"/>
      <c r="BXX109" s="72"/>
      <c r="BXY109" s="95"/>
      <c r="BXZ109" s="92"/>
      <c r="BYA109" s="71"/>
      <c r="BYB109" s="71"/>
      <c r="BYC109" s="89"/>
      <c r="BYD109" s="77"/>
      <c r="BYE109" s="42"/>
      <c r="BYF109" s="72"/>
      <c r="BYG109" s="95"/>
      <c r="BYH109" s="92"/>
      <c r="BYI109" s="71"/>
      <c r="BYJ109" s="71"/>
      <c r="BYK109" s="89"/>
      <c r="BYL109" s="77"/>
      <c r="BYM109" s="42"/>
      <c r="BYN109" s="72"/>
      <c r="BYO109" s="95"/>
      <c r="BYP109" s="92"/>
      <c r="BYQ109" s="71"/>
      <c r="BYR109" s="71"/>
      <c r="BYS109" s="89"/>
      <c r="BYT109" s="77"/>
      <c r="BYU109" s="42"/>
      <c r="BYV109" s="72"/>
      <c r="BYW109" s="95"/>
      <c r="BYX109" s="92"/>
      <c r="BYY109" s="71"/>
      <c r="BYZ109" s="71"/>
      <c r="BZA109" s="89"/>
      <c r="BZB109" s="77"/>
      <c r="BZC109" s="42"/>
      <c r="BZD109" s="72"/>
      <c r="BZE109" s="95"/>
      <c r="BZF109" s="92"/>
      <c r="BZG109" s="71"/>
      <c r="BZH109" s="71"/>
      <c r="BZI109" s="89"/>
      <c r="BZJ109" s="77"/>
      <c r="BZK109" s="42"/>
      <c r="BZL109" s="72"/>
      <c r="BZM109" s="95"/>
      <c r="BZN109" s="92"/>
      <c r="BZO109" s="71"/>
      <c r="BZP109" s="71"/>
      <c r="BZQ109" s="89"/>
      <c r="BZR109" s="77"/>
      <c r="BZS109" s="42"/>
      <c r="BZT109" s="72"/>
      <c r="BZU109" s="95"/>
      <c r="BZV109" s="92"/>
      <c r="BZW109" s="71"/>
      <c r="BZX109" s="71"/>
      <c r="BZY109" s="89"/>
      <c r="BZZ109" s="77"/>
      <c r="CAA109" s="42"/>
      <c r="CAB109" s="72"/>
      <c r="CAC109" s="95"/>
      <c r="CAD109" s="92"/>
      <c r="CAE109" s="71"/>
      <c r="CAF109" s="71"/>
      <c r="CAG109" s="89"/>
      <c r="CAH109" s="77"/>
      <c r="CAI109" s="42"/>
      <c r="CAJ109" s="72"/>
      <c r="CAK109" s="95"/>
      <c r="CAL109" s="92"/>
      <c r="CAM109" s="71"/>
      <c r="CAN109" s="71"/>
      <c r="CAO109" s="89"/>
      <c r="CAP109" s="77"/>
      <c r="CAQ109" s="42"/>
      <c r="CAR109" s="72"/>
      <c r="CAS109" s="95"/>
      <c r="CAT109" s="92"/>
      <c r="CAU109" s="71"/>
      <c r="CAV109" s="71"/>
      <c r="CAW109" s="89"/>
      <c r="CAX109" s="77"/>
      <c r="CAY109" s="42"/>
      <c r="CAZ109" s="72"/>
      <c r="CBA109" s="95"/>
      <c r="CBB109" s="92"/>
      <c r="CBC109" s="71"/>
      <c r="CBD109" s="71"/>
      <c r="CBE109" s="89"/>
      <c r="CBF109" s="77"/>
      <c r="CBG109" s="42"/>
      <c r="CBH109" s="72"/>
      <c r="CBI109" s="95"/>
      <c r="CBJ109" s="92"/>
      <c r="CBK109" s="71"/>
      <c r="CBL109" s="71"/>
      <c r="CBM109" s="89"/>
      <c r="CBN109" s="77"/>
      <c r="CBO109" s="42"/>
      <c r="CBP109" s="72"/>
      <c r="CBQ109" s="95"/>
      <c r="CBR109" s="92"/>
      <c r="CBS109" s="71"/>
      <c r="CBT109" s="71"/>
      <c r="CBU109" s="89"/>
      <c r="CBV109" s="77"/>
      <c r="CBW109" s="42"/>
      <c r="CBX109" s="72"/>
      <c r="CBY109" s="95"/>
      <c r="CBZ109" s="92"/>
      <c r="CCA109" s="71"/>
      <c r="CCB109" s="71"/>
      <c r="CCC109" s="89"/>
      <c r="CCD109" s="77"/>
      <c r="CCE109" s="42"/>
      <c r="CCF109" s="72"/>
      <c r="CCG109" s="95"/>
      <c r="CCH109" s="92"/>
      <c r="CCI109" s="71"/>
      <c r="CCJ109" s="71"/>
      <c r="CCK109" s="89"/>
      <c r="CCL109" s="77"/>
      <c r="CCM109" s="42"/>
      <c r="CCN109" s="72"/>
      <c r="CCO109" s="95"/>
      <c r="CCP109" s="92"/>
      <c r="CCQ109" s="71"/>
      <c r="CCR109" s="71"/>
      <c r="CCS109" s="89"/>
      <c r="CCT109" s="77"/>
      <c r="CCU109" s="42"/>
      <c r="CCV109" s="72"/>
      <c r="CCW109" s="95"/>
      <c r="CCX109" s="92"/>
      <c r="CCY109" s="71"/>
      <c r="CCZ109" s="71"/>
      <c r="CDA109" s="89"/>
      <c r="CDB109" s="77"/>
      <c r="CDC109" s="42"/>
      <c r="CDD109" s="72"/>
      <c r="CDE109" s="95"/>
      <c r="CDF109" s="92"/>
      <c r="CDG109" s="71"/>
      <c r="CDH109" s="71"/>
      <c r="CDI109" s="89"/>
      <c r="CDJ109" s="77"/>
      <c r="CDK109" s="42"/>
      <c r="CDL109" s="72"/>
      <c r="CDM109" s="95"/>
      <c r="CDN109" s="92"/>
      <c r="CDO109" s="71"/>
      <c r="CDP109" s="71"/>
      <c r="CDQ109" s="89"/>
      <c r="CDR109" s="77"/>
      <c r="CDS109" s="42"/>
      <c r="CDT109" s="72"/>
      <c r="CDU109" s="95"/>
      <c r="CDV109" s="92"/>
      <c r="CDW109" s="71"/>
      <c r="CDX109" s="71"/>
      <c r="CDY109" s="89"/>
      <c r="CDZ109" s="77"/>
      <c r="CEA109" s="42"/>
      <c r="CEB109" s="72"/>
      <c r="CEC109" s="95"/>
      <c r="CED109" s="92"/>
      <c r="CEE109" s="71"/>
      <c r="CEF109" s="71"/>
      <c r="CEG109" s="89"/>
      <c r="CEH109" s="77"/>
      <c r="CEI109" s="42"/>
      <c r="CEJ109" s="72"/>
      <c r="CEK109" s="95"/>
      <c r="CEL109" s="92"/>
      <c r="CEM109" s="71"/>
      <c r="CEN109" s="71"/>
      <c r="CEO109" s="89"/>
      <c r="CEP109" s="77"/>
      <c r="CEQ109" s="42"/>
      <c r="CER109" s="72"/>
      <c r="CES109" s="95"/>
      <c r="CET109" s="92"/>
      <c r="CEU109" s="71"/>
      <c r="CEV109" s="71"/>
      <c r="CEW109" s="89"/>
      <c r="CEX109" s="77"/>
      <c r="CEY109" s="42"/>
      <c r="CEZ109" s="72"/>
      <c r="CFA109" s="95"/>
      <c r="CFB109" s="92"/>
      <c r="CFC109" s="71"/>
      <c r="CFD109" s="71"/>
      <c r="CFE109" s="89"/>
      <c r="CFF109" s="77"/>
      <c r="CFG109" s="42"/>
      <c r="CFH109" s="72"/>
      <c r="CFI109" s="95"/>
      <c r="CFJ109" s="92"/>
      <c r="CFK109" s="71"/>
      <c r="CFL109" s="71"/>
      <c r="CFM109" s="89"/>
      <c r="CFN109" s="77"/>
      <c r="CFO109" s="42"/>
      <c r="CFP109" s="72"/>
      <c r="CFQ109" s="95"/>
      <c r="CFR109" s="92"/>
      <c r="CFS109" s="71"/>
      <c r="CFT109" s="71"/>
      <c r="CFU109" s="89"/>
      <c r="CFV109" s="77"/>
      <c r="CFW109" s="42"/>
      <c r="CFX109" s="72"/>
      <c r="CFY109" s="95"/>
      <c r="CFZ109" s="92"/>
      <c r="CGA109" s="71"/>
      <c r="CGB109" s="71"/>
      <c r="CGC109" s="89"/>
      <c r="CGD109" s="77"/>
      <c r="CGE109" s="42"/>
      <c r="CGF109" s="72"/>
      <c r="CGG109" s="95"/>
      <c r="CGH109" s="92"/>
      <c r="CGI109" s="71"/>
      <c r="CGJ109" s="71"/>
      <c r="CGK109" s="89"/>
      <c r="CGL109" s="77"/>
      <c r="CGM109" s="42"/>
      <c r="CGN109" s="72"/>
      <c r="CGO109" s="95"/>
      <c r="CGP109" s="92"/>
      <c r="CGQ109" s="71"/>
      <c r="CGR109" s="71"/>
      <c r="CGS109" s="89"/>
      <c r="CGT109" s="77"/>
      <c r="CGU109" s="42"/>
      <c r="CGV109" s="72"/>
      <c r="CGW109" s="95"/>
      <c r="CGX109" s="92"/>
      <c r="CGY109" s="71"/>
      <c r="CGZ109" s="71"/>
      <c r="CHA109" s="89"/>
      <c r="CHB109" s="77"/>
      <c r="CHC109" s="42"/>
      <c r="CHD109" s="72"/>
      <c r="CHE109" s="95"/>
      <c r="CHF109" s="92"/>
      <c r="CHG109" s="71"/>
      <c r="CHH109" s="71"/>
      <c r="CHI109" s="89"/>
      <c r="CHJ109" s="77"/>
      <c r="CHK109" s="42"/>
      <c r="CHL109" s="72"/>
      <c r="CHM109" s="95"/>
      <c r="CHN109" s="92"/>
      <c r="CHO109" s="71"/>
      <c r="CHP109" s="71"/>
      <c r="CHQ109" s="89"/>
      <c r="CHR109" s="77"/>
      <c r="CHS109" s="42"/>
      <c r="CHT109" s="72"/>
      <c r="CHU109" s="95"/>
      <c r="CHV109" s="92"/>
      <c r="CHW109" s="71"/>
      <c r="CHX109" s="71"/>
      <c r="CHY109" s="89"/>
      <c r="CHZ109" s="77"/>
      <c r="CIA109" s="42"/>
      <c r="CIB109" s="72"/>
      <c r="CIC109" s="95"/>
      <c r="CID109" s="92"/>
      <c r="CIE109" s="71"/>
      <c r="CIF109" s="71"/>
      <c r="CIG109" s="89"/>
      <c r="CIH109" s="77"/>
      <c r="CII109" s="42"/>
      <c r="CIJ109" s="72"/>
      <c r="CIK109" s="95"/>
      <c r="CIL109" s="92"/>
      <c r="CIM109" s="71"/>
      <c r="CIN109" s="71"/>
      <c r="CIO109" s="89"/>
      <c r="CIP109" s="77"/>
      <c r="CIQ109" s="42"/>
      <c r="CIR109" s="72"/>
      <c r="CIS109" s="95"/>
      <c r="CIT109" s="92"/>
      <c r="CIU109" s="71"/>
      <c r="CIV109" s="71"/>
      <c r="CIW109" s="89"/>
      <c r="CIX109" s="77"/>
      <c r="CIY109" s="42"/>
      <c r="CIZ109" s="72"/>
      <c r="CJA109" s="95"/>
      <c r="CJB109" s="92"/>
      <c r="CJC109" s="71"/>
      <c r="CJD109" s="71"/>
      <c r="CJE109" s="89"/>
      <c r="CJF109" s="77"/>
      <c r="CJG109" s="42"/>
      <c r="CJH109" s="72"/>
      <c r="CJI109" s="95"/>
      <c r="CJJ109" s="92"/>
      <c r="CJK109" s="71"/>
      <c r="CJL109" s="71"/>
      <c r="CJM109" s="89"/>
      <c r="CJN109" s="77"/>
      <c r="CJO109" s="42"/>
      <c r="CJP109" s="72"/>
      <c r="CJQ109" s="95"/>
      <c r="CJR109" s="92"/>
      <c r="CJS109" s="71"/>
      <c r="CJT109" s="71"/>
      <c r="CJU109" s="89"/>
      <c r="CJV109" s="77"/>
      <c r="CJW109" s="42"/>
      <c r="CJX109" s="72"/>
      <c r="CJY109" s="95"/>
      <c r="CJZ109" s="92"/>
      <c r="CKA109" s="71"/>
      <c r="CKB109" s="71"/>
      <c r="CKC109" s="89"/>
      <c r="CKD109" s="77"/>
      <c r="CKE109" s="42"/>
      <c r="CKF109" s="72"/>
      <c r="CKG109" s="95"/>
      <c r="CKH109" s="92"/>
      <c r="CKI109" s="71"/>
      <c r="CKJ109" s="71"/>
      <c r="CKK109" s="89"/>
      <c r="CKL109" s="77"/>
      <c r="CKM109" s="42"/>
      <c r="CKN109" s="72"/>
      <c r="CKO109" s="95"/>
      <c r="CKP109" s="92"/>
      <c r="CKQ109" s="71"/>
      <c r="CKR109" s="71"/>
      <c r="CKS109" s="89"/>
      <c r="CKT109" s="77"/>
      <c r="CKU109" s="42"/>
      <c r="CKV109" s="72"/>
      <c r="CKW109" s="95"/>
      <c r="CKX109" s="92"/>
      <c r="CKY109" s="71"/>
      <c r="CKZ109" s="71"/>
      <c r="CLA109" s="89"/>
      <c r="CLB109" s="77"/>
      <c r="CLC109" s="42"/>
      <c r="CLD109" s="72"/>
      <c r="CLE109" s="95"/>
      <c r="CLF109" s="92"/>
      <c r="CLG109" s="71"/>
      <c r="CLH109" s="71"/>
      <c r="CLI109" s="89"/>
      <c r="CLJ109" s="77"/>
      <c r="CLK109" s="42"/>
      <c r="CLL109" s="72"/>
      <c r="CLM109" s="95"/>
      <c r="CLN109" s="92"/>
      <c r="CLO109" s="71"/>
      <c r="CLP109" s="71"/>
      <c r="CLQ109" s="89"/>
      <c r="CLR109" s="77"/>
      <c r="CLS109" s="42"/>
      <c r="CLT109" s="72"/>
      <c r="CLU109" s="95"/>
      <c r="CLV109" s="92"/>
      <c r="CLW109" s="71"/>
      <c r="CLX109" s="71"/>
      <c r="CLY109" s="89"/>
      <c r="CLZ109" s="77"/>
      <c r="CMA109" s="42"/>
      <c r="CMB109" s="72"/>
      <c r="CMC109" s="95"/>
      <c r="CMD109" s="92"/>
      <c r="CME109" s="71"/>
      <c r="CMF109" s="71"/>
      <c r="CMG109" s="89"/>
      <c r="CMH109" s="77"/>
      <c r="CMI109" s="42"/>
      <c r="CMJ109" s="72"/>
      <c r="CMK109" s="95"/>
      <c r="CML109" s="92"/>
      <c r="CMM109" s="71"/>
      <c r="CMN109" s="71"/>
      <c r="CMO109" s="89"/>
      <c r="CMP109" s="77"/>
      <c r="CMQ109" s="42"/>
      <c r="CMR109" s="72"/>
      <c r="CMS109" s="95"/>
      <c r="CMT109" s="92"/>
      <c r="CMU109" s="71"/>
      <c r="CMV109" s="71"/>
      <c r="CMW109" s="89"/>
      <c r="CMX109" s="77"/>
      <c r="CMY109" s="42"/>
      <c r="CMZ109" s="72"/>
      <c r="CNA109" s="95"/>
      <c r="CNB109" s="92"/>
      <c r="CNC109" s="71"/>
      <c r="CND109" s="71"/>
      <c r="CNE109" s="89"/>
      <c r="CNF109" s="77"/>
      <c r="CNG109" s="42"/>
      <c r="CNH109" s="72"/>
      <c r="CNI109" s="95"/>
      <c r="CNJ109" s="92"/>
      <c r="CNK109" s="71"/>
      <c r="CNL109" s="71"/>
      <c r="CNM109" s="89"/>
      <c r="CNN109" s="77"/>
      <c r="CNO109" s="42"/>
      <c r="CNP109" s="72"/>
      <c r="CNQ109" s="95"/>
      <c r="CNR109" s="92"/>
      <c r="CNS109" s="71"/>
      <c r="CNT109" s="71"/>
      <c r="CNU109" s="89"/>
      <c r="CNV109" s="77"/>
      <c r="CNW109" s="42"/>
      <c r="CNX109" s="72"/>
      <c r="CNY109" s="95"/>
      <c r="CNZ109" s="92"/>
      <c r="COA109" s="71"/>
      <c r="COB109" s="71"/>
      <c r="COC109" s="89"/>
      <c r="COD109" s="77"/>
      <c r="COE109" s="42"/>
      <c r="COF109" s="72"/>
      <c r="COG109" s="95"/>
      <c r="COH109" s="92"/>
      <c r="COI109" s="71"/>
      <c r="COJ109" s="71"/>
      <c r="COK109" s="89"/>
      <c r="COL109" s="77"/>
      <c r="COM109" s="42"/>
      <c r="CON109" s="72"/>
      <c r="COO109" s="95"/>
      <c r="COP109" s="92"/>
      <c r="COQ109" s="71"/>
      <c r="COR109" s="71"/>
      <c r="COS109" s="89"/>
      <c r="COT109" s="77"/>
      <c r="COU109" s="42"/>
      <c r="COV109" s="72"/>
      <c r="COW109" s="95"/>
      <c r="COX109" s="92"/>
      <c r="COY109" s="71"/>
      <c r="COZ109" s="71"/>
      <c r="CPA109" s="89"/>
      <c r="CPB109" s="77"/>
      <c r="CPC109" s="42"/>
      <c r="CPD109" s="72"/>
      <c r="CPE109" s="95"/>
      <c r="CPF109" s="92"/>
      <c r="CPG109" s="71"/>
      <c r="CPH109" s="71"/>
      <c r="CPI109" s="89"/>
      <c r="CPJ109" s="77"/>
      <c r="CPK109" s="42"/>
      <c r="CPL109" s="72"/>
      <c r="CPM109" s="95"/>
      <c r="CPN109" s="92"/>
      <c r="CPO109" s="71"/>
      <c r="CPP109" s="71"/>
      <c r="CPQ109" s="89"/>
      <c r="CPR109" s="77"/>
      <c r="CPS109" s="42"/>
      <c r="CPT109" s="72"/>
      <c r="CPU109" s="95"/>
      <c r="CPV109" s="92"/>
      <c r="CPW109" s="71"/>
      <c r="CPX109" s="71"/>
      <c r="CPY109" s="89"/>
      <c r="CPZ109" s="77"/>
      <c r="CQA109" s="42"/>
      <c r="CQB109" s="72"/>
      <c r="CQC109" s="95"/>
      <c r="CQD109" s="92"/>
      <c r="CQE109" s="71"/>
      <c r="CQF109" s="71"/>
      <c r="CQG109" s="89"/>
      <c r="CQH109" s="77"/>
      <c r="CQI109" s="42"/>
      <c r="CQJ109" s="72"/>
      <c r="CQK109" s="95"/>
      <c r="CQL109" s="92"/>
      <c r="CQM109" s="71"/>
      <c r="CQN109" s="71"/>
      <c r="CQO109" s="89"/>
      <c r="CQP109" s="77"/>
      <c r="CQQ109" s="42"/>
      <c r="CQR109" s="72"/>
      <c r="CQS109" s="95"/>
      <c r="CQT109" s="92"/>
      <c r="CQU109" s="71"/>
      <c r="CQV109" s="71"/>
      <c r="CQW109" s="89"/>
      <c r="CQX109" s="77"/>
      <c r="CQY109" s="42"/>
      <c r="CQZ109" s="72"/>
      <c r="CRA109" s="95"/>
      <c r="CRB109" s="92"/>
      <c r="CRC109" s="71"/>
      <c r="CRD109" s="71"/>
      <c r="CRE109" s="89"/>
      <c r="CRF109" s="77"/>
      <c r="CRG109" s="42"/>
      <c r="CRH109" s="72"/>
      <c r="CRI109" s="95"/>
      <c r="CRJ109" s="92"/>
      <c r="CRK109" s="71"/>
      <c r="CRL109" s="71"/>
      <c r="CRM109" s="89"/>
      <c r="CRN109" s="77"/>
      <c r="CRO109" s="42"/>
      <c r="CRP109" s="72"/>
      <c r="CRQ109" s="95"/>
      <c r="CRR109" s="92"/>
      <c r="CRS109" s="71"/>
      <c r="CRT109" s="71"/>
      <c r="CRU109" s="89"/>
      <c r="CRV109" s="77"/>
      <c r="CRW109" s="42"/>
      <c r="CRX109" s="72"/>
      <c r="CRY109" s="95"/>
      <c r="CRZ109" s="92"/>
      <c r="CSA109" s="71"/>
      <c r="CSB109" s="71"/>
      <c r="CSC109" s="89"/>
      <c r="CSD109" s="77"/>
      <c r="CSE109" s="42"/>
      <c r="CSF109" s="72"/>
      <c r="CSG109" s="95"/>
      <c r="CSH109" s="92"/>
      <c r="CSI109" s="71"/>
      <c r="CSJ109" s="71"/>
      <c r="CSK109" s="89"/>
      <c r="CSL109" s="77"/>
      <c r="CSM109" s="42"/>
      <c r="CSN109" s="72"/>
      <c r="CSO109" s="95"/>
      <c r="CSP109" s="92"/>
      <c r="CSQ109" s="71"/>
      <c r="CSR109" s="71"/>
      <c r="CSS109" s="89"/>
      <c r="CST109" s="77"/>
      <c r="CSU109" s="42"/>
      <c r="CSV109" s="72"/>
      <c r="CSW109" s="95"/>
      <c r="CSX109" s="92"/>
      <c r="CSY109" s="71"/>
      <c r="CSZ109" s="71"/>
      <c r="CTA109" s="89"/>
      <c r="CTB109" s="77"/>
      <c r="CTC109" s="42"/>
      <c r="CTD109" s="72"/>
      <c r="CTE109" s="95"/>
      <c r="CTF109" s="92"/>
      <c r="CTG109" s="71"/>
      <c r="CTH109" s="71"/>
      <c r="CTI109" s="89"/>
      <c r="CTJ109" s="77"/>
      <c r="CTK109" s="42"/>
      <c r="CTL109" s="72"/>
      <c r="CTM109" s="95"/>
      <c r="CTN109" s="92"/>
      <c r="CTO109" s="71"/>
      <c r="CTP109" s="71"/>
      <c r="CTQ109" s="89"/>
      <c r="CTR109" s="77"/>
      <c r="CTS109" s="42"/>
      <c r="CTT109" s="72"/>
      <c r="CTU109" s="95"/>
      <c r="CTV109" s="92"/>
      <c r="CTW109" s="71"/>
      <c r="CTX109" s="71"/>
      <c r="CTY109" s="89"/>
      <c r="CTZ109" s="77"/>
      <c r="CUA109" s="42"/>
      <c r="CUB109" s="72"/>
      <c r="CUC109" s="95"/>
      <c r="CUD109" s="92"/>
      <c r="CUE109" s="71"/>
      <c r="CUF109" s="71"/>
      <c r="CUG109" s="89"/>
      <c r="CUH109" s="77"/>
      <c r="CUI109" s="42"/>
      <c r="CUJ109" s="72"/>
      <c r="CUK109" s="95"/>
      <c r="CUL109" s="92"/>
      <c r="CUM109" s="71"/>
      <c r="CUN109" s="71"/>
      <c r="CUO109" s="89"/>
      <c r="CUP109" s="77"/>
      <c r="CUQ109" s="42"/>
      <c r="CUR109" s="72"/>
      <c r="CUS109" s="95"/>
      <c r="CUT109" s="92"/>
      <c r="CUU109" s="71"/>
      <c r="CUV109" s="71"/>
      <c r="CUW109" s="89"/>
      <c r="CUX109" s="77"/>
      <c r="CUY109" s="42"/>
      <c r="CUZ109" s="72"/>
      <c r="CVA109" s="95"/>
      <c r="CVB109" s="92"/>
      <c r="CVC109" s="71"/>
      <c r="CVD109" s="71"/>
      <c r="CVE109" s="89"/>
      <c r="CVF109" s="77"/>
      <c r="CVG109" s="42"/>
      <c r="CVH109" s="72"/>
      <c r="CVI109" s="95"/>
      <c r="CVJ109" s="92"/>
      <c r="CVK109" s="71"/>
      <c r="CVL109" s="71"/>
      <c r="CVM109" s="89"/>
      <c r="CVN109" s="77"/>
      <c r="CVO109" s="42"/>
      <c r="CVP109" s="72"/>
      <c r="CVQ109" s="95"/>
      <c r="CVR109" s="92"/>
      <c r="CVS109" s="71"/>
      <c r="CVT109" s="71"/>
      <c r="CVU109" s="89"/>
      <c r="CVV109" s="77"/>
      <c r="CVW109" s="42"/>
      <c r="CVX109" s="72"/>
      <c r="CVY109" s="95"/>
      <c r="CVZ109" s="92"/>
      <c r="CWA109" s="71"/>
      <c r="CWB109" s="71"/>
      <c r="CWC109" s="89"/>
      <c r="CWD109" s="77"/>
      <c r="CWE109" s="42"/>
      <c r="CWF109" s="72"/>
      <c r="CWG109" s="95"/>
      <c r="CWH109" s="92"/>
      <c r="CWI109" s="71"/>
      <c r="CWJ109" s="71"/>
      <c r="CWK109" s="89"/>
      <c r="CWL109" s="77"/>
      <c r="CWM109" s="42"/>
      <c r="CWN109" s="72"/>
      <c r="CWO109" s="95"/>
      <c r="CWP109" s="92"/>
      <c r="CWQ109" s="71"/>
      <c r="CWR109" s="71"/>
      <c r="CWS109" s="89"/>
      <c r="CWT109" s="77"/>
      <c r="CWU109" s="42"/>
      <c r="CWV109" s="72"/>
      <c r="CWW109" s="95"/>
      <c r="CWX109" s="92"/>
      <c r="CWY109" s="71"/>
      <c r="CWZ109" s="71"/>
      <c r="CXA109" s="89"/>
      <c r="CXB109" s="77"/>
      <c r="CXC109" s="42"/>
      <c r="CXD109" s="72"/>
      <c r="CXE109" s="95"/>
      <c r="CXF109" s="92"/>
      <c r="CXG109" s="71"/>
      <c r="CXH109" s="71"/>
      <c r="CXI109" s="89"/>
      <c r="CXJ109" s="77"/>
      <c r="CXK109" s="42"/>
      <c r="CXL109" s="72"/>
      <c r="CXM109" s="95"/>
      <c r="CXN109" s="92"/>
      <c r="CXO109" s="71"/>
      <c r="CXP109" s="71"/>
      <c r="CXQ109" s="89"/>
      <c r="CXR109" s="77"/>
      <c r="CXS109" s="42"/>
      <c r="CXT109" s="72"/>
      <c r="CXU109" s="95"/>
      <c r="CXV109" s="92"/>
      <c r="CXW109" s="71"/>
      <c r="CXX109" s="71"/>
      <c r="CXY109" s="89"/>
      <c r="CXZ109" s="77"/>
      <c r="CYA109" s="42"/>
      <c r="CYB109" s="72"/>
      <c r="CYC109" s="95"/>
      <c r="CYD109" s="92"/>
      <c r="CYE109" s="71"/>
      <c r="CYF109" s="71"/>
      <c r="CYG109" s="89"/>
      <c r="CYH109" s="77"/>
      <c r="CYI109" s="42"/>
      <c r="CYJ109" s="72"/>
      <c r="CYK109" s="95"/>
      <c r="CYL109" s="92"/>
      <c r="CYM109" s="71"/>
      <c r="CYN109" s="71"/>
      <c r="CYO109" s="89"/>
      <c r="CYP109" s="77"/>
      <c r="CYQ109" s="42"/>
      <c r="CYR109" s="72"/>
      <c r="CYS109" s="95"/>
      <c r="CYT109" s="92"/>
      <c r="CYU109" s="71"/>
      <c r="CYV109" s="71"/>
      <c r="CYW109" s="89"/>
      <c r="CYX109" s="77"/>
      <c r="CYY109" s="42"/>
      <c r="CYZ109" s="72"/>
      <c r="CZA109" s="95"/>
      <c r="CZB109" s="92"/>
      <c r="CZC109" s="71"/>
      <c r="CZD109" s="71"/>
      <c r="CZE109" s="89"/>
      <c r="CZF109" s="77"/>
      <c r="CZG109" s="42"/>
      <c r="CZH109" s="72"/>
      <c r="CZI109" s="95"/>
      <c r="CZJ109" s="92"/>
      <c r="CZK109" s="71"/>
      <c r="CZL109" s="71"/>
      <c r="CZM109" s="89"/>
      <c r="CZN109" s="77"/>
      <c r="CZO109" s="42"/>
      <c r="CZP109" s="72"/>
      <c r="CZQ109" s="95"/>
      <c r="CZR109" s="92"/>
      <c r="CZS109" s="71"/>
      <c r="CZT109" s="71"/>
      <c r="CZU109" s="89"/>
      <c r="CZV109" s="77"/>
      <c r="CZW109" s="42"/>
      <c r="CZX109" s="72"/>
      <c r="CZY109" s="95"/>
      <c r="CZZ109" s="92"/>
      <c r="DAA109" s="71"/>
      <c r="DAB109" s="71"/>
      <c r="DAC109" s="89"/>
      <c r="DAD109" s="77"/>
      <c r="DAE109" s="42"/>
      <c r="DAF109" s="72"/>
      <c r="DAG109" s="95"/>
      <c r="DAH109" s="92"/>
      <c r="DAI109" s="71"/>
      <c r="DAJ109" s="71"/>
      <c r="DAK109" s="89"/>
      <c r="DAL109" s="77"/>
      <c r="DAM109" s="42"/>
      <c r="DAN109" s="72"/>
      <c r="DAO109" s="95"/>
      <c r="DAP109" s="92"/>
      <c r="DAQ109" s="71"/>
      <c r="DAR109" s="71"/>
      <c r="DAS109" s="89"/>
      <c r="DAT109" s="77"/>
      <c r="DAU109" s="42"/>
      <c r="DAV109" s="72"/>
      <c r="DAW109" s="95"/>
      <c r="DAX109" s="92"/>
      <c r="DAY109" s="71"/>
      <c r="DAZ109" s="71"/>
      <c r="DBA109" s="89"/>
      <c r="DBB109" s="77"/>
      <c r="DBC109" s="42"/>
      <c r="DBD109" s="72"/>
      <c r="DBE109" s="95"/>
      <c r="DBF109" s="92"/>
      <c r="DBG109" s="71"/>
      <c r="DBH109" s="71"/>
      <c r="DBI109" s="89"/>
      <c r="DBJ109" s="77"/>
      <c r="DBK109" s="42"/>
      <c r="DBL109" s="72"/>
      <c r="DBM109" s="95"/>
      <c r="DBN109" s="92"/>
      <c r="DBO109" s="71"/>
      <c r="DBP109" s="71"/>
      <c r="DBQ109" s="89"/>
      <c r="DBR109" s="77"/>
      <c r="DBS109" s="42"/>
      <c r="DBT109" s="72"/>
      <c r="DBU109" s="95"/>
      <c r="DBV109" s="92"/>
      <c r="DBW109" s="71"/>
      <c r="DBX109" s="71"/>
      <c r="DBY109" s="89"/>
      <c r="DBZ109" s="77"/>
      <c r="DCA109" s="42"/>
      <c r="DCB109" s="72"/>
      <c r="DCC109" s="95"/>
      <c r="DCD109" s="92"/>
      <c r="DCE109" s="71"/>
      <c r="DCF109" s="71"/>
      <c r="DCG109" s="89"/>
      <c r="DCH109" s="77"/>
      <c r="DCI109" s="42"/>
      <c r="DCJ109" s="72"/>
      <c r="DCK109" s="95"/>
      <c r="DCL109" s="92"/>
      <c r="DCM109" s="71"/>
      <c r="DCN109" s="71"/>
      <c r="DCO109" s="89"/>
      <c r="DCP109" s="77"/>
      <c r="DCQ109" s="42"/>
      <c r="DCR109" s="72"/>
      <c r="DCS109" s="95"/>
      <c r="DCT109" s="92"/>
      <c r="DCU109" s="71"/>
      <c r="DCV109" s="71"/>
      <c r="DCW109" s="89"/>
      <c r="DCX109" s="77"/>
      <c r="DCY109" s="42"/>
      <c r="DCZ109" s="72"/>
      <c r="DDA109" s="95"/>
      <c r="DDB109" s="92"/>
      <c r="DDC109" s="71"/>
      <c r="DDD109" s="71"/>
      <c r="DDE109" s="89"/>
    </row>
    <row r="110" spans="1:2813" ht="20.100000000000001" hidden="1" customHeight="1" outlineLevel="1">
      <c r="B110" s="6"/>
      <c r="C110" s="130" t="str">
        <f>IF(A110&lt;&gt;"",A110,MAX($A$23:A110)&amp;"."&amp;ROW()-ROW($A$23)+1-MATCH(MAX($A$23:A110),$A$23:A110))</f>
        <v>16.2</v>
      </c>
      <c r="D110" s="48"/>
      <c r="E110" s="238" t="s">
        <v>309</v>
      </c>
      <c r="F110" s="236" t="s">
        <v>97</v>
      </c>
      <c r="G110" s="237">
        <v>16.3</v>
      </c>
      <c r="H110" s="14"/>
      <c r="I110" s="141"/>
      <c r="J110" s="123" t="str">
        <f t="shared" si="4"/>
        <v xml:space="preserve"> </v>
      </c>
      <c r="K110" s="72"/>
      <c r="L110" s="96"/>
      <c r="M110" s="92"/>
      <c r="N110" s="81"/>
      <c r="O110" s="90"/>
      <c r="P110" s="81"/>
      <c r="Q110" s="1"/>
      <c r="R110" s="6"/>
      <c r="S110" s="81"/>
      <c r="T110" s="90"/>
      <c r="U110" s="81"/>
      <c r="V110" s="77"/>
      <c r="W110" s="42"/>
      <c r="X110" s="72"/>
      <c r="Y110" s="96"/>
      <c r="Z110" s="92"/>
      <c r="AA110" s="81"/>
      <c r="AB110" s="90"/>
      <c r="AC110" s="81"/>
      <c r="AD110" s="77"/>
      <c r="AE110" s="42"/>
      <c r="AF110" s="72"/>
      <c r="AG110" s="96"/>
      <c r="AH110" s="92"/>
      <c r="AI110" s="81"/>
      <c r="AJ110" s="90"/>
      <c r="AK110" s="81"/>
      <c r="AL110" s="77"/>
      <c r="AM110" s="42"/>
      <c r="AN110" s="72"/>
      <c r="AO110" s="96"/>
      <c r="AP110" s="92"/>
      <c r="AQ110" s="81"/>
      <c r="AR110" s="90"/>
      <c r="AS110" s="81"/>
      <c r="AT110" s="77"/>
      <c r="AU110" s="42"/>
      <c r="AV110" s="72"/>
      <c r="AW110" s="96"/>
      <c r="AX110" s="92"/>
      <c r="AY110" s="81"/>
      <c r="AZ110" s="90"/>
      <c r="BA110" s="81"/>
      <c r="BB110" s="77"/>
      <c r="BC110" s="42"/>
      <c r="BD110" s="72"/>
      <c r="BE110" s="96"/>
      <c r="BF110" s="92"/>
      <c r="BG110" s="81"/>
      <c r="BH110" s="90"/>
      <c r="BI110" s="81"/>
      <c r="BJ110" s="77"/>
      <c r="BK110" s="42"/>
      <c r="BL110" s="72"/>
      <c r="BM110" s="96"/>
      <c r="BN110" s="92"/>
      <c r="BO110" s="81"/>
      <c r="BP110" s="90"/>
      <c r="BQ110" s="81"/>
      <c r="BR110" s="77"/>
      <c r="BS110" s="42"/>
      <c r="BT110" s="72"/>
      <c r="BU110" s="96"/>
      <c r="BV110" s="92"/>
      <c r="BW110" s="81"/>
      <c r="BX110" s="90"/>
      <c r="BY110" s="81"/>
      <c r="BZ110" s="77"/>
      <c r="CA110" s="42"/>
      <c r="CB110" s="72"/>
      <c r="CC110" s="96"/>
      <c r="CD110" s="92"/>
      <c r="CE110" s="81"/>
      <c r="CF110" s="90"/>
      <c r="CG110" s="81"/>
      <c r="CH110" s="77"/>
      <c r="CI110" s="42"/>
      <c r="CJ110" s="72"/>
      <c r="CK110" s="96"/>
      <c r="CL110" s="92"/>
      <c r="CM110" s="81"/>
      <c r="CN110" s="90"/>
      <c r="CO110" s="81"/>
      <c r="CP110" s="77"/>
      <c r="CQ110" s="42"/>
      <c r="CR110" s="72"/>
      <c r="CS110" s="96"/>
      <c r="CT110" s="92"/>
      <c r="CU110" s="81"/>
      <c r="CV110" s="90"/>
      <c r="CW110" s="81"/>
      <c r="CX110" s="77"/>
      <c r="CY110" s="42"/>
      <c r="CZ110" s="72"/>
      <c r="DA110" s="96"/>
      <c r="DB110" s="92"/>
      <c r="DC110" s="81"/>
      <c r="DD110" s="90"/>
      <c r="DE110" s="81"/>
      <c r="DF110" s="77"/>
      <c r="DG110" s="42"/>
      <c r="DH110" s="72"/>
      <c r="DI110" s="96"/>
      <c r="DJ110" s="92"/>
      <c r="DK110" s="81"/>
      <c r="DL110" s="90"/>
      <c r="DM110" s="81"/>
      <c r="DN110" s="77"/>
      <c r="DO110" s="42"/>
      <c r="DP110" s="72"/>
      <c r="DQ110" s="96"/>
      <c r="DR110" s="92"/>
      <c r="DS110" s="81"/>
      <c r="DT110" s="90"/>
      <c r="DU110" s="81"/>
      <c r="DV110" s="77"/>
      <c r="DW110" s="42"/>
      <c r="DX110" s="72"/>
      <c r="DY110" s="96"/>
      <c r="DZ110" s="92"/>
      <c r="EA110" s="81"/>
      <c r="EB110" s="90"/>
      <c r="EC110" s="81"/>
      <c r="ED110" s="77"/>
      <c r="EE110" s="42"/>
      <c r="EF110" s="72"/>
      <c r="EG110" s="96"/>
      <c r="EH110" s="92"/>
      <c r="EI110" s="81"/>
      <c r="EJ110" s="90"/>
      <c r="EK110" s="81"/>
      <c r="EL110" s="77"/>
      <c r="EM110" s="42"/>
      <c r="EN110" s="72"/>
      <c r="EO110" s="96"/>
      <c r="EP110" s="92"/>
      <c r="EQ110" s="81"/>
      <c r="ER110" s="90"/>
      <c r="ES110" s="81"/>
      <c r="ET110" s="77"/>
      <c r="EU110" s="42"/>
      <c r="EV110" s="72"/>
      <c r="EW110" s="96"/>
      <c r="EX110" s="92"/>
      <c r="EY110" s="81"/>
      <c r="EZ110" s="90"/>
      <c r="FA110" s="81"/>
      <c r="FB110" s="77"/>
      <c r="FC110" s="42"/>
      <c r="FD110" s="72"/>
      <c r="FE110" s="96"/>
      <c r="FF110" s="92"/>
      <c r="FG110" s="81"/>
      <c r="FH110" s="90"/>
      <c r="FI110" s="81"/>
      <c r="FJ110" s="77"/>
      <c r="FK110" s="42"/>
      <c r="FL110" s="72"/>
      <c r="FM110" s="96"/>
      <c r="FN110" s="92"/>
      <c r="FO110" s="81"/>
      <c r="FP110" s="90"/>
      <c r="FQ110" s="81"/>
      <c r="FR110" s="77"/>
      <c r="FS110" s="42"/>
      <c r="FT110" s="72"/>
      <c r="FU110" s="96"/>
      <c r="FV110" s="92"/>
      <c r="FW110" s="81"/>
      <c r="FX110" s="90"/>
      <c r="FY110" s="81"/>
      <c r="FZ110" s="77"/>
      <c r="GA110" s="42"/>
      <c r="GB110" s="72"/>
      <c r="GC110" s="96"/>
      <c r="GD110" s="92"/>
      <c r="GE110" s="81"/>
      <c r="GF110" s="90"/>
      <c r="GG110" s="81"/>
      <c r="GH110" s="77"/>
      <c r="GI110" s="42"/>
      <c r="GJ110" s="72"/>
      <c r="GK110" s="96"/>
      <c r="GL110" s="92"/>
      <c r="GM110" s="81"/>
      <c r="GN110" s="90"/>
      <c r="GO110" s="81"/>
      <c r="GP110" s="77"/>
      <c r="GQ110" s="42"/>
      <c r="GR110" s="72"/>
      <c r="GS110" s="96"/>
      <c r="GT110" s="92"/>
      <c r="GU110" s="81"/>
      <c r="GV110" s="90"/>
      <c r="GW110" s="81"/>
      <c r="GX110" s="77"/>
      <c r="GY110" s="42"/>
      <c r="GZ110" s="72"/>
      <c r="HA110" s="96"/>
      <c r="HB110" s="92"/>
      <c r="HC110" s="81"/>
      <c r="HD110" s="90"/>
      <c r="HE110" s="81"/>
      <c r="HF110" s="77"/>
      <c r="HG110" s="42"/>
      <c r="HH110" s="72"/>
      <c r="HI110" s="96"/>
      <c r="HJ110" s="92"/>
      <c r="HK110" s="81"/>
      <c r="HL110" s="90"/>
      <c r="HM110" s="81"/>
      <c r="HN110" s="77"/>
      <c r="HO110" s="42"/>
      <c r="HP110" s="72"/>
      <c r="HQ110" s="96"/>
      <c r="HR110" s="92"/>
      <c r="HS110" s="81"/>
      <c r="HT110" s="90"/>
      <c r="HU110" s="81"/>
      <c r="HV110" s="77"/>
      <c r="HW110" s="42"/>
      <c r="HX110" s="72"/>
      <c r="HY110" s="96"/>
      <c r="HZ110" s="92"/>
      <c r="IA110" s="81"/>
      <c r="IB110" s="90"/>
      <c r="IC110" s="81"/>
      <c r="ID110" s="77"/>
      <c r="IE110" s="42"/>
      <c r="IF110" s="72"/>
      <c r="IG110" s="96"/>
      <c r="IH110" s="92"/>
      <c r="II110" s="81"/>
      <c r="IJ110" s="90"/>
      <c r="IK110" s="81"/>
      <c r="IL110" s="77"/>
      <c r="IM110" s="42"/>
      <c r="IN110" s="72"/>
      <c r="IO110" s="96"/>
      <c r="IP110" s="92"/>
      <c r="IQ110" s="81"/>
      <c r="IR110" s="90"/>
      <c r="IS110" s="81"/>
      <c r="IT110" s="77"/>
      <c r="IU110" s="42"/>
      <c r="IV110" s="72"/>
      <c r="IW110" s="96"/>
      <c r="IX110" s="92"/>
      <c r="IY110" s="81"/>
      <c r="IZ110" s="90"/>
      <c r="JA110" s="81"/>
      <c r="JB110" s="77"/>
      <c r="JC110" s="42"/>
      <c r="JD110" s="72"/>
      <c r="JE110" s="96"/>
      <c r="JF110" s="92"/>
      <c r="JG110" s="81"/>
      <c r="JH110" s="90"/>
      <c r="JI110" s="81"/>
      <c r="JJ110" s="77"/>
      <c r="JK110" s="42"/>
      <c r="JL110" s="72"/>
      <c r="JM110" s="96"/>
      <c r="JN110" s="92"/>
      <c r="JO110" s="81"/>
      <c r="JP110" s="90"/>
      <c r="JQ110" s="81"/>
      <c r="JR110" s="77"/>
      <c r="JS110" s="42"/>
      <c r="JT110" s="72"/>
      <c r="JU110" s="96"/>
      <c r="JV110" s="92"/>
      <c r="JW110" s="81"/>
      <c r="JX110" s="90"/>
      <c r="JY110" s="81"/>
      <c r="JZ110" s="77"/>
      <c r="KA110" s="42"/>
      <c r="KB110" s="72"/>
      <c r="KC110" s="96"/>
      <c r="KD110" s="92"/>
      <c r="KE110" s="81"/>
      <c r="KF110" s="90"/>
      <c r="KG110" s="81"/>
      <c r="KH110" s="77"/>
      <c r="KI110" s="42"/>
      <c r="KJ110" s="72"/>
      <c r="KK110" s="96"/>
      <c r="KL110" s="92"/>
      <c r="KM110" s="81"/>
      <c r="KN110" s="90"/>
      <c r="KO110" s="81"/>
      <c r="KP110" s="77"/>
      <c r="KQ110" s="42"/>
      <c r="KR110" s="72"/>
      <c r="KS110" s="96"/>
      <c r="KT110" s="92"/>
      <c r="KU110" s="81"/>
      <c r="KV110" s="90"/>
      <c r="KW110" s="81"/>
      <c r="KX110" s="77"/>
      <c r="KY110" s="42"/>
      <c r="KZ110" s="72"/>
      <c r="LA110" s="96"/>
      <c r="LB110" s="92"/>
      <c r="LC110" s="81"/>
      <c r="LD110" s="90"/>
      <c r="LE110" s="81"/>
      <c r="LF110" s="77"/>
      <c r="LG110" s="42"/>
      <c r="LH110" s="72"/>
      <c r="LI110" s="96"/>
      <c r="LJ110" s="92"/>
      <c r="LK110" s="81"/>
      <c r="LL110" s="90"/>
      <c r="LM110" s="81"/>
      <c r="LN110" s="77"/>
      <c r="LO110" s="42"/>
      <c r="LP110" s="72"/>
      <c r="LQ110" s="96"/>
      <c r="LR110" s="92"/>
      <c r="LS110" s="81"/>
      <c r="LT110" s="90"/>
      <c r="LU110" s="81"/>
      <c r="LV110" s="77"/>
      <c r="LW110" s="42"/>
      <c r="LX110" s="72"/>
      <c r="LY110" s="96"/>
      <c r="LZ110" s="92"/>
      <c r="MA110" s="81"/>
      <c r="MB110" s="90"/>
      <c r="MC110" s="81"/>
      <c r="MD110" s="77"/>
      <c r="ME110" s="42"/>
      <c r="MF110" s="72"/>
      <c r="MG110" s="96"/>
      <c r="MH110" s="92"/>
      <c r="MI110" s="81"/>
      <c r="MJ110" s="90"/>
      <c r="MK110" s="81"/>
      <c r="ML110" s="77"/>
      <c r="MM110" s="42"/>
      <c r="MN110" s="72"/>
      <c r="MO110" s="96"/>
      <c r="MP110" s="92"/>
      <c r="MQ110" s="81"/>
      <c r="MR110" s="90"/>
      <c r="MS110" s="81"/>
      <c r="MT110" s="77"/>
      <c r="MU110" s="42"/>
      <c r="MV110" s="72"/>
      <c r="MW110" s="96"/>
      <c r="MX110" s="92"/>
      <c r="MY110" s="81"/>
      <c r="MZ110" s="90"/>
      <c r="NA110" s="81"/>
      <c r="NB110" s="77"/>
      <c r="NC110" s="42"/>
      <c r="ND110" s="72"/>
      <c r="NE110" s="96"/>
      <c r="NF110" s="92"/>
      <c r="NG110" s="81"/>
      <c r="NH110" s="90"/>
      <c r="NI110" s="81"/>
      <c r="NJ110" s="77"/>
      <c r="NK110" s="42"/>
      <c r="NL110" s="72"/>
      <c r="NM110" s="96"/>
      <c r="NN110" s="92"/>
      <c r="NO110" s="81"/>
      <c r="NP110" s="90"/>
      <c r="NQ110" s="81"/>
      <c r="NR110" s="77"/>
      <c r="NS110" s="42"/>
      <c r="NT110" s="72"/>
      <c r="NU110" s="96"/>
      <c r="NV110" s="92"/>
      <c r="NW110" s="81"/>
      <c r="NX110" s="90"/>
      <c r="NY110" s="81"/>
      <c r="NZ110" s="77"/>
      <c r="OA110" s="42"/>
      <c r="OB110" s="72"/>
      <c r="OC110" s="96"/>
      <c r="OD110" s="92"/>
      <c r="OE110" s="81"/>
      <c r="OF110" s="90"/>
      <c r="OG110" s="81"/>
      <c r="OH110" s="77"/>
      <c r="OI110" s="42"/>
      <c r="OJ110" s="72"/>
      <c r="OK110" s="96"/>
      <c r="OL110" s="92"/>
      <c r="OM110" s="81"/>
      <c r="ON110" s="90"/>
      <c r="OO110" s="81"/>
      <c r="OP110" s="77"/>
      <c r="OQ110" s="42"/>
      <c r="OR110" s="72"/>
      <c r="OS110" s="96"/>
      <c r="OT110" s="92"/>
      <c r="OU110" s="81"/>
      <c r="OV110" s="90"/>
      <c r="OW110" s="81"/>
      <c r="OX110" s="77"/>
      <c r="OY110" s="42"/>
      <c r="OZ110" s="72"/>
      <c r="PA110" s="96"/>
      <c r="PB110" s="92"/>
      <c r="PC110" s="81"/>
      <c r="PD110" s="90"/>
      <c r="PE110" s="81"/>
      <c r="PF110" s="77"/>
      <c r="PG110" s="42"/>
      <c r="PH110" s="72"/>
      <c r="PI110" s="96"/>
      <c r="PJ110" s="92"/>
      <c r="PK110" s="81"/>
      <c r="PL110" s="90"/>
      <c r="PM110" s="81"/>
      <c r="PN110" s="77"/>
      <c r="PO110" s="42"/>
      <c r="PP110" s="72"/>
      <c r="PQ110" s="96"/>
      <c r="PR110" s="92"/>
      <c r="PS110" s="81"/>
      <c r="PT110" s="90"/>
      <c r="PU110" s="81"/>
      <c r="PV110" s="77"/>
      <c r="PW110" s="42"/>
      <c r="PX110" s="72"/>
      <c r="PY110" s="96"/>
      <c r="PZ110" s="92"/>
      <c r="QA110" s="81"/>
      <c r="QB110" s="90"/>
      <c r="QC110" s="81"/>
      <c r="QD110" s="77"/>
      <c r="QE110" s="42"/>
      <c r="QF110" s="72"/>
      <c r="QG110" s="96"/>
      <c r="QH110" s="92"/>
      <c r="QI110" s="81"/>
      <c r="QJ110" s="90"/>
      <c r="QK110" s="81"/>
      <c r="QL110" s="77"/>
      <c r="QM110" s="42"/>
      <c r="QN110" s="72"/>
      <c r="QO110" s="96"/>
      <c r="QP110" s="92"/>
      <c r="QQ110" s="81"/>
      <c r="QR110" s="90"/>
      <c r="QS110" s="81"/>
      <c r="QT110" s="77"/>
      <c r="QU110" s="42"/>
      <c r="QV110" s="72"/>
      <c r="QW110" s="96"/>
      <c r="QX110" s="92"/>
      <c r="QY110" s="81"/>
      <c r="QZ110" s="90"/>
      <c r="RA110" s="81"/>
      <c r="RB110" s="77"/>
      <c r="RC110" s="42"/>
      <c r="RD110" s="72"/>
      <c r="RE110" s="96"/>
      <c r="RF110" s="92"/>
      <c r="RG110" s="81"/>
      <c r="RH110" s="90"/>
      <c r="RI110" s="81"/>
      <c r="RJ110" s="77"/>
      <c r="RK110" s="42"/>
      <c r="RL110" s="72"/>
      <c r="RM110" s="96"/>
      <c r="RN110" s="92"/>
      <c r="RO110" s="81"/>
      <c r="RP110" s="90"/>
      <c r="RQ110" s="81"/>
      <c r="RR110" s="77"/>
      <c r="RS110" s="42"/>
      <c r="RT110" s="72"/>
      <c r="RU110" s="96"/>
      <c r="RV110" s="92"/>
      <c r="RW110" s="81"/>
      <c r="RX110" s="90"/>
      <c r="RY110" s="81"/>
      <c r="RZ110" s="77"/>
      <c r="SA110" s="42"/>
      <c r="SB110" s="72"/>
      <c r="SC110" s="96"/>
      <c r="SD110" s="92"/>
      <c r="SE110" s="81"/>
      <c r="SF110" s="90"/>
      <c r="SG110" s="81"/>
      <c r="SH110" s="77"/>
      <c r="SI110" s="42"/>
      <c r="SJ110" s="72"/>
      <c r="SK110" s="96"/>
      <c r="SL110" s="92"/>
      <c r="SM110" s="81"/>
      <c r="SN110" s="90"/>
      <c r="SO110" s="81"/>
      <c r="SP110" s="77"/>
      <c r="SQ110" s="42"/>
      <c r="SR110" s="72"/>
      <c r="SS110" s="96"/>
      <c r="ST110" s="92"/>
      <c r="SU110" s="81"/>
      <c r="SV110" s="90"/>
      <c r="SW110" s="81"/>
      <c r="SX110" s="77"/>
      <c r="SY110" s="42"/>
      <c r="SZ110" s="72"/>
      <c r="TA110" s="96"/>
      <c r="TB110" s="92"/>
      <c r="TC110" s="81"/>
      <c r="TD110" s="90"/>
      <c r="TE110" s="81"/>
      <c r="TF110" s="77"/>
      <c r="TG110" s="42"/>
      <c r="TH110" s="72"/>
      <c r="TI110" s="96"/>
      <c r="TJ110" s="92"/>
      <c r="TK110" s="81"/>
      <c r="TL110" s="90"/>
      <c r="TM110" s="81"/>
      <c r="TN110" s="77"/>
      <c r="TO110" s="42"/>
      <c r="TP110" s="72"/>
      <c r="TQ110" s="96"/>
      <c r="TR110" s="92"/>
      <c r="TS110" s="81"/>
      <c r="TT110" s="90"/>
      <c r="TU110" s="81"/>
      <c r="TV110" s="77"/>
      <c r="TW110" s="42"/>
      <c r="TX110" s="72"/>
      <c r="TY110" s="96"/>
      <c r="TZ110" s="92"/>
      <c r="UA110" s="81"/>
      <c r="UB110" s="90"/>
      <c r="UC110" s="81"/>
      <c r="UD110" s="77"/>
      <c r="UE110" s="42"/>
      <c r="UF110" s="72"/>
      <c r="UG110" s="96"/>
      <c r="UH110" s="92"/>
      <c r="UI110" s="81"/>
      <c r="UJ110" s="90"/>
      <c r="UK110" s="81"/>
      <c r="UL110" s="77"/>
      <c r="UM110" s="42"/>
      <c r="UN110" s="72"/>
      <c r="UO110" s="96"/>
      <c r="UP110" s="92"/>
      <c r="UQ110" s="81"/>
      <c r="UR110" s="90"/>
      <c r="US110" s="81"/>
      <c r="UT110" s="77"/>
      <c r="UU110" s="42"/>
      <c r="UV110" s="72"/>
      <c r="UW110" s="96"/>
      <c r="UX110" s="92"/>
      <c r="UY110" s="81"/>
      <c r="UZ110" s="90"/>
      <c r="VA110" s="81"/>
      <c r="VB110" s="77"/>
      <c r="VC110" s="42"/>
      <c r="VD110" s="72"/>
      <c r="VE110" s="96"/>
      <c r="VF110" s="92"/>
      <c r="VG110" s="81"/>
      <c r="VH110" s="90"/>
      <c r="VI110" s="81"/>
      <c r="VJ110" s="77"/>
      <c r="VK110" s="42"/>
      <c r="VL110" s="72"/>
      <c r="VM110" s="96"/>
      <c r="VN110" s="92"/>
      <c r="VO110" s="81"/>
      <c r="VP110" s="90"/>
      <c r="VQ110" s="81"/>
      <c r="VR110" s="77"/>
      <c r="VS110" s="42"/>
      <c r="VT110" s="72"/>
      <c r="VU110" s="96"/>
      <c r="VV110" s="92"/>
      <c r="VW110" s="81"/>
      <c r="VX110" s="90"/>
      <c r="VY110" s="81"/>
      <c r="VZ110" s="77"/>
      <c r="WA110" s="42"/>
      <c r="WB110" s="72"/>
      <c r="WC110" s="96"/>
      <c r="WD110" s="92"/>
      <c r="WE110" s="81"/>
      <c r="WF110" s="90"/>
      <c r="WG110" s="81"/>
      <c r="WH110" s="77"/>
      <c r="WI110" s="42"/>
      <c r="WJ110" s="72"/>
      <c r="WK110" s="96"/>
      <c r="WL110" s="92"/>
      <c r="WM110" s="81"/>
      <c r="WN110" s="90"/>
      <c r="WO110" s="81"/>
      <c r="WP110" s="77"/>
      <c r="WQ110" s="42"/>
      <c r="WR110" s="72"/>
      <c r="WS110" s="96"/>
      <c r="WT110" s="92"/>
      <c r="WU110" s="81"/>
      <c r="WV110" s="90"/>
      <c r="WW110" s="81"/>
      <c r="WX110" s="77"/>
      <c r="WY110" s="42"/>
      <c r="WZ110" s="72"/>
      <c r="XA110" s="96"/>
      <c r="XB110" s="92"/>
      <c r="XC110" s="81"/>
      <c r="XD110" s="90"/>
      <c r="XE110" s="81"/>
      <c r="XF110" s="77"/>
      <c r="XG110" s="42"/>
      <c r="XH110" s="72"/>
      <c r="XI110" s="96"/>
      <c r="XJ110" s="92"/>
      <c r="XK110" s="81"/>
      <c r="XL110" s="90"/>
      <c r="XM110" s="81"/>
      <c r="XN110" s="77"/>
      <c r="XO110" s="42"/>
      <c r="XP110" s="72"/>
      <c r="XQ110" s="96"/>
      <c r="XR110" s="92"/>
      <c r="XS110" s="81"/>
      <c r="XT110" s="90"/>
      <c r="XU110" s="81"/>
      <c r="XV110" s="77"/>
      <c r="XW110" s="42"/>
      <c r="XX110" s="72"/>
      <c r="XY110" s="96"/>
      <c r="XZ110" s="92"/>
      <c r="YA110" s="81"/>
      <c r="YB110" s="90"/>
      <c r="YC110" s="81"/>
      <c r="YD110" s="77"/>
      <c r="YE110" s="42"/>
      <c r="YF110" s="72"/>
      <c r="YG110" s="96"/>
      <c r="YH110" s="92"/>
      <c r="YI110" s="81"/>
      <c r="YJ110" s="90"/>
      <c r="YK110" s="81"/>
      <c r="YL110" s="77"/>
      <c r="YM110" s="42"/>
      <c r="YN110" s="72"/>
      <c r="YO110" s="96"/>
      <c r="YP110" s="92"/>
      <c r="YQ110" s="81"/>
      <c r="YR110" s="90"/>
      <c r="YS110" s="81"/>
      <c r="YT110" s="77"/>
      <c r="YU110" s="42"/>
      <c r="YV110" s="72"/>
      <c r="YW110" s="96"/>
      <c r="YX110" s="92"/>
      <c r="YY110" s="81"/>
      <c r="YZ110" s="90"/>
      <c r="ZA110" s="81"/>
      <c r="ZB110" s="77"/>
      <c r="ZC110" s="42"/>
      <c r="ZD110" s="72"/>
      <c r="ZE110" s="96"/>
      <c r="ZF110" s="92"/>
      <c r="ZG110" s="81"/>
      <c r="ZH110" s="90"/>
      <c r="ZI110" s="81"/>
      <c r="ZJ110" s="77"/>
      <c r="ZK110" s="42"/>
      <c r="ZL110" s="72"/>
      <c r="ZM110" s="96"/>
      <c r="ZN110" s="92"/>
      <c r="ZO110" s="81"/>
      <c r="ZP110" s="90"/>
      <c r="ZQ110" s="81"/>
      <c r="ZR110" s="77"/>
      <c r="ZS110" s="42"/>
      <c r="ZT110" s="72"/>
      <c r="ZU110" s="96"/>
      <c r="ZV110" s="92"/>
      <c r="ZW110" s="81"/>
      <c r="ZX110" s="90"/>
      <c r="ZY110" s="81"/>
      <c r="ZZ110" s="77"/>
      <c r="AAA110" s="42"/>
      <c r="AAB110" s="72"/>
      <c r="AAC110" s="96"/>
      <c r="AAD110" s="92"/>
      <c r="AAE110" s="81"/>
      <c r="AAF110" s="90"/>
      <c r="AAG110" s="81"/>
      <c r="AAH110" s="77"/>
      <c r="AAI110" s="42"/>
      <c r="AAJ110" s="72"/>
      <c r="AAK110" s="96"/>
      <c r="AAL110" s="92"/>
      <c r="AAM110" s="81"/>
      <c r="AAN110" s="90"/>
      <c r="AAO110" s="81"/>
      <c r="AAP110" s="77"/>
      <c r="AAQ110" s="42"/>
      <c r="AAR110" s="72"/>
      <c r="AAS110" s="96"/>
      <c r="AAT110" s="92"/>
      <c r="AAU110" s="81"/>
      <c r="AAV110" s="90"/>
      <c r="AAW110" s="81"/>
      <c r="AAX110" s="77"/>
      <c r="AAY110" s="42"/>
      <c r="AAZ110" s="72"/>
      <c r="ABA110" s="96"/>
      <c r="ABB110" s="92"/>
      <c r="ABC110" s="81"/>
      <c r="ABD110" s="90"/>
      <c r="ABE110" s="81"/>
      <c r="ABF110" s="77"/>
      <c r="ABG110" s="42"/>
      <c r="ABH110" s="72"/>
      <c r="ABI110" s="96"/>
      <c r="ABJ110" s="92"/>
      <c r="ABK110" s="81"/>
      <c r="ABL110" s="90"/>
      <c r="ABM110" s="81"/>
      <c r="ABN110" s="77"/>
      <c r="ABO110" s="42"/>
      <c r="ABP110" s="72"/>
      <c r="ABQ110" s="96"/>
      <c r="ABR110" s="92"/>
      <c r="ABS110" s="81"/>
      <c r="ABT110" s="90"/>
      <c r="ABU110" s="81"/>
      <c r="ABV110" s="77"/>
      <c r="ABW110" s="42"/>
      <c r="ABX110" s="72"/>
      <c r="ABY110" s="96"/>
      <c r="ABZ110" s="92"/>
      <c r="ACA110" s="81"/>
      <c r="ACB110" s="90"/>
      <c r="ACC110" s="81"/>
      <c r="ACD110" s="77"/>
      <c r="ACE110" s="42"/>
      <c r="ACF110" s="72"/>
      <c r="ACG110" s="96"/>
      <c r="ACH110" s="92"/>
      <c r="ACI110" s="81"/>
      <c r="ACJ110" s="90"/>
      <c r="ACK110" s="81"/>
      <c r="ACL110" s="77"/>
      <c r="ACM110" s="42"/>
      <c r="ACN110" s="72"/>
      <c r="ACO110" s="96"/>
      <c r="ACP110" s="92"/>
      <c r="ACQ110" s="81"/>
      <c r="ACR110" s="90"/>
      <c r="ACS110" s="81"/>
      <c r="ACT110" s="77"/>
      <c r="ACU110" s="42"/>
      <c r="ACV110" s="72"/>
      <c r="ACW110" s="96"/>
      <c r="ACX110" s="92"/>
      <c r="ACY110" s="81"/>
      <c r="ACZ110" s="90"/>
      <c r="ADA110" s="81"/>
      <c r="ADB110" s="77"/>
      <c r="ADC110" s="42"/>
      <c r="ADD110" s="72"/>
      <c r="ADE110" s="96"/>
      <c r="ADF110" s="92"/>
      <c r="ADG110" s="81"/>
      <c r="ADH110" s="90"/>
      <c r="ADI110" s="81"/>
      <c r="ADJ110" s="77"/>
      <c r="ADK110" s="42"/>
      <c r="ADL110" s="72"/>
      <c r="ADM110" s="96"/>
      <c r="ADN110" s="92"/>
      <c r="ADO110" s="81"/>
      <c r="ADP110" s="90"/>
      <c r="ADQ110" s="81"/>
      <c r="ADR110" s="77"/>
      <c r="ADS110" s="42"/>
      <c r="ADT110" s="72"/>
      <c r="ADU110" s="96"/>
      <c r="ADV110" s="92"/>
      <c r="ADW110" s="81"/>
      <c r="ADX110" s="90"/>
      <c r="ADY110" s="81"/>
      <c r="ADZ110" s="77"/>
      <c r="AEA110" s="42"/>
      <c r="AEB110" s="72"/>
      <c r="AEC110" s="96"/>
      <c r="AED110" s="92"/>
      <c r="AEE110" s="81"/>
      <c r="AEF110" s="90"/>
      <c r="AEG110" s="81"/>
      <c r="AEH110" s="77"/>
      <c r="AEI110" s="42"/>
      <c r="AEJ110" s="72"/>
      <c r="AEK110" s="96"/>
      <c r="AEL110" s="92"/>
      <c r="AEM110" s="81"/>
      <c r="AEN110" s="90"/>
      <c r="AEO110" s="81"/>
      <c r="AEP110" s="77"/>
      <c r="AEQ110" s="42"/>
      <c r="AER110" s="72"/>
      <c r="AES110" s="96"/>
      <c r="AET110" s="92"/>
      <c r="AEU110" s="81"/>
      <c r="AEV110" s="90"/>
      <c r="AEW110" s="81"/>
      <c r="AEX110" s="77"/>
      <c r="AEY110" s="42"/>
      <c r="AEZ110" s="72"/>
      <c r="AFA110" s="96"/>
      <c r="AFB110" s="92"/>
      <c r="AFC110" s="81"/>
      <c r="AFD110" s="90"/>
      <c r="AFE110" s="81"/>
      <c r="AFF110" s="77"/>
      <c r="AFG110" s="42"/>
      <c r="AFH110" s="72"/>
      <c r="AFI110" s="96"/>
      <c r="AFJ110" s="92"/>
      <c r="AFK110" s="81"/>
      <c r="AFL110" s="90"/>
      <c r="AFM110" s="81"/>
      <c r="AFN110" s="77"/>
      <c r="AFO110" s="42"/>
      <c r="AFP110" s="72"/>
      <c r="AFQ110" s="96"/>
      <c r="AFR110" s="92"/>
      <c r="AFS110" s="81"/>
      <c r="AFT110" s="90"/>
      <c r="AFU110" s="81"/>
      <c r="AFV110" s="77"/>
      <c r="AFW110" s="42"/>
      <c r="AFX110" s="72"/>
      <c r="AFY110" s="96"/>
      <c r="AFZ110" s="92"/>
      <c r="AGA110" s="81"/>
      <c r="AGB110" s="90"/>
      <c r="AGC110" s="81"/>
      <c r="AGD110" s="77"/>
      <c r="AGE110" s="42"/>
      <c r="AGF110" s="72"/>
      <c r="AGG110" s="96"/>
      <c r="AGH110" s="92"/>
      <c r="AGI110" s="81"/>
      <c r="AGJ110" s="90"/>
      <c r="AGK110" s="81"/>
      <c r="AGL110" s="77"/>
      <c r="AGM110" s="42"/>
      <c r="AGN110" s="72"/>
      <c r="AGO110" s="96"/>
      <c r="AGP110" s="92"/>
      <c r="AGQ110" s="81"/>
      <c r="AGR110" s="90"/>
      <c r="AGS110" s="81"/>
      <c r="AGT110" s="77"/>
      <c r="AGU110" s="42"/>
      <c r="AGV110" s="72"/>
      <c r="AGW110" s="96"/>
      <c r="AGX110" s="92"/>
      <c r="AGY110" s="81"/>
      <c r="AGZ110" s="90"/>
      <c r="AHA110" s="81"/>
      <c r="AHB110" s="77"/>
      <c r="AHC110" s="42"/>
      <c r="AHD110" s="72"/>
      <c r="AHE110" s="96"/>
      <c r="AHF110" s="92"/>
      <c r="AHG110" s="81"/>
      <c r="AHH110" s="90"/>
      <c r="AHI110" s="81"/>
      <c r="AHJ110" s="77"/>
      <c r="AHK110" s="42"/>
      <c r="AHL110" s="72"/>
      <c r="AHM110" s="96"/>
      <c r="AHN110" s="92"/>
      <c r="AHO110" s="81"/>
      <c r="AHP110" s="90"/>
      <c r="AHQ110" s="81"/>
      <c r="AHR110" s="77"/>
      <c r="AHS110" s="42"/>
      <c r="AHT110" s="72"/>
      <c r="AHU110" s="96"/>
      <c r="AHV110" s="92"/>
      <c r="AHW110" s="81"/>
      <c r="AHX110" s="90"/>
      <c r="AHY110" s="81"/>
      <c r="AHZ110" s="77"/>
      <c r="AIA110" s="42"/>
      <c r="AIB110" s="72"/>
      <c r="AIC110" s="96"/>
      <c r="AID110" s="92"/>
      <c r="AIE110" s="81"/>
      <c r="AIF110" s="90"/>
      <c r="AIG110" s="81"/>
      <c r="AIH110" s="77"/>
      <c r="AII110" s="42"/>
      <c r="AIJ110" s="72"/>
      <c r="AIK110" s="96"/>
      <c r="AIL110" s="92"/>
      <c r="AIM110" s="81"/>
      <c r="AIN110" s="90"/>
      <c r="AIO110" s="81"/>
      <c r="AIP110" s="77"/>
      <c r="AIQ110" s="42"/>
      <c r="AIR110" s="72"/>
      <c r="AIS110" s="96"/>
      <c r="AIT110" s="92"/>
      <c r="AIU110" s="81"/>
      <c r="AIV110" s="90"/>
      <c r="AIW110" s="81"/>
      <c r="AIX110" s="77"/>
      <c r="AIY110" s="42"/>
      <c r="AIZ110" s="72"/>
      <c r="AJA110" s="96"/>
      <c r="AJB110" s="92"/>
      <c r="AJC110" s="81"/>
      <c r="AJD110" s="90"/>
      <c r="AJE110" s="81"/>
      <c r="AJF110" s="77"/>
      <c r="AJG110" s="42"/>
      <c r="AJH110" s="72"/>
      <c r="AJI110" s="96"/>
      <c r="AJJ110" s="92"/>
      <c r="AJK110" s="81"/>
      <c r="AJL110" s="90"/>
      <c r="AJM110" s="81"/>
      <c r="AJN110" s="77"/>
      <c r="AJO110" s="42"/>
      <c r="AJP110" s="72"/>
      <c r="AJQ110" s="96"/>
      <c r="AJR110" s="92"/>
      <c r="AJS110" s="81"/>
      <c r="AJT110" s="90"/>
      <c r="AJU110" s="81"/>
      <c r="AJV110" s="77"/>
      <c r="AJW110" s="42"/>
      <c r="AJX110" s="72"/>
      <c r="AJY110" s="96"/>
      <c r="AJZ110" s="92"/>
      <c r="AKA110" s="81"/>
      <c r="AKB110" s="90"/>
      <c r="AKC110" s="81"/>
      <c r="AKD110" s="77"/>
      <c r="AKE110" s="42"/>
      <c r="AKF110" s="72"/>
      <c r="AKG110" s="96"/>
      <c r="AKH110" s="92"/>
      <c r="AKI110" s="81"/>
      <c r="AKJ110" s="90"/>
      <c r="AKK110" s="81"/>
      <c r="AKL110" s="77"/>
      <c r="AKM110" s="42"/>
      <c r="AKN110" s="72"/>
      <c r="AKO110" s="96"/>
      <c r="AKP110" s="92"/>
      <c r="AKQ110" s="81"/>
      <c r="AKR110" s="90"/>
      <c r="AKS110" s="81"/>
      <c r="AKT110" s="77"/>
      <c r="AKU110" s="42"/>
      <c r="AKV110" s="72"/>
      <c r="AKW110" s="96"/>
      <c r="AKX110" s="92"/>
      <c r="AKY110" s="81"/>
      <c r="AKZ110" s="90"/>
      <c r="ALA110" s="81"/>
      <c r="ALB110" s="77"/>
      <c r="ALC110" s="42"/>
      <c r="ALD110" s="72"/>
      <c r="ALE110" s="96"/>
      <c r="ALF110" s="92"/>
      <c r="ALG110" s="81"/>
      <c r="ALH110" s="90"/>
      <c r="ALI110" s="81"/>
      <c r="ALJ110" s="77"/>
      <c r="ALK110" s="42"/>
      <c r="ALL110" s="72"/>
      <c r="ALM110" s="96"/>
      <c r="ALN110" s="92"/>
      <c r="ALO110" s="81"/>
      <c r="ALP110" s="90"/>
      <c r="ALQ110" s="81"/>
      <c r="ALR110" s="77"/>
      <c r="ALS110" s="42"/>
      <c r="ALT110" s="72"/>
      <c r="ALU110" s="96"/>
      <c r="ALV110" s="92"/>
      <c r="ALW110" s="81"/>
      <c r="ALX110" s="90"/>
      <c r="ALY110" s="81"/>
      <c r="ALZ110" s="77"/>
      <c r="AMA110" s="42"/>
      <c r="AMB110" s="72"/>
      <c r="AMC110" s="96"/>
      <c r="AMD110" s="92"/>
      <c r="AME110" s="81"/>
      <c r="AMF110" s="90"/>
      <c r="AMG110" s="81"/>
      <c r="AMH110" s="77"/>
      <c r="AMI110" s="42"/>
      <c r="AMJ110" s="72"/>
      <c r="AMK110" s="96"/>
      <c r="AML110" s="92"/>
      <c r="AMM110" s="81"/>
      <c r="AMN110" s="90"/>
      <c r="AMO110" s="81"/>
      <c r="AMP110" s="77"/>
      <c r="AMQ110" s="42"/>
      <c r="AMR110" s="72"/>
      <c r="AMS110" s="96"/>
      <c r="AMT110" s="92"/>
      <c r="AMU110" s="81"/>
      <c r="AMV110" s="90"/>
      <c r="AMW110" s="81"/>
      <c r="AMX110" s="77"/>
      <c r="AMY110" s="42"/>
      <c r="AMZ110" s="72"/>
      <c r="ANA110" s="96"/>
      <c r="ANB110" s="92"/>
      <c r="ANC110" s="81"/>
      <c r="AND110" s="90"/>
      <c r="ANE110" s="81"/>
      <c r="ANF110" s="77"/>
      <c r="ANG110" s="42"/>
      <c r="ANH110" s="72"/>
      <c r="ANI110" s="96"/>
      <c r="ANJ110" s="92"/>
      <c r="ANK110" s="81"/>
      <c r="ANL110" s="90"/>
      <c r="ANM110" s="81"/>
      <c r="ANN110" s="77"/>
      <c r="ANO110" s="42"/>
      <c r="ANP110" s="72"/>
      <c r="ANQ110" s="96"/>
      <c r="ANR110" s="92"/>
      <c r="ANS110" s="81"/>
      <c r="ANT110" s="90"/>
      <c r="ANU110" s="81"/>
      <c r="ANV110" s="77"/>
      <c r="ANW110" s="42"/>
      <c r="ANX110" s="72"/>
      <c r="ANY110" s="96"/>
      <c r="ANZ110" s="92"/>
      <c r="AOA110" s="81"/>
      <c r="AOB110" s="90"/>
      <c r="AOC110" s="81"/>
      <c r="AOD110" s="77"/>
      <c r="AOE110" s="42"/>
      <c r="AOF110" s="72"/>
      <c r="AOG110" s="96"/>
      <c r="AOH110" s="92"/>
      <c r="AOI110" s="81"/>
      <c r="AOJ110" s="90"/>
      <c r="AOK110" s="81"/>
      <c r="AOL110" s="77"/>
      <c r="AOM110" s="42"/>
      <c r="AON110" s="72"/>
      <c r="AOO110" s="96"/>
      <c r="AOP110" s="92"/>
      <c r="AOQ110" s="81"/>
      <c r="AOR110" s="90"/>
      <c r="AOS110" s="81"/>
      <c r="AOT110" s="77"/>
      <c r="AOU110" s="42"/>
      <c r="AOV110" s="72"/>
      <c r="AOW110" s="96"/>
      <c r="AOX110" s="92"/>
      <c r="AOY110" s="81"/>
      <c r="AOZ110" s="90"/>
      <c r="APA110" s="81"/>
      <c r="APB110" s="77"/>
      <c r="APC110" s="42"/>
      <c r="APD110" s="72"/>
      <c r="APE110" s="96"/>
      <c r="APF110" s="92"/>
      <c r="APG110" s="81"/>
      <c r="APH110" s="90"/>
      <c r="API110" s="81"/>
      <c r="APJ110" s="77"/>
      <c r="APK110" s="42"/>
      <c r="APL110" s="72"/>
      <c r="APM110" s="96"/>
      <c r="APN110" s="92"/>
      <c r="APO110" s="81"/>
      <c r="APP110" s="90"/>
      <c r="APQ110" s="81"/>
      <c r="APR110" s="77"/>
      <c r="APS110" s="42"/>
      <c r="APT110" s="72"/>
      <c r="APU110" s="96"/>
      <c r="APV110" s="92"/>
      <c r="APW110" s="81"/>
      <c r="APX110" s="90"/>
      <c r="APY110" s="81"/>
      <c r="APZ110" s="77"/>
      <c r="AQA110" s="42"/>
      <c r="AQB110" s="72"/>
      <c r="AQC110" s="96"/>
      <c r="AQD110" s="92"/>
      <c r="AQE110" s="81"/>
      <c r="AQF110" s="90"/>
      <c r="AQG110" s="81"/>
      <c r="AQH110" s="77"/>
      <c r="AQI110" s="42"/>
      <c r="AQJ110" s="72"/>
      <c r="AQK110" s="96"/>
      <c r="AQL110" s="92"/>
      <c r="AQM110" s="81"/>
      <c r="AQN110" s="90"/>
      <c r="AQO110" s="81"/>
      <c r="AQP110" s="77"/>
      <c r="AQQ110" s="42"/>
      <c r="AQR110" s="72"/>
      <c r="AQS110" s="96"/>
      <c r="AQT110" s="92"/>
      <c r="AQU110" s="81"/>
      <c r="AQV110" s="90"/>
      <c r="AQW110" s="81"/>
      <c r="AQX110" s="77"/>
      <c r="AQY110" s="42"/>
      <c r="AQZ110" s="72"/>
      <c r="ARA110" s="96"/>
      <c r="ARB110" s="92"/>
      <c r="ARC110" s="81"/>
      <c r="ARD110" s="90"/>
      <c r="ARE110" s="81"/>
      <c r="ARF110" s="77"/>
      <c r="ARG110" s="42"/>
      <c r="ARH110" s="72"/>
      <c r="ARI110" s="96"/>
      <c r="ARJ110" s="92"/>
      <c r="ARK110" s="81"/>
      <c r="ARL110" s="90"/>
      <c r="ARM110" s="81"/>
      <c r="ARN110" s="77"/>
      <c r="ARO110" s="42"/>
      <c r="ARP110" s="72"/>
      <c r="ARQ110" s="96"/>
      <c r="ARR110" s="92"/>
      <c r="ARS110" s="81"/>
      <c r="ART110" s="90"/>
      <c r="ARU110" s="81"/>
      <c r="ARV110" s="77"/>
      <c r="ARW110" s="42"/>
      <c r="ARX110" s="72"/>
      <c r="ARY110" s="96"/>
      <c r="ARZ110" s="92"/>
      <c r="ASA110" s="81"/>
      <c r="ASB110" s="90"/>
      <c r="ASC110" s="81"/>
      <c r="ASD110" s="77"/>
      <c r="ASE110" s="42"/>
      <c r="ASF110" s="72"/>
      <c r="ASG110" s="96"/>
      <c r="ASH110" s="92"/>
      <c r="ASI110" s="81"/>
      <c r="ASJ110" s="90"/>
      <c r="ASK110" s="81"/>
      <c r="ASL110" s="77"/>
      <c r="ASM110" s="42"/>
      <c r="ASN110" s="72"/>
      <c r="ASO110" s="96"/>
      <c r="ASP110" s="92"/>
      <c r="ASQ110" s="81"/>
      <c r="ASR110" s="90"/>
      <c r="ASS110" s="81"/>
      <c r="AST110" s="77"/>
      <c r="ASU110" s="42"/>
      <c r="ASV110" s="72"/>
      <c r="ASW110" s="96"/>
      <c r="ASX110" s="92"/>
      <c r="ASY110" s="81"/>
      <c r="ASZ110" s="90"/>
      <c r="ATA110" s="81"/>
      <c r="ATB110" s="77"/>
      <c r="ATC110" s="42"/>
      <c r="ATD110" s="72"/>
      <c r="ATE110" s="96"/>
      <c r="ATF110" s="92"/>
      <c r="ATG110" s="81"/>
      <c r="ATH110" s="90"/>
      <c r="ATI110" s="81"/>
      <c r="ATJ110" s="77"/>
      <c r="ATK110" s="42"/>
      <c r="ATL110" s="72"/>
      <c r="ATM110" s="96"/>
      <c r="ATN110" s="92"/>
      <c r="ATO110" s="81"/>
      <c r="ATP110" s="90"/>
      <c r="ATQ110" s="81"/>
      <c r="ATR110" s="77"/>
      <c r="ATS110" s="42"/>
      <c r="ATT110" s="72"/>
      <c r="ATU110" s="96"/>
      <c r="ATV110" s="92"/>
      <c r="ATW110" s="81"/>
      <c r="ATX110" s="90"/>
      <c r="ATY110" s="81"/>
      <c r="ATZ110" s="77"/>
      <c r="AUA110" s="42"/>
      <c r="AUB110" s="72"/>
      <c r="AUC110" s="96"/>
      <c r="AUD110" s="92"/>
      <c r="AUE110" s="81"/>
      <c r="AUF110" s="90"/>
      <c r="AUG110" s="81"/>
      <c r="AUH110" s="77"/>
      <c r="AUI110" s="42"/>
      <c r="AUJ110" s="72"/>
      <c r="AUK110" s="96"/>
      <c r="AUL110" s="92"/>
      <c r="AUM110" s="81"/>
      <c r="AUN110" s="90"/>
      <c r="AUO110" s="81"/>
      <c r="AUP110" s="77"/>
      <c r="AUQ110" s="42"/>
      <c r="AUR110" s="72"/>
      <c r="AUS110" s="96"/>
      <c r="AUT110" s="92"/>
      <c r="AUU110" s="81"/>
      <c r="AUV110" s="90"/>
      <c r="AUW110" s="81"/>
      <c r="AUX110" s="77"/>
      <c r="AUY110" s="42"/>
      <c r="AUZ110" s="72"/>
      <c r="AVA110" s="96"/>
      <c r="AVB110" s="92"/>
      <c r="AVC110" s="81"/>
      <c r="AVD110" s="90"/>
      <c r="AVE110" s="81"/>
      <c r="AVF110" s="77"/>
      <c r="AVG110" s="42"/>
      <c r="AVH110" s="72"/>
      <c r="AVI110" s="96"/>
      <c r="AVJ110" s="92"/>
      <c r="AVK110" s="81"/>
      <c r="AVL110" s="90"/>
      <c r="AVM110" s="81"/>
      <c r="AVN110" s="77"/>
      <c r="AVO110" s="42"/>
      <c r="AVP110" s="72"/>
      <c r="AVQ110" s="96"/>
      <c r="AVR110" s="92"/>
      <c r="AVS110" s="81"/>
      <c r="AVT110" s="90"/>
      <c r="AVU110" s="81"/>
      <c r="AVV110" s="77"/>
      <c r="AVW110" s="42"/>
      <c r="AVX110" s="72"/>
      <c r="AVY110" s="96"/>
      <c r="AVZ110" s="92"/>
      <c r="AWA110" s="81"/>
      <c r="AWB110" s="90"/>
      <c r="AWC110" s="81"/>
      <c r="AWD110" s="77"/>
      <c r="AWE110" s="42"/>
      <c r="AWF110" s="72"/>
      <c r="AWG110" s="96"/>
      <c r="AWH110" s="92"/>
      <c r="AWI110" s="81"/>
      <c r="AWJ110" s="90"/>
      <c r="AWK110" s="81"/>
      <c r="AWL110" s="77"/>
      <c r="AWM110" s="42"/>
      <c r="AWN110" s="72"/>
      <c r="AWO110" s="96"/>
      <c r="AWP110" s="92"/>
      <c r="AWQ110" s="81"/>
      <c r="AWR110" s="90"/>
      <c r="AWS110" s="81"/>
      <c r="AWT110" s="77"/>
      <c r="AWU110" s="42"/>
      <c r="AWV110" s="72"/>
      <c r="AWW110" s="96"/>
      <c r="AWX110" s="92"/>
      <c r="AWY110" s="81"/>
      <c r="AWZ110" s="90"/>
      <c r="AXA110" s="81"/>
      <c r="AXB110" s="77"/>
      <c r="AXC110" s="42"/>
      <c r="AXD110" s="72"/>
      <c r="AXE110" s="96"/>
      <c r="AXF110" s="92"/>
      <c r="AXG110" s="81"/>
      <c r="AXH110" s="90"/>
      <c r="AXI110" s="81"/>
      <c r="AXJ110" s="77"/>
      <c r="AXK110" s="42"/>
      <c r="AXL110" s="72"/>
      <c r="AXM110" s="96"/>
      <c r="AXN110" s="92"/>
      <c r="AXO110" s="81"/>
      <c r="AXP110" s="90"/>
      <c r="AXQ110" s="81"/>
      <c r="AXR110" s="77"/>
      <c r="AXS110" s="42"/>
      <c r="AXT110" s="72"/>
      <c r="AXU110" s="96"/>
      <c r="AXV110" s="92"/>
      <c r="AXW110" s="81"/>
      <c r="AXX110" s="90"/>
      <c r="AXY110" s="81"/>
      <c r="AXZ110" s="77"/>
      <c r="AYA110" s="42"/>
      <c r="AYB110" s="72"/>
      <c r="AYC110" s="96"/>
      <c r="AYD110" s="92"/>
      <c r="AYE110" s="81"/>
      <c r="AYF110" s="90"/>
      <c r="AYG110" s="81"/>
      <c r="AYH110" s="77"/>
      <c r="AYI110" s="42"/>
      <c r="AYJ110" s="72"/>
      <c r="AYK110" s="96"/>
      <c r="AYL110" s="92"/>
      <c r="AYM110" s="81"/>
      <c r="AYN110" s="90"/>
      <c r="AYO110" s="81"/>
      <c r="AYP110" s="77"/>
      <c r="AYQ110" s="42"/>
      <c r="AYR110" s="72"/>
      <c r="AYS110" s="96"/>
      <c r="AYT110" s="92"/>
      <c r="AYU110" s="81"/>
      <c r="AYV110" s="90"/>
      <c r="AYW110" s="81"/>
      <c r="AYX110" s="77"/>
      <c r="AYY110" s="42"/>
      <c r="AYZ110" s="72"/>
      <c r="AZA110" s="96"/>
      <c r="AZB110" s="92"/>
      <c r="AZC110" s="81"/>
      <c r="AZD110" s="90"/>
      <c r="AZE110" s="81"/>
      <c r="AZF110" s="77"/>
      <c r="AZG110" s="42"/>
      <c r="AZH110" s="72"/>
      <c r="AZI110" s="96"/>
      <c r="AZJ110" s="92"/>
      <c r="AZK110" s="81"/>
      <c r="AZL110" s="90"/>
      <c r="AZM110" s="81"/>
      <c r="AZN110" s="77"/>
      <c r="AZO110" s="42"/>
      <c r="AZP110" s="72"/>
      <c r="AZQ110" s="96"/>
      <c r="AZR110" s="92"/>
      <c r="AZS110" s="81"/>
      <c r="AZT110" s="90"/>
      <c r="AZU110" s="81"/>
      <c r="AZV110" s="77"/>
      <c r="AZW110" s="42"/>
      <c r="AZX110" s="72"/>
      <c r="AZY110" s="96"/>
      <c r="AZZ110" s="92"/>
      <c r="BAA110" s="81"/>
      <c r="BAB110" s="90"/>
      <c r="BAC110" s="81"/>
      <c r="BAD110" s="77"/>
      <c r="BAE110" s="42"/>
      <c r="BAF110" s="72"/>
      <c r="BAG110" s="96"/>
      <c r="BAH110" s="92"/>
      <c r="BAI110" s="81"/>
      <c r="BAJ110" s="90"/>
      <c r="BAK110" s="81"/>
      <c r="BAL110" s="77"/>
      <c r="BAM110" s="42"/>
      <c r="BAN110" s="72"/>
      <c r="BAO110" s="96"/>
      <c r="BAP110" s="92"/>
      <c r="BAQ110" s="81"/>
      <c r="BAR110" s="90"/>
      <c r="BAS110" s="81"/>
      <c r="BAT110" s="77"/>
      <c r="BAU110" s="42"/>
      <c r="BAV110" s="72"/>
      <c r="BAW110" s="96"/>
      <c r="BAX110" s="92"/>
      <c r="BAY110" s="81"/>
      <c r="BAZ110" s="90"/>
      <c r="BBA110" s="81"/>
      <c r="BBB110" s="77"/>
      <c r="BBC110" s="42"/>
      <c r="BBD110" s="72"/>
      <c r="BBE110" s="96"/>
      <c r="BBF110" s="92"/>
      <c r="BBG110" s="81"/>
      <c r="BBH110" s="90"/>
      <c r="BBI110" s="81"/>
      <c r="BBJ110" s="77"/>
      <c r="BBK110" s="42"/>
      <c r="BBL110" s="72"/>
      <c r="BBM110" s="96"/>
      <c r="BBN110" s="92"/>
      <c r="BBO110" s="81"/>
      <c r="BBP110" s="90"/>
      <c r="BBQ110" s="81"/>
      <c r="BBR110" s="77"/>
      <c r="BBS110" s="42"/>
      <c r="BBT110" s="72"/>
      <c r="BBU110" s="96"/>
      <c r="BBV110" s="92"/>
      <c r="BBW110" s="81"/>
      <c r="BBX110" s="90"/>
      <c r="BBY110" s="81"/>
      <c r="BBZ110" s="77"/>
      <c r="BCA110" s="42"/>
      <c r="BCB110" s="72"/>
      <c r="BCC110" s="96"/>
      <c r="BCD110" s="92"/>
      <c r="BCE110" s="81"/>
      <c r="BCF110" s="90"/>
      <c r="BCG110" s="81"/>
      <c r="BCH110" s="77"/>
      <c r="BCI110" s="42"/>
      <c r="BCJ110" s="72"/>
      <c r="BCK110" s="96"/>
      <c r="BCL110" s="92"/>
      <c r="BCM110" s="81"/>
      <c r="BCN110" s="90"/>
      <c r="BCO110" s="81"/>
      <c r="BCP110" s="77"/>
      <c r="BCQ110" s="42"/>
      <c r="BCR110" s="72"/>
      <c r="BCS110" s="96"/>
      <c r="BCT110" s="92"/>
      <c r="BCU110" s="81"/>
      <c r="BCV110" s="90"/>
      <c r="BCW110" s="81"/>
      <c r="BCX110" s="77"/>
      <c r="BCY110" s="42"/>
      <c r="BCZ110" s="72"/>
      <c r="BDA110" s="96"/>
      <c r="BDB110" s="92"/>
      <c r="BDC110" s="81"/>
      <c r="BDD110" s="90"/>
      <c r="BDE110" s="81"/>
      <c r="BDF110" s="77"/>
      <c r="BDG110" s="42"/>
      <c r="BDH110" s="72"/>
      <c r="BDI110" s="96"/>
      <c r="BDJ110" s="92"/>
      <c r="BDK110" s="81"/>
      <c r="BDL110" s="90"/>
      <c r="BDM110" s="81"/>
      <c r="BDN110" s="77"/>
      <c r="BDO110" s="42"/>
      <c r="BDP110" s="72"/>
      <c r="BDQ110" s="96"/>
      <c r="BDR110" s="92"/>
      <c r="BDS110" s="81"/>
      <c r="BDT110" s="90"/>
      <c r="BDU110" s="81"/>
      <c r="BDV110" s="77"/>
      <c r="BDW110" s="42"/>
      <c r="BDX110" s="72"/>
      <c r="BDY110" s="96"/>
      <c r="BDZ110" s="92"/>
      <c r="BEA110" s="81"/>
      <c r="BEB110" s="90"/>
      <c r="BEC110" s="81"/>
      <c r="BED110" s="77"/>
      <c r="BEE110" s="42"/>
      <c r="BEF110" s="72"/>
      <c r="BEG110" s="96"/>
      <c r="BEH110" s="92"/>
      <c r="BEI110" s="81"/>
      <c r="BEJ110" s="90"/>
      <c r="BEK110" s="81"/>
      <c r="BEL110" s="77"/>
      <c r="BEM110" s="42"/>
      <c r="BEN110" s="72"/>
      <c r="BEO110" s="96"/>
      <c r="BEP110" s="92"/>
      <c r="BEQ110" s="81"/>
      <c r="BER110" s="90"/>
      <c r="BES110" s="81"/>
      <c r="BET110" s="77"/>
      <c r="BEU110" s="42"/>
      <c r="BEV110" s="72"/>
      <c r="BEW110" s="96"/>
      <c r="BEX110" s="92"/>
      <c r="BEY110" s="81"/>
      <c r="BEZ110" s="90"/>
      <c r="BFA110" s="81"/>
      <c r="BFB110" s="77"/>
      <c r="BFC110" s="42"/>
      <c r="BFD110" s="72"/>
      <c r="BFE110" s="96"/>
      <c r="BFF110" s="92"/>
      <c r="BFG110" s="81"/>
      <c r="BFH110" s="90"/>
      <c r="BFI110" s="81"/>
      <c r="BFJ110" s="77"/>
      <c r="BFK110" s="42"/>
      <c r="BFL110" s="72"/>
      <c r="BFM110" s="96"/>
      <c r="BFN110" s="92"/>
      <c r="BFO110" s="81"/>
      <c r="BFP110" s="90"/>
      <c r="BFQ110" s="81"/>
      <c r="BFR110" s="77"/>
      <c r="BFS110" s="42"/>
      <c r="BFT110" s="72"/>
      <c r="BFU110" s="96"/>
      <c r="BFV110" s="92"/>
      <c r="BFW110" s="81"/>
      <c r="BFX110" s="90"/>
      <c r="BFY110" s="81"/>
      <c r="BFZ110" s="77"/>
      <c r="BGA110" s="42"/>
      <c r="BGB110" s="72"/>
      <c r="BGC110" s="96"/>
      <c r="BGD110" s="92"/>
      <c r="BGE110" s="81"/>
      <c r="BGF110" s="90"/>
      <c r="BGG110" s="81"/>
      <c r="BGH110" s="77"/>
      <c r="BGI110" s="42"/>
      <c r="BGJ110" s="72"/>
      <c r="BGK110" s="96"/>
      <c r="BGL110" s="92"/>
      <c r="BGM110" s="81"/>
      <c r="BGN110" s="90"/>
      <c r="BGO110" s="81"/>
      <c r="BGP110" s="77"/>
      <c r="BGQ110" s="42"/>
      <c r="BGR110" s="72"/>
      <c r="BGS110" s="96"/>
      <c r="BGT110" s="92"/>
      <c r="BGU110" s="81"/>
      <c r="BGV110" s="90"/>
      <c r="BGW110" s="81"/>
      <c r="BGX110" s="77"/>
      <c r="BGY110" s="42"/>
      <c r="BGZ110" s="72"/>
      <c r="BHA110" s="96"/>
      <c r="BHB110" s="92"/>
      <c r="BHC110" s="81"/>
      <c r="BHD110" s="90"/>
      <c r="BHE110" s="81"/>
      <c r="BHF110" s="77"/>
      <c r="BHG110" s="42"/>
      <c r="BHH110" s="72"/>
      <c r="BHI110" s="96"/>
      <c r="BHJ110" s="92"/>
      <c r="BHK110" s="81"/>
      <c r="BHL110" s="90"/>
      <c r="BHM110" s="81"/>
      <c r="BHN110" s="77"/>
      <c r="BHO110" s="42"/>
      <c r="BHP110" s="72"/>
      <c r="BHQ110" s="96"/>
      <c r="BHR110" s="92"/>
      <c r="BHS110" s="81"/>
      <c r="BHT110" s="90"/>
      <c r="BHU110" s="81"/>
      <c r="BHV110" s="77"/>
      <c r="BHW110" s="42"/>
      <c r="BHX110" s="72"/>
      <c r="BHY110" s="96"/>
      <c r="BHZ110" s="92"/>
      <c r="BIA110" s="81"/>
      <c r="BIB110" s="90"/>
      <c r="BIC110" s="81"/>
      <c r="BID110" s="77"/>
      <c r="BIE110" s="42"/>
      <c r="BIF110" s="72"/>
      <c r="BIG110" s="96"/>
      <c r="BIH110" s="92"/>
      <c r="BII110" s="81"/>
      <c r="BIJ110" s="90"/>
      <c r="BIK110" s="81"/>
      <c r="BIL110" s="77"/>
      <c r="BIM110" s="42"/>
      <c r="BIN110" s="72"/>
      <c r="BIO110" s="96"/>
      <c r="BIP110" s="92"/>
      <c r="BIQ110" s="81"/>
      <c r="BIR110" s="90"/>
      <c r="BIS110" s="81"/>
      <c r="BIT110" s="77"/>
      <c r="BIU110" s="42"/>
      <c r="BIV110" s="72"/>
      <c r="BIW110" s="96"/>
      <c r="BIX110" s="92"/>
      <c r="BIY110" s="81"/>
      <c r="BIZ110" s="90"/>
      <c r="BJA110" s="81"/>
      <c r="BJB110" s="77"/>
      <c r="BJC110" s="42"/>
      <c r="BJD110" s="72"/>
      <c r="BJE110" s="96"/>
      <c r="BJF110" s="92"/>
      <c r="BJG110" s="81"/>
      <c r="BJH110" s="90"/>
      <c r="BJI110" s="81"/>
      <c r="BJJ110" s="77"/>
      <c r="BJK110" s="42"/>
      <c r="BJL110" s="72"/>
      <c r="BJM110" s="96"/>
      <c r="BJN110" s="92"/>
      <c r="BJO110" s="81"/>
      <c r="BJP110" s="90"/>
      <c r="BJQ110" s="81"/>
      <c r="BJR110" s="77"/>
      <c r="BJS110" s="42"/>
      <c r="BJT110" s="72"/>
      <c r="BJU110" s="96"/>
      <c r="BJV110" s="92"/>
      <c r="BJW110" s="81"/>
      <c r="BJX110" s="90"/>
      <c r="BJY110" s="81"/>
      <c r="BJZ110" s="77"/>
      <c r="BKA110" s="42"/>
      <c r="BKB110" s="72"/>
      <c r="BKC110" s="96"/>
      <c r="BKD110" s="92"/>
      <c r="BKE110" s="81"/>
      <c r="BKF110" s="90"/>
      <c r="BKG110" s="81"/>
      <c r="BKH110" s="77"/>
      <c r="BKI110" s="42"/>
      <c r="BKJ110" s="72"/>
      <c r="BKK110" s="96"/>
      <c r="BKL110" s="92"/>
      <c r="BKM110" s="81"/>
      <c r="BKN110" s="90"/>
      <c r="BKO110" s="81"/>
      <c r="BKP110" s="77"/>
      <c r="BKQ110" s="42"/>
      <c r="BKR110" s="72"/>
      <c r="BKS110" s="96"/>
      <c r="BKT110" s="92"/>
      <c r="BKU110" s="81"/>
      <c r="BKV110" s="90"/>
      <c r="BKW110" s="81"/>
      <c r="BKX110" s="77"/>
      <c r="BKY110" s="42"/>
      <c r="BKZ110" s="72"/>
      <c r="BLA110" s="96"/>
      <c r="BLB110" s="92"/>
      <c r="BLC110" s="81"/>
      <c r="BLD110" s="90"/>
      <c r="BLE110" s="81"/>
      <c r="BLF110" s="77"/>
      <c r="BLG110" s="42"/>
      <c r="BLH110" s="72"/>
      <c r="BLI110" s="96"/>
      <c r="BLJ110" s="92"/>
      <c r="BLK110" s="81"/>
      <c r="BLL110" s="90"/>
      <c r="BLM110" s="81"/>
      <c r="BLN110" s="77"/>
      <c r="BLO110" s="42"/>
      <c r="BLP110" s="72"/>
      <c r="BLQ110" s="96"/>
      <c r="BLR110" s="92"/>
      <c r="BLS110" s="81"/>
      <c r="BLT110" s="90"/>
      <c r="BLU110" s="81"/>
      <c r="BLV110" s="77"/>
      <c r="BLW110" s="42"/>
      <c r="BLX110" s="72"/>
      <c r="BLY110" s="96"/>
      <c r="BLZ110" s="92"/>
      <c r="BMA110" s="81"/>
      <c r="BMB110" s="90"/>
      <c r="BMC110" s="81"/>
      <c r="BMD110" s="77"/>
      <c r="BME110" s="42"/>
      <c r="BMF110" s="72"/>
      <c r="BMG110" s="96"/>
      <c r="BMH110" s="92"/>
      <c r="BMI110" s="81"/>
      <c r="BMJ110" s="90"/>
      <c r="BMK110" s="81"/>
      <c r="BML110" s="77"/>
      <c r="BMM110" s="42"/>
      <c r="BMN110" s="72"/>
      <c r="BMO110" s="96"/>
      <c r="BMP110" s="92"/>
      <c r="BMQ110" s="81"/>
      <c r="BMR110" s="90"/>
      <c r="BMS110" s="81"/>
      <c r="BMT110" s="77"/>
      <c r="BMU110" s="42"/>
      <c r="BMV110" s="72"/>
      <c r="BMW110" s="96"/>
      <c r="BMX110" s="92"/>
      <c r="BMY110" s="81"/>
      <c r="BMZ110" s="90"/>
      <c r="BNA110" s="81"/>
      <c r="BNB110" s="77"/>
      <c r="BNC110" s="42"/>
      <c r="BND110" s="72"/>
      <c r="BNE110" s="96"/>
      <c r="BNF110" s="92"/>
      <c r="BNG110" s="81"/>
      <c r="BNH110" s="90"/>
      <c r="BNI110" s="81"/>
      <c r="BNJ110" s="77"/>
      <c r="BNK110" s="42"/>
      <c r="BNL110" s="72"/>
      <c r="BNM110" s="96"/>
      <c r="BNN110" s="92"/>
      <c r="BNO110" s="81"/>
      <c r="BNP110" s="90"/>
      <c r="BNQ110" s="81"/>
      <c r="BNR110" s="77"/>
      <c r="BNS110" s="42"/>
      <c r="BNT110" s="72"/>
      <c r="BNU110" s="96"/>
      <c r="BNV110" s="92"/>
      <c r="BNW110" s="81"/>
      <c r="BNX110" s="90"/>
      <c r="BNY110" s="81"/>
      <c r="BNZ110" s="77"/>
      <c r="BOA110" s="42"/>
      <c r="BOB110" s="72"/>
      <c r="BOC110" s="96"/>
      <c r="BOD110" s="92"/>
      <c r="BOE110" s="81"/>
      <c r="BOF110" s="90"/>
      <c r="BOG110" s="81"/>
      <c r="BOH110" s="77"/>
      <c r="BOI110" s="42"/>
      <c r="BOJ110" s="72"/>
      <c r="BOK110" s="96"/>
      <c r="BOL110" s="92"/>
      <c r="BOM110" s="81"/>
      <c r="BON110" s="90"/>
      <c r="BOO110" s="81"/>
      <c r="BOP110" s="77"/>
      <c r="BOQ110" s="42"/>
      <c r="BOR110" s="72"/>
      <c r="BOS110" s="96"/>
      <c r="BOT110" s="92"/>
      <c r="BOU110" s="81"/>
      <c r="BOV110" s="90"/>
      <c r="BOW110" s="81"/>
      <c r="BOX110" s="77"/>
      <c r="BOY110" s="42"/>
      <c r="BOZ110" s="72"/>
      <c r="BPA110" s="96"/>
      <c r="BPB110" s="92"/>
      <c r="BPC110" s="81"/>
      <c r="BPD110" s="90"/>
      <c r="BPE110" s="81"/>
      <c r="BPF110" s="77"/>
      <c r="BPG110" s="42"/>
      <c r="BPH110" s="72"/>
      <c r="BPI110" s="96"/>
      <c r="BPJ110" s="92"/>
      <c r="BPK110" s="81"/>
      <c r="BPL110" s="90"/>
      <c r="BPM110" s="81"/>
      <c r="BPN110" s="77"/>
      <c r="BPO110" s="42"/>
      <c r="BPP110" s="72"/>
      <c r="BPQ110" s="96"/>
      <c r="BPR110" s="92"/>
      <c r="BPS110" s="81"/>
      <c r="BPT110" s="90"/>
      <c r="BPU110" s="81"/>
      <c r="BPV110" s="77"/>
      <c r="BPW110" s="42"/>
      <c r="BPX110" s="72"/>
      <c r="BPY110" s="96"/>
      <c r="BPZ110" s="92"/>
      <c r="BQA110" s="81"/>
      <c r="BQB110" s="90"/>
      <c r="BQC110" s="81"/>
      <c r="BQD110" s="77"/>
      <c r="BQE110" s="42"/>
      <c r="BQF110" s="72"/>
      <c r="BQG110" s="96"/>
      <c r="BQH110" s="92"/>
      <c r="BQI110" s="81"/>
      <c r="BQJ110" s="90"/>
      <c r="BQK110" s="81"/>
      <c r="BQL110" s="77"/>
      <c r="BQM110" s="42"/>
      <c r="BQN110" s="72"/>
      <c r="BQO110" s="96"/>
      <c r="BQP110" s="92"/>
      <c r="BQQ110" s="81"/>
      <c r="BQR110" s="90"/>
      <c r="BQS110" s="81"/>
      <c r="BQT110" s="77"/>
      <c r="BQU110" s="42"/>
      <c r="BQV110" s="72"/>
      <c r="BQW110" s="96"/>
      <c r="BQX110" s="92"/>
      <c r="BQY110" s="81"/>
      <c r="BQZ110" s="90"/>
      <c r="BRA110" s="81"/>
      <c r="BRB110" s="77"/>
      <c r="BRC110" s="42"/>
      <c r="BRD110" s="72"/>
      <c r="BRE110" s="96"/>
      <c r="BRF110" s="92"/>
      <c r="BRG110" s="81"/>
      <c r="BRH110" s="90"/>
      <c r="BRI110" s="81"/>
      <c r="BRJ110" s="77"/>
      <c r="BRK110" s="42"/>
      <c r="BRL110" s="72"/>
      <c r="BRM110" s="96"/>
      <c r="BRN110" s="92"/>
      <c r="BRO110" s="81"/>
      <c r="BRP110" s="90"/>
      <c r="BRQ110" s="81"/>
      <c r="BRR110" s="77"/>
      <c r="BRS110" s="42"/>
      <c r="BRT110" s="72"/>
      <c r="BRU110" s="96"/>
      <c r="BRV110" s="92"/>
      <c r="BRW110" s="81"/>
      <c r="BRX110" s="90"/>
      <c r="BRY110" s="81"/>
      <c r="BRZ110" s="77"/>
      <c r="BSA110" s="42"/>
      <c r="BSB110" s="72"/>
      <c r="BSC110" s="96"/>
      <c r="BSD110" s="92"/>
      <c r="BSE110" s="81"/>
      <c r="BSF110" s="90"/>
      <c r="BSG110" s="81"/>
      <c r="BSH110" s="77"/>
      <c r="BSI110" s="42"/>
      <c r="BSJ110" s="72"/>
      <c r="BSK110" s="96"/>
      <c r="BSL110" s="92"/>
      <c r="BSM110" s="81"/>
      <c r="BSN110" s="90"/>
      <c r="BSO110" s="81"/>
      <c r="BSP110" s="77"/>
      <c r="BSQ110" s="42"/>
      <c r="BSR110" s="72"/>
      <c r="BSS110" s="96"/>
      <c r="BST110" s="92"/>
      <c r="BSU110" s="81"/>
      <c r="BSV110" s="90"/>
      <c r="BSW110" s="81"/>
      <c r="BSX110" s="77"/>
      <c r="BSY110" s="42"/>
      <c r="BSZ110" s="72"/>
      <c r="BTA110" s="96"/>
      <c r="BTB110" s="92"/>
      <c r="BTC110" s="81"/>
      <c r="BTD110" s="90"/>
      <c r="BTE110" s="81"/>
      <c r="BTF110" s="77"/>
      <c r="BTG110" s="42"/>
      <c r="BTH110" s="72"/>
      <c r="BTI110" s="96"/>
      <c r="BTJ110" s="92"/>
      <c r="BTK110" s="81"/>
      <c r="BTL110" s="90"/>
      <c r="BTM110" s="81"/>
      <c r="BTN110" s="77"/>
      <c r="BTO110" s="42"/>
      <c r="BTP110" s="72"/>
      <c r="BTQ110" s="96"/>
      <c r="BTR110" s="92"/>
      <c r="BTS110" s="81"/>
      <c r="BTT110" s="90"/>
      <c r="BTU110" s="81"/>
      <c r="BTV110" s="77"/>
      <c r="BTW110" s="42"/>
      <c r="BTX110" s="72"/>
      <c r="BTY110" s="96"/>
      <c r="BTZ110" s="92"/>
      <c r="BUA110" s="81"/>
      <c r="BUB110" s="90"/>
      <c r="BUC110" s="81"/>
      <c r="BUD110" s="77"/>
      <c r="BUE110" s="42"/>
      <c r="BUF110" s="72"/>
      <c r="BUG110" s="96"/>
      <c r="BUH110" s="92"/>
      <c r="BUI110" s="81"/>
      <c r="BUJ110" s="90"/>
      <c r="BUK110" s="81"/>
      <c r="BUL110" s="77"/>
      <c r="BUM110" s="42"/>
      <c r="BUN110" s="72"/>
      <c r="BUO110" s="96"/>
      <c r="BUP110" s="92"/>
      <c r="BUQ110" s="81"/>
      <c r="BUR110" s="90"/>
      <c r="BUS110" s="81"/>
      <c r="BUT110" s="77"/>
      <c r="BUU110" s="42"/>
      <c r="BUV110" s="72"/>
      <c r="BUW110" s="96"/>
      <c r="BUX110" s="92"/>
      <c r="BUY110" s="81"/>
      <c r="BUZ110" s="90"/>
      <c r="BVA110" s="81"/>
      <c r="BVB110" s="77"/>
      <c r="BVC110" s="42"/>
      <c r="BVD110" s="72"/>
      <c r="BVE110" s="96"/>
      <c r="BVF110" s="92"/>
      <c r="BVG110" s="81"/>
      <c r="BVH110" s="90"/>
      <c r="BVI110" s="81"/>
      <c r="BVJ110" s="77"/>
      <c r="BVK110" s="42"/>
      <c r="BVL110" s="72"/>
      <c r="BVM110" s="96"/>
      <c r="BVN110" s="92"/>
      <c r="BVO110" s="81"/>
      <c r="BVP110" s="90"/>
      <c r="BVQ110" s="81"/>
      <c r="BVR110" s="77"/>
      <c r="BVS110" s="42"/>
      <c r="BVT110" s="72"/>
      <c r="BVU110" s="96"/>
      <c r="BVV110" s="92"/>
      <c r="BVW110" s="81"/>
      <c r="BVX110" s="90"/>
      <c r="BVY110" s="81"/>
      <c r="BVZ110" s="77"/>
      <c r="BWA110" s="42"/>
      <c r="BWB110" s="72"/>
      <c r="BWC110" s="96"/>
      <c r="BWD110" s="92"/>
      <c r="BWE110" s="81"/>
      <c r="BWF110" s="90"/>
      <c r="BWG110" s="81"/>
      <c r="BWH110" s="77"/>
      <c r="BWI110" s="42"/>
      <c r="BWJ110" s="72"/>
      <c r="BWK110" s="96"/>
      <c r="BWL110" s="92"/>
      <c r="BWM110" s="81"/>
      <c r="BWN110" s="90"/>
      <c r="BWO110" s="81"/>
      <c r="BWP110" s="77"/>
      <c r="BWQ110" s="42"/>
      <c r="BWR110" s="72"/>
      <c r="BWS110" s="96"/>
      <c r="BWT110" s="92"/>
      <c r="BWU110" s="81"/>
      <c r="BWV110" s="90"/>
      <c r="BWW110" s="81"/>
      <c r="BWX110" s="77"/>
      <c r="BWY110" s="42"/>
      <c r="BWZ110" s="72"/>
      <c r="BXA110" s="96"/>
      <c r="BXB110" s="92"/>
      <c r="BXC110" s="81"/>
      <c r="BXD110" s="90"/>
      <c r="BXE110" s="81"/>
      <c r="BXF110" s="77"/>
      <c r="BXG110" s="42"/>
      <c r="BXH110" s="72"/>
      <c r="BXI110" s="96"/>
      <c r="BXJ110" s="92"/>
      <c r="BXK110" s="81"/>
      <c r="BXL110" s="90"/>
      <c r="BXM110" s="81"/>
      <c r="BXN110" s="77"/>
      <c r="BXO110" s="42"/>
      <c r="BXP110" s="72"/>
      <c r="BXQ110" s="96"/>
      <c r="BXR110" s="92"/>
      <c r="BXS110" s="81"/>
      <c r="BXT110" s="90"/>
      <c r="BXU110" s="81"/>
      <c r="BXV110" s="77"/>
      <c r="BXW110" s="42"/>
      <c r="BXX110" s="72"/>
      <c r="BXY110" s="96"/>
      <c r="BXZ110" s="92"/>
      <c r="BYA110" s="81"/>
      <c r="BYB110" s="90"/>
      <c r="BYC110" s="81"/>
      <c r="BYD110" s="77"/>
      <c r="BYE110" s="42"/>
      <c r="BYF110" s="72"/>
      <c r="BYG110" s="96"/>
      <c r="BYH110" s="92"/>
      <c r="BYI110" s="81"/>
      <c r="BYJ110" s="90"/>
      <c r="BYK110" s="81"/>
      <c r="BYL110" s="77"/>
      <c r="BYM110" s="42"/>
      <c r="BYN110" s="72"/>
      <c r="BYO110" s="96"/>
      <c r="BYP110" s="92"/>
      <c r="BYQ110" s="81"/>
      <c r="BYR110" s="90"/>
      <c r="BYS110" s="81"/>
      <c r="BYT110" s="77"/>
      <c r="BYU110" s="42"/>
      <c r="BYV110" s="72"/>
      <c r="BYW110" s="96"/>
      <c r="BYX110" s="92"/>
      <c r="BYY110" s="81"/>
      <c r="BYZ110" s="90"/>
      <c r="BZA110" s="81"/>
      <c r="BZB110" s="77"/>
      <c r="BZC110" s="42"/>
      <c r="BZD110" s="72"/>
      <c r="BZE110" s="96"/>
      <c r="BZF110" s="92"/>
      <c r="BZG110" s="81"/>
      <c r="BZH110" s="90"/>
      <c r="BZI110" s="81"/>
      <c r="BZJ110" s="77"/>
      <c r="BZK110" s="42"/>
      <c r="BZL110" s="72"/>
      <c r="BZM110" s="96"/>
      <c r="BZN110" s="92"/>
      <c r="BZO110" s="81"/>
      <c r="BZP110" s="90"/>
      <c r="BZQ110" s="81"/>
      <c r="BZR110" s="77"/>
      <c r="BZS110" s="42"/>
      <c r="BZT110" s="72"/>
      <c r="BZU110" s="96"/>
      <c r="BZV110" s="92"/>
      <c r="BZW110" s="81"/>
      <c r="BZX110" s="90"/>
      <c r="BZY110" s="81"/>
      <c r="BZZ110" s="77"/>
      <c r="CAA110" s="42"/>
      <c r="CAB110" s="72"/>
      <c r="CAC110" s="96"/>
      <c r="CAD110" s="92"/>
      <c r="CAE110" s="81"/>
      <c r="CAF110" s="90"/>
      <c r="CAG110" s="81"/>
      <c r="CAH110" s="77"/>
      <c r="CAI110" s="42"/>
      <c r="CAJ110" s="72"/>
      <c r="CAK110" s="96"/>
      <c r="CAL110" s="92"/>
      <c r="CAM110" s="81"/>
      <c r="CAN110" s="90"/>
      <c r="CAO110" s="81"/>
      <c r="CAP110" s="77"/>
      <c r="CAQ110" s="42"/>
      <c r="CAR110" s="72"/>
      <c r="CAS110" s="96"/>
      <c r="CAT110" s="92"/>
      <c r="CAU110" s="81"/>
      <c r="CAV110" s="90"/>
      <c r="CAW110" s="81"/>
      <c r="CAX110" s="77"/>
      <c r="CAY110" s="42"/>
      <c r="CAZ110" s="72"/>
      <c r="CBA110" s="96"/>
      <c r="CBB110" s="92"/>
      <c r="CBC110" s="81"/>
      <c r="CBD110" s="90"/>
      <c r="CBE110" s="81"/>
      <c r="CBF110" s="77"/>
      <c r="CBG110" s="42"/>
      <c r="CBH110" s="72"/>
      <c r="CBI110" s="96"/>
      <c r="CBJ110" s="92"/>
      <c r="CBK110" s="81"/>
      <c r="CBL110" s="90"/>
      <c r="CBM110" s="81"/>
      <c r="CBN110" s="77"/>
      <c r="CBO110" s="42"/>
      <c r="CBP110" s="72"/>
      <c r="CBQ110" s="96"/>
      <c r="CBR110" s="92"/>
      <c r="CBS110" s="81"/>
      <c r="CBT110" s="90"/>
      <c r="CBU110" s="81"/>
      <c r="CBV110" s="77"/>
      <c r="CBW110" s="42"/>
      <c r="CBX110" s="72"/>
      <c r="CBY110" s="96"/>
      <c r="CBZ110" s="92"/>
      <c r="CCA110" s="81"/>
      <c r="CCB110" s="90"/>
      <c r="CCC110" s="81"/>
      <c r="CCD110" s="77"/>
      <c r="CCE110" s="42"/>
      <c r="CCF110" s="72"/>
      <c r="CCG110" s="96"/>
      <c r="CCH110" s="92"/>
      <c r="CCI110" s="81"/>
      <c r="CCJ110" s="90"/>
      <c r="CCK110" s="81"/>
      <c r="CCL110" s="77"/>
      <c r="CCM110" s="42"/>
      <c r="CCN110" s="72"/>
      <c r="CCO110" s="96"/>
      <c r="CCP110" s="92"/>
      <c r="CCQ110" s="81"/>
      <c r="CCR110" s="90"/>
      <c r="CCS110" s="81"/>
      <c r="CCT110" s="77"/>
      <c r="CCU110" s="42"/>
      <c r="CCV110" s="72"/>
      <c r="CCW110" s="96"/>
      <c r="CCX110" s="92"/>
      <c r="CCY110" s="81"/>
      <c r="CCZ110" s="90"/>
      <c r="CDA110" s="81"/>
      <c r="CDB110" s="77"/>
      <c r="CDC110" s="42"/>
      <c r="CDD110" s="72"/>
      <c r="CDE110" s="96"/>
      <c r="CDF110" s="92"/>
      <c r="CDG110" s="81"/>
      <c r="CDH110" s="90"/>
      <c r="CDI110" s="81"/>
      <c r="CDJ110" s="77"/>
      <c r="CDK110" s="42"/>
      <c r="CDL110" s="72"/>
      <c r="CDM110" s="96"/>
      <c r="CDN110" s="92"/>
      <c r="CDO110" s="81"/>
      <c r="CDP110" s="90"/>
      <c r="CDQ110" s="81"/>
      <c r="CDR110" s="77"/>
      <c r="CDS110" s="42"/>
      <c r="CDT110" s="72"/>
      <c r="CDU110" s="96"/>
      <c r="CDV110" s="92"/>
      <c r="CDW110" s="81"/>
      <c r="CDX110" s="90"/>
      <c r="CDY110" s="81"/>
      <c r="CDZ110" s="77"/>
      <c r="CEA110" s="42"/>
      <c r="CEB110" s="72"/>
      <c r="CEC110" s="96"/>
      <c r="CED110" s="92"/>
      <c r="CEE110" s="81"/>
      <c r="CEF110" s="90"/>
      <c r="CEG110" s="81"/>
      <c r="CEH110" s="77"/>
      <c r="CEI110" s="42"/>
      <c r="CEJ110" s="72"/>
      <c r="CEK110" s="96"/>
      <c r="CEL110" s="92"/>
      <c r="CEM110" s="81"/>
      <c r="CEN110" s="90"/>
      <c r="CEO110" s="81"/>
      <c r="CEP110" s="77"/>
      <c r="CEQ110" s="42"/>
      <c r="CER110" s="72"/>
      <c r="CES110" s="96"/>
      <c r="CET110" s="92"/>
      <c r="CEU110" s="81"/>
      <c r="CEV110" s="90"/>
      <c r="CEW110" s="81"/>
      <c r="CEX110" s="77"/>
      <c r="CEY110" s="42"/>
      <c r="CEZ110" s="72"/>
      <c r="CFA110" s="96"/>
      <c r="CFB110" s="92"/>
      <c r="CFC110" s="81"/>
      <c r="CFD110" s="90"/>
      <c r="CFE110" s="81"/>
      <c r="CFF110" s="77"/>
      <c r="CFG110" s="42"/>
      <c r="CFH110" s="72"/>
      <c r="CFI110" s="96"/>
      <c r="CFJ110" s="92"/>
      <c r="CFK110" s="81"/>
      <c r="CFL110" s="90"/>
      <c r="CFM110" s="81"/>
      <c r="CFN110" s="77"/>
      <c r="CFO110" s="42"/>
      <c r="CFP110" s="72"/>
      <c r="CFQ110" s="96"/>
      <c r="CFR110" s="92"/>
      <c r="CFS110" s="81"/>
      <c r="CFT110" s="90"/>
      <c r="CFU110" s="81"/>
      <c r="CFV110" s="77"/>
      <c r="CFW110" s="42"/>
      <c r="CFX110" s="72"/>
      <c r="CFY110" s="96"/>
      <c r="CFZ110" s="92"/>
      <c r="CGA110" s="81"/>
      <c r="CGB110" s="90"/>
      <c r="CGC110" s="81"/>
      <c r="CGD110" s="77"/>
      <c r="CGE110" s="42"/>
      <c r="CGF110" s="72"/>
      <c r="CGG110" s="96"/>
      <c r="CGH110" s="92"/>
      <c r="CGI110" s="81"/>
      <c r="CGJ110" s="90"/>
      <c r="CGK110" s="81"/>
      <c r="CGL110" s="77"/>
      <c r="CGM110" s="42"/>
      <c r="CGN110" s="72"/>
      <c r="CGO110" s="96"/>
      <c r="CGP110" s="92"/>
      <c r="CGQ110" s="81"/>
      <c r="CGR110" s="90"/>
      <c r="CGS110" s="81"/>
      <c r="CGT110" s="77"/>
      <c r="CGU110" s="42"/>
      <c r="CGV110" s="72"/>
      <c r="CGW110" s="96"/>
      <c r="CGX110" s="92"/>
      <c r="CGY110" s="81"/>
      <c r="CGZ110" s="90"/>
      <c r="CHA110" s="81"/>
      <c r="CHB110" s="77"/>
      <c r="CHC110" s="42"/>
      <c r="CHD110" s="72"/>
      <c r="CHE110" s="96"/>
      <c r="CHF110" s="92"/>
      <c r="CHG110" s="81"/>
      <c r="CHH110" s="90"/>
      <c r="CHI110" s="81"/>
      <c r="CHJ110" s="77"/>
      <c r="CHK110" s="42"/>
      <c r="CHL110" s="72"/>
      <c r="CHM110" s="96"/>
      <c r="CHN110" s="92"/>
      <c r="CHO110" s="81"/>
      <c r="CHP110" s="90"/>
      <c r="CHQ110" s="81"/>
      <c r="CHR110" s="77"/>
      <c r="CHS110" s="42"/>
      <c r="CHT110" s="72"/>
      <c r="CHU110" s="96"/>
      <c r="CHV110" s="92"/>
      <c r="CHW110" s="81"/>
      <c r="CHX110" s="90"/>
      <c r="CHY110" s="81"/>
      <c r="CHZ110" s="77"/>
      <c r="CIA110" s="42"/>
      <c r="CIB110" s="72"/>
      <c r="CIC110" s="96"/>
      <c r="CID110" s="92"/>
      <c r="CIE110" s="81"/>
      <c r="CIF110" s="90"/>
      <c r="CIG110" s="81"/>
      <c r="CIH110" s="77"/>
      <c r="CII110" s="42"/>
      <c r="CIJ110" s="72"/>
      <c r="CIK110" s="96"/>
      <c r="CIL110" s="92"/>
      <c r="CIM110" s="81"/>
      <c r="CIN110" s="90"/>
      <c r="CIO110" s="81"/>
      <c r="CIP110" s="77"/>
      <c r="CIQ110" s="42"/>
      <c r="CIR110" s="72"/>
      <c r="CIS110" s="96"/>
      <c r="CIT110" s="92"/>
      <c r="CIU110" s="81"/>
      <c r="CIV110" s="90"/>
      <c r="CIW110" s="81"/>
      <c r="CIX110" s="77"/>
      <c r="CIY110" s="42"/>
      <c r="CIZ110" s="72"/>
      <c r="CJA110" s="96"/>
      <c r="CJB110" s="92"/>
      <c r="CJC110" s="81"/>
      <c r="CJD110" s="90"/>
      <c r="CJE110" s="81"/>
      <c r="CJF110" s="77"/>
      <c r="CJG110" s="42"/>
      <c r="CJH110" s="72"/>
      <c r="CJI110" s="96"/>
      <c r="CJJ110" s="92"/>
      <c r="CJK110" s="81"/>
      <c r="CJL110" s="90"/>
      <c r="CJM110" s="81"/>
      <c r="CJN110" s="77"/>
      <c r="CJO110" s="42"/>
      <c r="CJP110" s="72"/>
      <c r="CJQ110" s="96"/>
      <c r="CJR110" s="92"/>
      <c r="CJS110" s="81"/>
      <c r="CJT110" s="90"/>
      <c r="CJU110" s="81"/>
      <c r="CJV110" s="77"/>
      <c r="CJW110" s="42"/>
      <c r="CJX110" s="72"/>
      <c r="CJY110" s="96"/>
      <c r="CJZ110" s="92"/>
      <c r="CKA110" s="81"/>
      <c r="CKB110" s="90"/>
      <c r="CKC110" s="81"/>
      <c r="CKD110" s="77"/>
      <c r="CKE110" s="42"/>
      <c r="CKF110" s="72"/>
      <c r="CKG110" s="96"/>
      <c r="CKH110" s="92"/>
      <c r="CKI110" s="81"/>
      <c r="CKJ110" s="90"/>
      <c r="CKK110" s="81"/>
      <c r="CKL110" s="77"/>
      <c r="CKM110" s="42"/>
      <c r="CKN110" s="72"/>
      <c r="CKO110" s="96"/>
      <c r="CKP110" s="92"/>
      <c r="CKQ110" s="81"/>
      <c r="CKR110" s="90"/>
      <c r="CKS110" s="81"/>
      <c r="CKT110" s="77"/>
      <c r="CKU110" s="42"/>
      <c r="CKV110" s="72"/>
      <c r="CKW110" s="96"/>
      <c r="CKX110" s="92"/>
      <c r="CKY110" s="81"/>
      <c r="CKZ110" s="90"/>
      <c r="CLA110" s="81"/>
      <c r="CLB110" s="77"/>
      <c r="CLC110" s="42"/>
      <c r="CLD110" s="72"/>
      <c r="CLE110" s="96"/>
      <c r="CLF110" s="92"/>
      <c r="CLG110" s="81"/>
      <c r="CLH110" s="90"/>
      <c r="CLI110" s="81"/>
      <c r="CLJ110" s="77"/>
      <c r="CLK110" s="42"/>
      <c r="CLL110" s="72"/>
      <c r="CLM110" s="96"/>
      <c r="CLN110" s="92"/>
      <c r="CLO110" s="81"/>
      <c r="CLP110" s="90"/>
      <c r="CLQ110" s="81"/>
      <c r="CLR110" s="77"/>
      <c r="CLS110" s="42"/>
      <c r="CLT110" s="72"/>
      <c r="CLU110" s="96"/>
      <c r="CLV110" s="92"/>
      <c r="CLW110" s="81"/>
      <c r="CLX110" s="90"/>
      <c r="CLY110" s="81"/>
      <c r="CLZ110" s="77"/>
      <c r="CMA110" s="42"/>
      <c r="CMB110" s="72"/>
      <c r="CMC110" s="96"/>
      <c r="CMD110" s="92"/>
      <c r="CME110" s="81"/>
      <c r="CMF110" s="90"/>
      <c r="CMG110" s="81"/>
      <c r="CMH110" s="77"/>
      <c r="CMI110" s="42"/>
      <c r="CMJ110" s="72"/>
      <c r="CMK110" s="96"/>
      <c r="CML110" s="92"/>
      <c r="CMM110" s="81"/>
      <c r="CMN110" s="90"/>
      <c r="CMO110" s="81"/>
      <c r="CMP110" s="77"/>
      <c r="CMQ110" s="42"/>
      <c r="CMR110" s="72"/>
      <c r="CMS110" s="96"/>
      <c r="CMT110" s="92"/>
      <c r="CMU110" s="81"/>
      <c r="CMV110" s="90"/>
      <c r="CMW110" s="81"/>
      <c r="CMX110" s="77"/>
      <c r="CMY110" s="42"/>
      <c r="CMZ110" s="72"/>
      <c r="CNA110" s="96"/>
      <c r="CNB110" s="92"/>
      <c r="CNC110" s="81"/>
      <c r="CND110" s="90"/>
      <c r="CNE110" s="81"/>
      <c r="CNF110" s="77"/>
      <c r="CNG110" s="42"/>
      <c r="CNH110" s="72"/>
      <c r="CNI110" s="96"/>
      <c r="CNJ110" s="92"/>
      <c r="CNK110" s="81"/>
      <c r="CNL110" s="90"/>
      <c r="CNM110" s="81"/>
      <c r="CNN110" s="77"/>
      <c r="CNO110" s="42"/>
      <c r="CNP110" s="72"/>
      <c r="CNQ110" s="96"/>
      <c r="CNR110" s="92"/>
      <c r="CNS110" s="81"/>
      <c r="CNT110" s="90"/>
      <c r="CNU110" s="81"/>
      <c r="CNV110" s="77"/>
      <c r="CNW110" s="42"/>
      <c r="CNX110" s="72"/>
      <c r="CNY110" s="96"/>
      <c r="CNZ110" s="92"/>
      <c r="COA110" s="81"/>
      <c r="COB110" s="90"/>
      <c r="COC110" s="81"/>
      <c r="COD110" s="77"/>
      <c r="COE110" s="42"/>
      <c r="COF110" s="72"/>
      <c r="COG110" s="96"/>
      <c r="COH110" s="92"/>
      <c r="COI110" s="81"/>
      <c r="COJ110" s="90"/>
      <c r="COK110" s="81"/>
      <c r="COL110" s="77"/>
      <c r="COM110" s="42"/>
      <c r="CON110" s="72"/>
      <c r="COO110" s="96"/>
      <c r="COP110" s="92"/>
      <c r="COQ110" s="81"/>
      <c r="COR110" s="90"/>
      <c r="COS110" s="81"/>
      <c r="COT110" s="77"/>
      <c r="COU110" s="42"/>
      <c r="COV110" s="72"/>
      <c r="COW110" s="96"/>
      <c r="COX110" s="92"/>
      <c r="COY110" s="81"/>
      <c r="COZ110" s="90"/>
      <c r="CPA110" s="81"/>
      <c r="CPB110" s="77"/>
      <c r="CPC110" s="42"/>
      <c r="CPD110" s="72"/>
      <c r="CPE110" s="96"/>
      <c r="CPF110" s="92"/>
      <c r="CPG110" s="81"/>
      <c r="CPH110" s="90"/>
      <c r="CPI110" s="81"/>
      <c r="CPJ110" s="77"/>
      <c r="CPK110" s="42"/>
      <c r="CPL110" s="72"/>
      <c r="CPM110" s="96"/>
      <c r="CPN110" s="92"/>
      <c r="CPO110" s="81"/>
      <c r="CPP110" s="90"/>
      <c r="CPQ110" s="81"/>
      <c r="CPR110" s="77"/>
      <c r="CPS110" s="42"/>
      <c r="CPT110" s="72"/>
      <c r="CPU110" s="96"/>
      <c r="CPV110" s="92"/>
      <c r="CPW110" s="81"/>
      <c r="CPX110" s="90"/>
      <c r="CPY110" s="81"/>
      <c r="CPZ110" s="77"/>
      <c r="CQA110" s="42"/>
      <c r="CQB110" s="72"/>
      <c r="CQC110" s="96"/>
      <c r="CQD110" s="92"/>
      <c r="CQE110" s="81"/>
      <c r="CQF110" s="90"/>
      <c r="CQG110" s="81"/>
      <c r="CQH110" s="77"/>
      <c r="CQI110" s="42"/>
      <c r="CQJ110" s="72"/>
      <c r="CQK110" s="96"/>
      <c r="CQL110" s="92"/>
      <c r="CQM110" s="81"/>
      <c r="CQN110" s="90"/>
      <c r="CQO110" s="81"/>
      <c r="CQP110" s="77"/>
      <c r="CQQ110" s="42"/>
      <c r="CQR110" s="72"/>
      <c r="CQS110" s="96"/>
      <c r="CQT110" s="92"/>
      <c r="CQU110" s="81"/>
      <c r="CQV110" s="90"/>
      <c r="CQW110" s="81"/>
      <c r="CQX110" s="77"/>
      <c r="CQY110" s="42"/>
      <c r="CQZ110" s="72"/>
      <c r="CRA110" s="96"/>
      <c r="CRB110" s="92"/>
      <c r="CRC110" s="81"/>
      <c r="CRD110" s="90"/>
      <c r="CRE110" s="81"/>
      <c r="CRF110" s="77"/>
      <c r="CRG110" s="42"/>
      <c r="CRH110" s="72"/>
      <c r="CRI110" s="96"/>
      <c r="CRJ110" s="92"/>
      <c r="CRK110" s="81"/>
      <c r="CRL110" s="90"/>
      <c r="CRM110" s="81"/>
      <c r="CRN110" s="77"/>
      <c r="CRO110" s="42"/>
      <c r="CRP110" s="72"/>
      <c r="CRQ110" s="96"/>
      <c r="CRR110" s="92"/>
      <c r="CRS110" s="81"/>
      <c r="CRT110" s="90"/>
      <c r="CRU110" s="81"/>
      <c r="CRV110" s="77"/>
      <c r="CRW110" s="42"/>
      <c r="CRX110" s="72"/>
      <c r="CRY110" s="96"/>
      <c r="CRZ110" s="92"/>
      <c r="CSA110" s="81"/>
      <c r="CSB110" s="90"/>
      <c r="CSC110" s="81"/>
      <c r="CSD110" s="77"/>
      <c r="CSE110" s="42"/>
      <c r="CSF110" s="72"/>
      <c r="CSG110" s="96"/>
      <c r="CSH110" s="92"/>
      <c r="CSI110" s="81"/>
      <c r="CSJ110" s="90"/>
      <c r="CSK110" s="81"/>
      <c r="CSL110" s="77"/>
      <c r="CSM110" s="42"/>
      <c r="CSN110" s="72"/>
      <c r="CSO110" s="96"/>
      <c r="CSP110" s="92"/>
      <c r="CSQ110" s="81"/>
      <c r="CSR110" s="90"/>
      <c r="CSS110" s="81"/>
      <c r="CST110" s="77"/>
      <c r="CSU110" s="42"/>
      <c r="CSV110" s="72"/>
      <c r="CSW110" s="96"/>
      <c r="CSX110" s="92"/>
      <c r="CSY110" s="81"/>
      <c r="CSZ110" s="90"/>
      <c r="CTA110" s="81"/>
      <c r="CTB110" s="77"/>
      <c r="CTC110" s="42"/>
      <c r="CTD110" s="72"/>
      <c r="CTE110" s="96"/>
      <c r="CTF110" s="92"/>
      <c r="CTG110" s="81"/>
      <c r="CTH110" s="90"/>
      <c r="CTI110" s="81"/>
      <c r="CTJ110" s="77"/>
      <c r="CTK110" s="42"/>
      <c r="CTL110" s="72"/>
      <c r="CTM110" s="96"/>
      <c r="CTN110" s="92"/>
      <c r="CTO110" s="81"/>
      <c r="CTP110" s="90"/>
      <c r="CTQ110" s="81"/>
      <c r="CTR110" s="77"/>
      <c r="CTS110" s="42"/>
      <c r="CTT110" s="72"/>
      <c r="CTU110" s="96"/>
      <c r="CTV110" s="92"/>
      <c r="CTW110" s="81"/>
      <c r="CTX110" s="90"/>
      <c r="CTY110" s="81"/>
      <c r="CTZ110" s="77"/>
      <c r="CUA110" s="42"/>
      <c r="CUB110" s="72"/>
      <c r="CUC110" s="96"/>
      <c r="CUD110" s="92"/>
      <c r="CUE110" s="81"/>
      <c r="CUF110" s="90"/>
      <c r="CUG110" s="81"/>
      <c r="CUH110" s="77"/>
      <c r="CUI110" s="42"/>
      <c r="CUJ110" s="72"/>
      <c r="CUK110" s="96"/>
      <c r="CUL110" s="92"/>
      <c r="CUM110" s="81"/>
      <c r="CUN110" s="90"/>
      <c r="CUO110" s="81"/>
      <c r="CUP110" s="77"/>
      <c r="CUQ110" s="42"/>
      <c r="CUR110" s="72"/>
      <c r="CUS110" s="96"/>
      <c r="CUT110" s="92"/>
      <c r="CUU110" s="81"/>
      <c r="CUV110" s="90"/>
      <c r="CUW110" s="81"/>
      <c r="CUX110" s="77"/>
      <c r="CUY110" s="42"/>
      <c r="CUZ110" s="72"/>
      <c r="CVA110" s="96"/>
      <c r="CVB110" s="92"/>
      <c r="CVC110" s="81"/>
      <c r="CVD110" s="90"/>
      <c r="CVE110" s="81"/>
      <c r="CVF110" s="77"/>
      <c r="CVG110" s="42"/>
      <c r="CVH110" s="72"/>
      <c r="CVI110" s="96"/>
      <c r="CVJ110" s="92"/>
      <c r="CVK110" s="81"/>
      <c r="CVL110" s="90"/>
      <c r="CVM110" s="81"/>
      <c r="CVN110" s="77"/>
      <c r="CVO110" s="42"/>
      <c r="CVP110" s="72"/>
      <c r="CVQ110" s="96"/>
      <c r="CVR110" s="92"/>
      <c r="CVS110" s="81"/>
      <c r="CVT110" s="90"/>
      <c r="CVU110" s="81"/>
      <c r="CVV110" s="77"/>
      <c r="CVW110" s="42"/>
      <c r="CVX110" s="72"/>
      <c r="CVY110" s="96"/>
      <c r="CVZ110" s="92"/>
      <c r="CWA110" s="81"/>
      <c r="CWB110" s="90"/>
      <c r="CWC110" s="81"/>
      <c r="CWD110" s="77"/>
      <c r="CWE110" s="42"/>
      <c r="CWF110" s="72"/>
      <c r="CWG110" s="96"/>
      <c r="CWH110" s="92"/>
      <c r="CWI110" s="81"/>
      <c r="CWJ110" s="90"/>
      <c r="CWK110" s="81"/>
      <c r="CWL110" s="77"/>
      <c r="CWM110" s="42"/>
      <c r="CWN110" s="72"/>
      <c r="CWO110" s="96"/>
      <c r="CWP110" s="92"/>
      <c r="CWQ110" s="81"/>
      <c r="CWR110" s="90"/>
      <c r="CWS110" s="81"/>
      <c r="CWT110" s="77"/>
      <c r="CWU110" s="42"/>
      <c r="CWV110" s="72"/>
      <c r="CWW110" s="96"/>
      <c r="CWX110" s="92"/>
      <c r="CWY110" s="81"/>
      <c r="CWZ110" s="90"/>
      <c r="CXA110" s="81"/>
      <c r="CXB110" s="77"/>
      <c r="CXC110" s="42"/>
      <c r="CXD110" s="72"/>
      <c r="CXE110" s="96"/>
      <c r="CXF110" s="92"/>
      <c r="CXG110" s="81"/>
      <c r="CXH110" s="90"/>
      <c r="CXI110" s="81"/>
      <c r="CXJ110" s="77"/>
      <c r="CXK110" s="42"/>
      <c r="CXL110" s="72"/>
      <c r="CXM110" s="96"/>
      <c r="CXN110" s="92"/>
      <c r="CXO110" s="81"/>
      <c r="CXP110" s="90"/>
      <c r="CXQ110" s="81"/>
      <c r="CXR110" s="77"/>
      <c r="CXS110" s="42"/>
      <c r="CXT110" s="72"/>
      <c r="CXU110" s="96"/>
      <c r="CXV110" s="92"/>
      <c r="CXW110" s="81"/>
      <c r="CXX110" s="90"/>
      <c r="CXY110" s="81"/>
      <c r="CXZ110" s="77"/>
      <c r="CYA110" s="42"/>
      <c r="CYB110" s="72"/>
      <c r="CYC110" s="96"/>
      <c r="CYD110" s="92"/>
      <c r="CYE110" s="81"/>
      <c r="CYF110" s="90"/>
      <c r="CYG110" s="81"/>
      <c r="CYH110" s="77"/>
      <c r="CYI110" s="42"/>
      <c r="CYJ110" s="72"/>
      <c r="CYK110" s="96"/>
      <c r="CYL110" s="92"/>
      <c r="CYM110" s="81"/>
      <c r="CYN110" s="90"/>
      <c r="CYO110" s="81"/>
      <c r="CYP110" s="77"/>
      <c r="CYQ110" s="42"/>
      <c r="CYR110" s="72"/>
      <c r="CYS110" s="96"/>
      <c r="CYT110" s="92"/>
      <c r="CYU110" s="81"/>
      <c r="CYV110" s="90"/>
      <c r="CYW110" s="81"/>
      <c r="CYX110" s="77"/>
      <c r="CYY110" s="42"/>
      <c r="CYZ110" s="72"/>
      <c r="CZA110" s="96"/>
      <c r="CZB110" s="92"/>
      <c r="CZC110" s="81"/>
      <c r="CZD110" s="90"/>
      <c r="CZE110" s="81"/>
      <c r="CZF110" s="77"/>
      <c r="CZG110" s="42"/>
      <c r="CZH110" s="72"/>
      <c r="CZI110" s="96"/>
      <c r="CZJ110" s="92"/>
      <c r="CZK110" s="81"/>
      <c r="CZL110" s="90"/>
      <c r="CZM110" s="81"/>
      <c r="CZN110" s="77"/>
      <c r="CZO110" s="42"/>
      <c r="CZP110" s="72"/>
      <c r="CZQ110" s="96"/>
      <c r="CZR110" s="92"/>
      <c r="CZS110" s="81"/>
      <c r="CZT110" s="90"/>
      <c r="CZU110" s="81"/>
      <c r="CZV110" s="77"/>
      <c r="CZW110" s="42"/>
      <c r="CZX110" s="72"/>
      <c r="CZY110" s="96"/>
      <c r="CZZ110" s="92"/>
      <c r="DAA110" s="81"/>
      <c r="DAB110" s="90"/>
      <c r="DAC110" s="81"/>
      <c r="DAD110" s="77"/>
      <c r="DAE110" s="42"/>
      <c r="DAF110" s="72"/>
      <c r="DAG110" s="96"/>
      <c r="DAH110" s="92"/>
      <c r="DAI110" s="81"/>
      <c r="DAJ110" s="90"/>
      <c r="DAK110" s="81"/>
      <c r="DAL110" s="77"/>
      <c r="DAM110" s="42"/>
      <c r="DAN110" s="72"/>
      <c r="DAO110" s="96"/>
      <c r="DAP110" s="92"/>
      <c r="DAQ110" s="81"/>
      <c r="DAR110" s="90"/>
      <c r="DAS110" s="81"/>
      <c r="DAT110" s="77"/>
      <c r="DAU110" s="42"/>
      <c r="DAV110" s="72"/>
      <c r="DAW110" s="96"/>
      <c r="DAX110" s="92"/>
      <c r="DAY110" s="81"/>
      <c r="DAZ110" s="90"/>
      <c r="DBA110" s="81"/>
      <c r="DBB110" s="77"/>
      <c r="DBC110" s="42"/>
      <c r="DBD110" s="72"/>
      <c r="DBE110" s="96"/>
      <c r="DBF110" s="92"/>
      <c r="DBG110" s="81"/>
      <c r="DBH110" s="90"/>
      <c r="DBI110" s="81"/>
      <c r="DBJ110" s="77"/>
      <c r="DBK110" s="42"/>
      <c r="DBL110" s="72"/>
      <c r="DBM110" s="96"/>
      <c r="DBN110" s="92"/>
      <c r="DBO110" s="81"/>
      <c r="DBP110" s="90"/>
      <c r="DBQ110" s="81"/>
      <c r="DBR110" s="77"/>
      <c r="DBS110" s="42"/>
      <c r="DBT110" s="72"/>
      <c r="DBU110" s="96"/>
      <c r="DBV110" s="92"/>
      <c r="DBW110" s="81"/>
      <c r="DBX110" s="90"/>
      <c r="DBY110" s="81"/>
      <c r="DBZ110" s="77"/>
      <c r="DCA110" s="42"/>
      <c r="DCB110" s="72"/>
      <c r="DCC110" s="96"/>
      <c r="DCD110" s="92"/>
      <c r="DCE110" s="81"/>
      <c r="DCF110" s="90"/>
      <c r="DCG110" s="81"/>
      <c r="DCH110" s="77"/>
      <c r="DCI110" s="42"/>
      <c r="DCJ110" s="72"/>
      <c r="DCK110" s="96"/>
      <c r="DCL110" s="92"/>
      <c r="DCM110" s="81"/>
      <c r="DCN110" s="90"/>
      <c r="DCO110" s="81"/>
      <c r="DCP110" s="77"/>
      <c r="DCQ110" s="42"/>
      <c r="DCR110" s="72"/>
      <c r="DCS110" s="96"/>
      <c r="DCT110" s="92"/>
      <c r="DCU110" s="81"/>
      <c r="DCV110" s="90"/>
      <c r="DCW110" s="81"/>
      <c r="DCX110" s="77"/>
      <c r="DCY110" s="42"/>
      <c r="DCZ110" s="72"/>
      <c r="DDA110" s="96"/>
      <c r="DDB110" s="92"/>
      <c r="DDC110" s="81"/>
      <c r="DDD110" s="90"/>
      <c r="DDE110" s="81"/>
    </row>
    <row r="111" spans="1:2813" ht="20.100000000000001" hidden="1" customHeight="1" outlineLevel="1">
      <c r="B111" s="6"/>
      <c r="C111" s="130" t="str">
        <f>IF(A111&lt;&gt;"",A111,MAX($A$23:A111)&amp;"."&amp;ROW()-ROW($A$23)+1-MATCH(MAX($A$23:A111),$A$23:A111))</f>
        <v>16.3</v>
      </c>
      <c r="D111" s="48"/>
      <c r="E111" s="238" t="s">
        <v>310</v>
      </c>
      <c r="F111" s="236" t="s">
        <v>97</v>
      </c>
      <c r="G111" s="237">
        <v>12.1</v>
      </c>
      <c r="H111" s="14"/>
      <c r="I111" s="141"/>
      <c r="J111" s="123" t="str">
        <f t="shared" si="4"/>
        <v xml:space="preserve"> </v>
      </c>
      <c r="K111" s="72"/>
      <c r="L111" s="96"/>
      <c r="M111" s="92"/>
      <c r="N111" s="81"/>
      <c r="O111" s="90"/>
      <c r="P111" s="81"/>
      <c r="Q111" s="1"/>
      <c r="R111" s="6"/>
      <c r="S111" s="81"/>
      <c r="T111" s="90"/>
      <c r="U111" s="81"/>
      <c r="V111" s="77"/>
      <c r="W111" s="42"/>
      <c r="X111" s="72"/>
      <c r="Y111" s="96"/>
      <c r="Z111" s="92"/>
      <c r="AA111" s="81"/>
      <c r="AB111" s="90"/>
      <c r="AC111" s="81"/>
      <c r="AD111" s="77"/>
      <c r="AE111" s="42"/>
      <c r="AF111" s="72"/>
      <c r="AG111" s="96"/>
      <c r="AH111" s="92"/>
      <c r="AI111" s="81"/>
      <c r="AJ111" s="90"/>
      <c r="AK111" s="81"/>
      <c r="AL111" s="77"/>
      <c r="AM111" s="42"/>
      <c r="AN111" s="72"/>
      <c r="AO111" s="96"/>
      <c r="AP111" s="92"/>
      <c r="AQ111" s="81"/>
      <c r="AR111" s="90"/>
      <c r="AS111" s="81"/>
      <c r="AT111" s="77"/>
      <c r="AU111" s="42"/>
      <c r="AV111" s="72"/>
      <c r="AW111" s="96"/>
      <c r="AX111" s="92"/>
      <c r="AY111" s="81"/>
      <c r="AZ111" s="90"/>
      <c r="BA111" s="81"/>
      <c r="BB111" s="77"/>
      <c r="BC111" s="42"/>
      <c r="BD111" s="72"/>
      <c r="BE111" s="96"/>
      <c r="BF111" s="92"/>
      <c r="BG111" s="81"/>
      <c r="BH111" s="90"/>
      <c r="BI111" s="81"/>
      <c r="BJ111" s="77"/>
      <c r="BK111" s="42"/>
      <c r="BL111" s="72"/>
      <c r="BM111" s="96"/>
      <c r="BN111" s="92"/>
      <c r="BO111" s="81"/>
      <c r="BP111" s="90"/>
      <c r="BQ111" s="81"/>
      <c r="BR111" s="77"/>
      <c r="BS111" s="42"/>
      <c r="BT111" s="72"/>
      <c r="BU111" s="96"/>
      <c r="BV111" s="92"/>
      <c r="BW111" s="81"/>
      <c r="BX111" s="90"/>
      <c r="BY111" s="81"/>
      <c r="BZ111" s="77"/>
      <c r="CA111" s="42"/>
      <c r="CB111" s="72"/>
      <c r="CC111" s="96"/>
      <c r="CD111" s="92"/>
      <c r="CE111" s="81"/>
      <c r="CF111" s="90"/>
      <c r="CG111" s="81"/>
      <c r="CH111" s="77"/>
      <c r="CI111" s="42"/>
      <c r="CJ111" s="72"/>
      <c r="CK111" s="96"/>
      <c r="CL111" s="92"/>
      <c r="CM111" s="81"/>
      <c r="CN111" s="90"/>
      <c r="CO111" s="81"/>
      <c r="CP111" s="77"/>
      <c r="CQ111" s="42"/>
      <c r="CR111" s="72"/>
      <c r="CS111" s="96"/>
      <c r="CT111" s="92"/>
      <c r="CU111" s="81"/>
      <c r="CV111" s="90"/>
      <c r="CW111" s="81"/>
      <c r="CX111" s="77"/>
      <c r="CY111" s="42"/>
      <c r="CZ111" s="72"/>
      <c r="DA111" s="96"/>
      <c r="DB111" s="92"/>
      <c r="DC111" s="81"/>
      <c r="DD111" s="90"/>
      <c r="DE111" s="81"/>
      <c r="DF111" s="77"/>
      <c r="DG111" s="42"/>
      <c r="DH111" s="72"/>
      <c r="DI111" s="96"/>
      <c r="DJ111" s="92"/>
      <c r="DK111" s="81"/>
      <c r="DL111" s="90"/>
      <c r="DM111" s="81"/>
      <c r="DN111" s="77"/>
      <c r="DO111" s="42"/>
      <c r="DP111" s="72"/>
      <c r="DQ111" s="96"/>
      <c r="DR111" s="92"/>
      <c r="DS111" s="81"/>
      <c r="DT111" s="90"/>
      <c r="DU111" s="81"/>
      <c r="DV111" s="77"/>
      <c r="DW111" s="42"/>
      <c r="DX111" s="72"/>
      <c r="DY111" s="96"/>
      <c r="DZ111" s="92"/>
      <c r="EA111" s="81"/>
      <c r="EB111" s="90"/>
      <c r="EC111" s="81"/>
      <c r="ED111" s="77"/>
      <c r="EE111" s="42"/>
      <c r="EF111" s="72"/>
      <c r="EG111" s="96"/>
      <c r="EH111" s="92"/>
      <c r="EI111" s="81"/>
      <c r="EJ111" s="90"/>
      <c r="EK111" s="81"/>
      <c r="EL111" s="77"/>
      <c r="EM111" s="42"/>
      <c r="EN111" s="72"/>
      <c r="EO111" s="96"/>
      <c r="EP111" s="92"/>
      <c r="EQ111" s="81"/>
      <c r="ER111" s="90"/>
      <c r="ES111" s="81"/>
      <c r="ET111" s="77"/>
      <c r="EU111" s="42"/>
      <c r="EV111" s="72"/>
      <c r="EW111" s="96"/>
      <c r="EX111" s="92"/>
      <c r="EY111" s="81"/>
      <c r="EZ111" s="90"/>
      <c r="FA111" s="81"/>
      <c r="FB111" s="77"/>
      <c r="FC111" s="42"/>
      <c r="FD111" s="72"/>
      <c r="FE111" s="96"/>
      <c r="FF111" s="92"/>
      <c r="FG111" s="81"/>
      <c r="FH111" s="90"/>
      <c r="FI111" s="81"/>
      <c r="FJ111" s="77"/>
      <c r="FK111" s="42"/>
      <c r="FL111" s="72"/>
      <c r="FM111" s="96"/>
      <c r="FN111" s="92"/>
      <c r="FO111" s="81"/>
      <c r="FP111" s="90"/>
      <c r="FQ111" s="81"/>
      <c r="FR111" s="77"/>
      <c r="FS111" s="42"/>
      <c r="FT111" s="72"/>
      <c r="FU111" s="96"/>
      <c r="FV111" s="92"/>
      <c r="FW111" s="81"/>
      <c r="FX111" s="90"/>
      <c r="FY111" s="81"/>
      <c r="FZ111" s="77"/>
      <c r="GA111" s="42"/>
      <c r="GB111" s="72"/>
      <c r="GC111" s="96"/>
      <c r="GD111" s="92"/>
      <c r="GE111" s="81"/>
      <c r="GF111" s="90"/>
      <c r="GG111" s="81"/>
      <c r="GH111" s="77"/>
      <c r="GI111" s="42"/>
      <c r="GJ111" s="72"/>
      <c r="GK111" s="96"/>
      <c r="GL111" s="92"/>
      <c r="GM111" s="81"/>
      <c r="GN111" s="90"/>
      <c r="GO111" s="81"/>
      <c r="GP111" s="77"/>
      <c r="GQ111" s="42"/>
      <c r="GR111" s="72"/>
      <c r="GS111" s="96"/>
      <c r="GT111" s="92"/>
      <c r="GU111" s="81"/>
      <c r="GV111" s="90"/>
      <c r="GW111" s="81"/>
      <c r="GX111" s="77"/>
      <c r="GY111" s="42"/>
      <c r="GZ111" s="72"/>
      <c r="HA111" s="96"/>
      <c r="HB111" s="92"/>
      <c r="HC111" s="81"/>
      <c r="HD111" s="90"/>
      <c r="HE111" s="81"/>
      <c r="HF111" s="77"/>
      <c r="HG111" s="42"/>
      <c r="HH111" s="72"/>
      <c r="HI111" s="96"/>
      <c r="HJ111" s="92"/>
      <c r="HK111" s="81"/>
      <c r="HL111" s="90"/>
      <c r="HM111" s="81"/>
      <c r="HN111" s="77"/>
      <c r="HO111" s="42"/>
      <c r="HP111" s="72"/>
      <c r="HQ111" s="96"/>
      <c r="HR111" s="92"/>
      <c r="HS111" s="81"/>
      <c r="HT111" s="90"/>
      <c r="HU111" s="81"/>
      <c r="HV111" s="77"/>
      <c r="HW111" s="42"/>
      <c r="HX111" s="72"/>
      <c r="HY111" s="96"/>
      <c r="HZ111" s="92"/>
      <c r="IA111" s="81"/>
      <c r="IB111" s="90"/>
      <c r="IC111" s="81"/>
      <c r="ID111" s="77"/>
      <c r="IE111" s="42"/>
      <c r="IF111" s="72"/>
      <c r="IG111" s="96"/>
      <c r="IH111" s="92"/>
      <c r="II111" s="81"/>
      <c r="IJ111" s="90"/>
      <c r="IK111" s="81"/>
      <c r="IL111" s="77"/>
      <c r="IM111" s="42"/>
      <c r="IN111" s="72"/>
      <c r="IO111" s="96"/>
      <c r="IP111" s="92"/>
      <c r="IQ111" s="81"/>
      <c r="IR111" s="90"/>
      <c r="IS111" s="81"/>
      <c r="IT111" s="77"/>
      <c r="IU111" s="42"/>
      <c r="IV111" s="72"/>
      <c r="IW111" s="96"/>
      <c r="IX111" s="92"/>
      <c r="IY111" s="81"/>
      <c r="IZ111" s="90"/>
      <c r="JA111" s="81"/>
      <c r="JB111" s="77"/>
      <c r="JC111" s="42"/>
      <c r="JD111" s="72"/>
      <c r="JE111" s="96"/>
      <c r="JF111" s="92"/>
      <c r="JG111" s="81"/>
      <c r="JH111" s="90"/>
      <c r="JI111" s="81"/>
      <c r="JJ111" s="77"/>
      <c r="JK111" s="42"/>
      <c r="JL111" s="72"/>
      <c r="JM111" s="96"/>
      <c r="JN111" s="92"/>
      <c r="JO111" s="81"/>
      <c r="JP111" s="90"/>
      <c r="JQ111" s="81"/>
      <c r="JR111" s="77"/>
      <c r="JS111" s="42"/>
      <c r="JT111" s="72"/>
      <c r="JU111" s="96"/>
      <c r="JV111" s="92"/>
      <c r="JW111" s="81"/>
      <c r="JX111" s="90"/>
      <c r="JY111" s="81"/>
      <c r="JZ111" s="77"/>
      <c r="KA111" s="42"/>
      <c r="KB111" s="72"/>
      <c r="KC111" s="96"/>
      <c r="KD111" s="92"/>
      <c r="KE111" s="81"/>
      <c r="KF111" s="90"/>
      <c r="KG111" s="81"/>
      <c r="KH111" s="77"/>
      <c r="KI111" s="42"/>
      <c r="KJ111" s="72"/>
      <c r="KK111" s="96"/>
      <c r="KL111" s="92"/>
      <c r="KM111" s="81"/>
      <c r="KN111" s="90"/>
      <c r="KO111" s="81"/>
      <c r="KP111" s="77"/>
      <c r="KQ111" s="42"/>
      <c r="KR111" s="72"/>
      <c r="KS111" s="96"/>
      <c r="KT111" s="92"/>
      <c r="KU111" s="81"/>
      <c r="KV111" s="90"/>
      <c r="KW111" s="81"/>
      <c r="KX111" s="77"/>
      <c r="KY111" s="42"/>
      <c r="KZ111" s="72"/>
      <c r="LA111" s="96"/>
      <c r="LB111" s="92"/>
      <c r="LC111" s="81"/>
      <c r="LD111" s="90"/>
      <c r="LE111" s="81"/>
      <c r="LF111" s="77"/>
      <c r="LG111" s="42"/>
      <c r="LH111" s="72"/>
      <c r="LI111" s="96"/>
      <c r="LJ111" s="92"/>
      <c r="LK111" s="81"/>
      <c r="LL111" s="90"/>
      <c r="LM111" s="81"/>
      <c r="LN111" s="77"/>
      <c r="LO111" s="42"/>
      <c r="LP111" s="72"/>
      <c r="LQ111" s="96"/>
      <c r="LR111" s="92"/>
      <c r="LS111" s="81"/>
      <c r="LT111" s="90"/>
      <c r="LU111" s="81"/>
      <c r="LV111" s="77"/>
      <c r="LW111" s="42"/>
      <c r="LX111" s="72"/>
      <c r="LY111" s="96"/>
      <c r="LZ111" s="92"/>
      <c r="MA111" s="81"/>
      <c r="MB111" s="90"/>
      <c r="MC111" s="81"/>
      <c r="MD111" s="77"/>
      <c r="ME111" s="42"/>
      <c r="MF111" s="72"/>
      <c r="MG111" s="96"/>
      <c r="MH111" s="92"/>
      <c r="MI111" s="81"/>
      <c r="MJ111" s="90"/>
      <c r="MK111" s="81"/>
      <c r="ML111" s="77"/>
      <c r="MM111" s="42"/>
      <c r="MN111" s="72"/>
      <c r="MO111" s="96"/>
      <c r="MP111" s="92"/>
      <c r="MQ111" s="81"/>
      <c r="MR111" s="90"/>
      <c r="MS111" s="81"/>
      <c r="MT111" s="77"/>
      <c r="MU111" s="42"/>
      <c r="MV111" s="72"/>
      <c r="MW111" s="96"/>
      <c r="MX111" s="92"/>
      <c r="MY111" s="81"/>
      <c r="MZ111" s="90"/>
      <c r="NA111" s="81"/>
      <c r="NB111" s="77"/>
      <c r="NC111" s="42"/>
      <c r="ND111" s="72"/>
      <c r="NE111" s="96"/>
      <c r="NF111" s="92"/>
      <c r="NG111" s="81"/>
      <c r="NH111" s="90"/>
      <c r="NI111" s="81"/>
      <c r="NJ111" s="77"/>
      <c r="NK111" s="42"/>
      <c r="NL111" s="72"/>
      <c r="NM111" s="96"/>
      <c r="NN111" s="92"/>
      <c r="NO111" s="81"/>
      <c r="NP111" s="90"/>
      <c r="NQ111" s="81"/>
      <c r="NR111" s="77"/>
      <c r="NS111" s="42"/>
      <c r="NT111" s="72"/>
      <c r="NU111" s="96"/>
      <c r="NV111" s="92"/>
      <c r="NW111" s="81"/>
      <c r="NX111" s="90"/>
      <c r="NY111" s="81"/>
      <c r="NZ111" s="77"/>
      <c r="OA111" s="42"/>
      <c r="OB111" s="72"/>
      <c r="OC111" s="96"/>
      <c r="OD111" s="92"/>
      <c r="OE111" s="81"/>
      <c r="OF111" s="90"/>
      <c r="OG111" s="81"/>
      <c r="OH111" s="77"/>
      <c r="OI111" s="42"/>
      <c r="OJ111" s="72"/>
      <c r="OK111" s="96"/>
      <c r="OL111" s="92"/>
      <c r="OM111" s="81"/>
      <c r="ON111" s="90"/>
      <c r="OO111" s="81"/>
      <c r="OP111" s="77"/>
      <c r="OQ111" s="42"/>
      <c r="OR111" s="72"/>
      <c r="OS111" s="96"/>
      <c r="OT111" s="92"/>
      <c r="OU111" s="81"/>
      <c r="OV111" s="90"/>
      <c r="OW111" s="81"/>
      <c r="OX111" s="77"/>
      <c r="OY111" s="42"/>
      <c r="OZ111" s="72"/>
      <c r="PA111" s="96"/>
      <c r="PB111" s="92"/>
      <c r="PC111" s="81"/>
      <c r="PD111" s="90"/>
      <c r="PE111" s="81"/>
      <c r="PF111" s="77"/>
      <c r="PG111" s="42"/>
      <c r="PH111" s="72"/>
      <c r="PI111" s="96"/>
      <c r="PJ111" s="92"/>
      <c r="PK111" s="81"/>
      <c r="PL111" s="90"/>
      <c r="PM111" s="81"/>
      <c r="PN111" s="77"/>
      <c r="PO111" s="42"/>
      <c r="PP111" s="72"/>
      <c r="PQ111" s="96"/>
      <c r="PR111" s="92"/>
      <c r="PS111" s="81"/>
      <c r="PT111" s="90"/>
      <c r="PU111" s="81"/>
      <c r="PV111" s="77"/>
      <c r="PW111" s="42"/>
      <c r="PX111" s="72"/>
      <c r="PY111" s="96"/>
      <c r="PZ111" s="92"/>
      <c r="QA111" s="81"/>
      <c r="QB111" s="90"/>
      <c r="QC111" s="81"/>
      <c r="QD111" s="77"/>
      <c r="QE111" s="42"/>
      <c r="QF111" s="72"/>
      <c r="QG111" s="96"/>
      <c r="QH111" s="92"/>
      <c r="QI111" s="81"/>
      <c r="QJ111" s="90"/>
      <c r="QK111" s="81"/>
      <c r="QL111" s="77"/>
      <c r="QM111" s="42"/>
      <c r="QN111" s="72"/>
      <c r="QO111" s="96"/>
      <c r="QP111" s="92"/>
      <c r="QQ111" s="81"/>
      <c r="QR111" s="90"/>
      <c r="QS111" s="81"/>
      <c r="QT111" s="77"/>
      <c r="QU111" s="42"/>
      <c r="QV111" s="72"/>
      <c r="QW111" s="96"/>
      <c r="QX111" s="92"/>
      <c r="QY111" s="81"/>
      <c r="QZ111" s="90"/>
      <c r="RA111" s="81"/>
      <c r="RB111" s="77"/>
      <c r="RC111" s="42"/>
      <c r="RD111" s="72"/>
      <c r="RE111" s="96"/>
      <c r="RF111" s="92"/>
      <c r="RG111" s="81"/>
      <c r="RH111" s="90"/>
      <c r="RI111" s="81"/>
      <c r="RJ111" s="77"/>
      <c r="RK111" s="42"/>
      <c r="RL111" s="72"/>
      <c r="RM111" s="96"/>
      <c r="RN111" s="92"/>
      <c r="RO111" s="81"/>
      <c r="RP111" s="90"/>
      <c r="RQ111" s="81"/>
      <c r="RR111" s="77"/>
      <c r="RS111" s="42"/>
      <c r="RT111" s="72"/>
      <c r="RU111" s="96"/>
      <c r="RV111" s="92"/>
      <c r="RW111" s="81"/>
      <c r="RX111" s="90"/>
      <c r="RY111" s="81"/>
      <c r="RZ111" s="77"/>
      <c r="SA111" s="42"/>
      <c r="SB111" s="72"/>
      <c r="SC111" s="96"/>
      <c r="SD111" s="92"/>
      <c r="SE111" s="81"/>
      <c r="SF111" s="90"/>
      <c r="SG111" s="81"/>
      <c r="SH111" s="77"/>
      <c r="SI111" s="42"/>
      <c r="SJ111" s="72"/>
      <c r="SK111" s="96"/>
      <c r="SL111" s="92"/>
      <c r="SM111" s="81"/>
      <c r="SN111" s="90"/>
      <c r="SO111" s="81"/>
      <c r="SP111" s="77"/>
      <c r="SQ111" s="42"/>
      <c r="SR111" s="72"/>
      <c r="SS111" s="96"/>
      <c r="ST111" s="92"/>
      <c r="SU111" s="81"/>
      <c r="SV111" s="90"/>
      <c r="SW111" s="81"/>
      <c r="SX111" s="77"/>
      <c r="SY111" s="42"/>
      <c r="SZ111" s="72"/>
      <c r="TA111" s="96"/>
      <c r="TB111" s="92"/>
      <c r="TC111" s="81"/>
      <c r="TD111" s="90"/>
      <c r="TE111" s="81"/>
      <c r="TF111" s="77"/>
      <c r="TG111" s="42"/>
      <c r="TH111" s="72"/>
      <c r="TI111" s="96"/>
      <c r="TJ111" s="92"/>
      <c r="TK111" s="81"/>
      <c r="TL111" s="90"/>
      <c r="TM111" s="81"/>
      <c r="TN111" s="77"/>
      <c r="TO111" s="42"/>
      <c r="TP111" s="72"/>
      <c r="TQ111" s="96"/>
      <c r="TR111" s="92"/>
      <c r="TS111" s="81"/>
      <c r="TT111" s="90"/>
      <c r="TU111" s="81"/>
      <c r="TV111" s="77"/>
      <c r="TW111" s="42"/>
      <c r="TX111" s="72"/>
      <c r="TY111" s="96"/>
      <c r="TZ111" s="92"/>
      <c r="UA111" s="81"/>
      <c r="UB111" s="90"/>
      <c r="UC111" s="81"/>
      <c r="UD111" s="77"/>
      <c r="UE111" s="42"/>
      <c r="UF111" s="72"/>
      <c r="UG111" s="96"/>
      <c r="UH111" s="92"/>
      <c r="UI111" s="81"/>
      <c r="UJ111" s="90"/>
      <c r="UK111" s="81"/>
      <c r="UL111" s="77"/>
      <c r="UM111" s="42"/>
      <c r="UN111" s="72"/>
      <c r="UO111" s="96"/>
      <c r="UP111" s="92"/>
      <c r="UQ111" s="81"/>
      <c r="UR111" s="90"/>
      <c r="US111" s="81"/>
      <c r="UT111" s="77"/>
      <c r="UU111" s="42"/>
      <c r="UV111" s="72"/>
      <c r="UW111" s="96"/>
      <c r="UX111" s="92"/>
      <c r="UY111" s="81"/>
      <c r="UZ111" s="90"/>
      <c r="VA111" s="81"/>
      <c r="VB111" s="77"/>
      <c r="VC111" s="42"/>
      <c r="VD111" s="72"/>
      <c r="VE111" s="96"/>
      <c r="VF111" s="92"/>
      <c r="VG111" s="81"/>
      <c r="VH111" s="90"/>
      <c r="VI111" s="81"/>
      <c r="VJ111" s="77"/>
      <c r="VK111" s="42"/>
      <c r="VL111" s="72"/>
      <c r="VM111" s="96"/>
      <c r="VN111" s="92"/>
      <c r="VO111" s="81"/>
      <c r="VP111" s="90"/>
      <c r="VQ111" s="81"/>
      <c r="VR111" s="77"/>
      <c r="VS111" s="42"/>
      <c r="VT111" s="72"/>
      <c r="VU111" s="96"/>
      <c r="VV111" s="92"/>
      <c r="VW111" s="81"/>
      <c r="VX111" s="90"/>
      <c r="VY111" s="81"/>
      <c r="VZ111" s="77"/>
      <c r="WA111" s="42"/>
      <c r="WB111" s="72"/>
      <c r="WC111" s="96"/>
      <c r="WD111" s="92"/>
      <c r="WE111" s="81"/>
      <c r="WF111" s="90"/>
      <c r="WG111" s="81"/>
      <c r="WH111" s="77"/>
      <c r="WI111" s="42"/>
      <c r="WJ111" s="72"/>
      <c r="WK111" s="96"/>
      <c r="WL111" s="92"/>
      <c r="WM111" s="81"/>
      <c r="WN111" s="90"/>
      <c r="WO111" s="81"/>
      <c r="WP111" s="77"/>
      <c r="WQ111" s="42"/>
      <c r="WR111" s="72"/>
      <c r="WS111" s="96"/>
      <c r="WT111" s="92"/>
      <c r="WU111" s="81"/>
      <c r="WV111" s="90"/>
      <c r="WW111" s="81"/>
      <c r="WX111" s="77"/>
      <c r="WY111" s="42"/>
      <c r="WZ111" s="72"/>
      <c r="XA111" s="96"/>
      <c r="XB111" s="92"/>
      <c r="XC111" s="81"/>
      <c r="XD111" s="90"/>
      <c r="XE111" s="81"/>
      <c r="XF111" s="77"/>
      <c r="XG111" s="42"/>
      <c r="XH111" s="72"/>
      <c r="XI111" s="96"/>
      <c r="XJ111" s="92"/>
      <c r="XK111" s="81"/>
      <c r="XL111" s="90"/>
      <c r="XM111" s="81"/>
      <c r="XN111" s="77"/>
      <c r="XO111" s="42"/>
      <c r="XP111" s="72"/>
      <c r="XQ111" s="96"/>
      <c r="XR111" s="92"/>
      <c r="XS111" s="81"/>
      <c r="XT111" s="90"/>
      <c r="XU111" s="81"/>
      <c r="XV111" s="77"/>
      <c r="XW111" s="42"/>
      <c r="XX111" s="72"/>
      <c r="XY111" s="96"/>
      <c r="XZ111" s="92"/>
      <c r="YA111" s="81"/>
      <c r="YB111" s="90"/>
      <c r="YC111" s="81"/>
      <c r="YD111" s="77"/>
      <c r="YE111" s="42"/>
      <c r="YF111" s="72"/>
      <c r="YG111" s="96"/>
      <c r="YH111" s="92"/>
      <c r="YI111" s="81"/>
      <c r="YJ111" s="90"/>
      <c r="YK111" s="81"/>
      <c r="YL111" s="77"/>
      <c r="YM111" s="42"/>
      <c r="YN111" s="72"/>
      <c r="YO111" s="96"/>
      <c r="YP111" s="92"/>
      <c r="YQ111" s="81"/>
      <c r="YR111" s="90"/>
      <c r="YS111" s="81"/>
      <c r="YT111" s="77"/>
      <c r="YU111" s="42"/>
      <c r="YV111" s="72"/>
      <c r="YW111" s="96"/>
      <c r="YX111" s="92"/>
      <c r="YY111" s="81"/>
      <c r="YZ111" s="90"/>
      <c r="ZA111" s="81"/>
      <c r="ZB111" s="77"/>
      <c r="ZC111" s="42"/>
      <c r="ZD111" s="72"/>
      <c r="ZE111" s="96"/>
      <c r="ZF111" s="92"/>
      <c r="ZG111" s="81"/>
      <c r="ZH111" s="90"/>
      <c r="ZI111" s="81"/>
      <c r="ZJ111" s="77"/>
      <c r="ZK111" s="42"/>
      <c r="ZL111" s="72"/>
      <c r="ZM111" s="96"/>
      <c r="ZN111" s="92"/>
      <c r="ZO111" s="81"/>
      <c r="ZP111" s="90"/>
      <c r="ZQ111" s="81"/>
      <c r="ZR111" s="77"/>
      <c r="ZS111" s="42"/>
      <c r="ZT111" s="72"/>
      <c r="ZU111" s="96"/>
      <c r="ZV111" s="92"/>
      <c r="ZW111" s="81"/>
      <c r="ZX111" s="90"/>
      <c r="ZY111" s="81"/>
      <c r="ZZ111" s="77"/>
      <c r="AAA111" s="42"/>
      <c r="AAB111" s="72"/>
      <c r="AAC111" s="96"/>
      <c r="AAD111" s="92"/>
      <c r="AAE111" s="81"/>
      <c r="AAF111" s="90"/>
      <c r="AAG111" s="81"/>
      <c r="AAH111" s="77"/>
      <c r="AAI111" s="42"/>
      <c r="AAJ111" s="72"/>
      <c r="AAK111" s="96"/>
      <c r="AAL111" s="92"/>
      <c r="AAM111" s="81"/>
      <c r="AAN111" s="90"/>
      <c r="AAO111" s="81"/>
      <c r="AAP111" s="77"/>
      <c r="AAQ111" s="42"/>
      <c r="AAR111" s="72"/>
      <c r="AAS111" s="96"/>
      <c r="AAT111" s="92"/>
      <c r="AAU111" s="81"/>
      <c r="AAV111" s="90"/>
      <c r="AAW111" s="81"/>
      <c r="AAX111" s="77"/>
      <c r="AAY111" s="42"/>
      <c r="AAZ111" s="72"/>
      <c r="ABA111" s="96"/>
      <c r="ABB111" s="92"/>
      <c r="ABC111" s="81"/>
      <c r="ABD111" s="90"/>
      <c r="ABE111" s="81"/>
      <c r="ABF111" s="77"/>
      <c r="ABG111" s="42"/>
      <c r="ABH111" s="72"/>
      <c r="ABI111" s="96"/>
      <c r="ABJ111" s="92"/>
      <c r="ABK111" s="81"/>
      <c r="ABL111" s="90"/>
      <c r="ABM111" s="81"/>
      <c r="ABN111" s="77"/>
      <c r="ABO111" s="42"/>
      <c r="ABP111" s="72"/>
      <c r="ABQ111" s="96"/>
      <c r="ABR111" s="92"/>
      <c r="ABS111" s="81"/>
      <c r="ABT111" s="90"/>
      <c r="ABU111" s="81"/>
      <c r="ABV111" s="77"/>
      <c r="ABW111" s="42"/>
      <c r="ABX111" s="72"/>
      <c r="ABY111" s="96"/>
      <c r="ABZ111" s="92"/>
      <c r="ACA111" s="81"/>
      <c r="ACB111" s="90"/>
      <c r="ACC111" s="81"/>
      <c r="ACD111" s="77"/>
      <c r="ACE111" s="42"/>
      <c r="ACF111" s="72"/>
      <c r="ACG111" s="96"/>
      <c r="ACH111" s="92"/>
      <c r="ACI111" s="81"/>
      <c r="ACJ111" s="90"/>
      <c r="ACK111" s="81"/>
      <c r="ACL111" s="77"/>
      <c r="ACM111" s="42"/>
      <c r="ACN111" s="72"/>
      <c r="ACO111" s="96"/>
      <c r="ACP111" s="92"/>
      <c r="ACQ111" s="81"/>
      <c r="ACR111" s="90"/>
      <c r="ACS111" s="81"/>
      <c r="ACT111" s="77"/>
      <c r="ACU111" s="42"/>
      <c r="ACV111" s="72"/>
      <c r="ACW111" s="96"/>
      <c r="ACX111" s="92"/>
      <c r="ACY111" s="81"/>
      <c r="ACZ111" s="90"/>
      <c r="ADA111" s="81"/>
      <c r="ADB111" s="77"/>
      <c r="ADC111" s="42"/>
      <c r="ADD111" s="72"/>
      <c r="ADE111" s="96"/>
      <c r="ADF111" s="92"/>
      <c r="ADG111" s="81"/>
      <c r="ADH111" s="90"/>
      <c r="ADI111" s="81"/>
      <c r="ADJ111" s="77"/>
      <c r="ADK111" s="42"/>
      <c r="ADL111" s="72"/>
      <c r="ADM111" s="96"/>
      <c r="ADN111" s="92"/>
      <c r="ADO111" s="81"/>
      <c r="ADP111" s="90"/>
      <c r="ADQ111" s="81"/>
      <c r="ADR111" s="77"/>
      <c r="ADS111" s="42"/>
      <c r="ADT111" s="72"/>
      <c r="ADU111" s="96"/>
      <c r="ADV111" s="92"/>
      <c r="ADW111" s="81"/>
      <c r="ADX111" s="90"/>
      <c r="ADY111" s="81"/>
      <c r="ADZ111" s="77"/>
      <c r="AEA111" s="42"/>
      <c r="AEB111" s="72"/>
      <c r="AEC111" s="96"/>
      <c r="AED111" s="92"/>
      <c r="AEE111" s="81"/>
      <c r="AEF111" s="90"/>
      <c r="AEG111" s="81"/>
      <c r="AEH111" s="77"/>
      <c r="AEI111" s="42"/>
      <c r="AEJ111" s="72"/>
      <c r="AEK111" s="96"/>
      <c r="AEL111" s="92"/>
      <c r="AEM111" s="81"/>
      <c r="AEN111" s="90"/>
      <c r="AEO111" s="81"/>
      <c r="AEP111" s="77"/>
      <c r="AEQ111" s="42"/>
      <c r="AER111" s="72"/>
      <c r="AES111" s="96"/>
      <c r="AET111" s="92"/>
      <c r="AEU111" s="81"/>
      <c r="AEV111" s="90"/>
      <c r="AEW111" s="81"/>
      <c r="AEX111" s="77"/>
      <c r="AEY111" s="42"/>
      <c r="AEZ111" s="72"/>
      <c r="AFA111" s="96"/>
      <c r="AFB111" s="92"/>
      <c r="AFC111" s="81"/>
      <c r="AFD111" s="90"/>
      <c r="AFE111" s="81"/>
      <c r="AFF111" s="77"/>
      <c r="AFG111" s="42"/>
      <c r="AFH111" s="72"/>
      <c r="AFI111" s="96"/>
      <c r="AFJ111" s="92"/>
      <c r="AFK111" s="81"/>
      <c r="AFL111" s="90"/>
      <c r="AFM111" s="81"/>
      <c r="AFN111" s="77"/>
      <c r="AFO111" s="42"/>
      <c r="AFP111" s="72"/>
      <c r="AFQ111" s="96"/>
      <c r="AFR111" s="92"/>
      <c r="AFS111" s="81"/>
      <c r="AFT111" s="90"/>
      <c r="AFU111" s="81"/>
      <c r="AFV111" s="77"/>
      <c r="AFW111" s="42"/>
      <c r="AFX111" s="72"/>
      <c r="AFY111" s="96"/>
      <c r="AFZ111" s="92"/>
      <c r="AGA111" s="81"/>
      <c r="AGB111" s="90"/>
      <c r="AGC111" s="81"/>
      <c r="AGD111" s="77"/>
      <c r="AGE111" s="42"/>
      <c r="AGF111" s="72"/>
      <c r="AGG111" s="96"/>
      <c r="AGH111" s="92"/>
      <c r="AGI111" s="81"/>
      <c r="AGJ111" s="90"/>
      <c r="AGK111" s="81"/>
      <c r="AGL111" s="77"/>
      <c r="AGM111" s="42"/>
      <c r="AGN111" s="72"/>
      <c r="AGO111" s="96"/>
      <c r="AGP111" s="92"/>
      <c r="AGQ111" s="81"/>
      <c r="AGR111" s="90"/>
      <c r="AGS111" s="81"/>
      <c r="AGT111" s="77"/>
      <c r="AGU111" s="42"/>
      <c r="AGV111" s="72"/>
      <c r="AGW111" s="96"/>
      <c r="AGX111" s="92"/>
      <c r="AGY111" s="81"/>
      <c r="AGZ111" s="90"/>
      <c r="AHA111" s="81"/>
      <c r="AHB111" s="77"/>
      <c r="AHC111" s="42"/>
      <c r="AHD111" s="72"/>
      <c r="AHE111" s="96"/>
      <c r="AHF111" s="92"/>
      <c r="AHG111" s="81"/>
      <c r="AHH111" s="90"/>
      <c r="AHI111" s="81"/>
      <c r="AHJ111" s="77"/>
      <c r="AHK111" s="42"/>
      <c r="AHL111" s="72"/>
      <c r="AHM111" s="96"/>
      <c r="AHN111" s="92"/>
      <c r="AHO111" s="81"/>
      <c r="AHP111" s="90"/>
      <c r="AHQ111" s="81"/>
      <c r="AHR111" s="77"/>
      <c r="AHS111" s="42"/>
      <c r="AHT111" s="72"/>
      <c r="AHU111" s="96"/>
      <c r="AHV111" s="92"/>
      <c r="AHW111" s="81"/>
      <c r="AHX111" s="90"/>
      <c r="AHY111" s="81"/>
      <c r="AHZ111" s="77"/>
      <c r="AIA111" s="42"/>
      <c r="AIB111" s="72"/>
      <c r="AIC111" s="96"/>
      <c r="AID111" s="92"/>
      <c r="AIE111" s="81"/>
      <c r="AIF111" s="90"/>
      <c r="AIG111" s="81"/>
      <c r="AIH111" s="77"/>
      <c r="AII111" s="42"/>
      <c r="AIJ111" s="72"/>
      <c r="AIK111" s="96"/>
      <c r="AIL111" s="92"/>
      <c r="AIM111" s="81"/>
      <c r="AIN111" s="90"/>
      <c r="AIO111" s="81"/>
      <c r="AIP111" s="77"/>
      <c r="AIQ111" s="42"/>
      <c r="AIR111" s="72"/>
      <c r="AIS111" s="96"/>
      <c r="AIT111" s="92"/>
      <c r="AIU111" s="81"/>
      <c r="AIV111" s="90"/>
      <c r="AIW111" s="81"/>
      <c r="AIX111" s="77"/>
      <c r="AIY111" s="42"/>
      <c r="AIZ111" s="72"/>
      <c r="AJA111" s="96"/>
      <c r="AJB111" s="92"/>
      <c r="AJC111" s="81"/>
      <c r="AJD111" s="90"/>
      <c r="AJE111" s="81"/>
      <c r="AJF111" s="77"/>
      <c r="AJG111" s="42"/>
      <c r="AJH111" s="72"/>
      <c r="AJI111" s="96"/>
      <c r="AJJ111" s="92"/>
      <c r="AJK111" s="81"/>
      <c r="AJL111" s="90"/>
      <c r="AJM111" s="81"/>
      <c r="AJN111" s="77"/>
      <c r="AJO111" s="42"/>
      <c r="AJP111" s="72"/>
      <c r="AJQ111" s="96"/>
      <c r="AJR111" s="92"/>
      <c r="AJS111" s="81"/>
      <c r="AJT111" s="90"/>
      <c r="AJU111" s="81"/>
      <c r="AJV111" s="77"/>
      <c r="AJW111" s="42"/>
      <c r="AJX111" s="72"/>
      <c r="AJY111" s="96"/>
      <c r="AJZ111" s="92"/>
      <c r="AKA111" s="81"/>
      <c r="AKB111" s="90"/>
      <c r="AKC111" s="81"/>
      <c r="AKD111" s="77"/>
      <c r="AKE111" s="42"/>
      <c r="AKF111" s="72"/>
      <c r="AKG111" s="96"/>
      <c r="AKH111" s="92"/>
      <c r="AKI111" s="81"/>
      <c r="AKJ111" s="90"/>
      <c r="AKK111" s="81"/>
      <c r="AKL111" s="77"/>
      <c r="AKM111" s="42"/>
      <c r="AKN111" s="72"/>
      <c r="AKO111" s="96"/>
      <c r="AKP111" s="92"/>
      <c r="AKQ111" s="81"/>
      <c r="AKR111" s="90"/>
      <c r="AKS111" s="81"/>
      <c r="AKT111" s="77"/>
      <c r="AKU111" s="42"/>
      <c r="AKV111" s="72"/>
      <c r="AKW111" s="96"/>
      <c r="AKX111" s="92"/>
      <c r="AKY111" s="81"/>
      <c r="AKZ111" s="90"/>
      <c r="ALA111" s="81"/>
      <c r="ALB111" s="77"/>
      <c r="ALC111" s="42"/>
      <c r="ALD111" s="72"/>
      <c r="ALE111" s="96"/>
      <c r="ALF111" s="92"/>
      <c r="ALG111" s="81"/>
      <c r="ALH111" s="90"/>
      <c r="ALI111" s="81"/>
      <c r="ALJ111" s="77"/>
      <c r="ALK111" s="42"/>
      <c r="ALL111" s="72"/>
      <c r="ALM111" s="96"/>
      <c r="ALN111" s="92"/>
      <c r="ALO111" s="81"/>
      <c r="ALP111" s="90"/>
      <c r="ALQ111" s="81"/>
      <c r="ALR111" s="77"/>
      <c r="ALS111" s="42"/>
      <c r="ALT111" s="72"/>
      <c r="ALU111" s="96"/>
      <c r="ALV111" s="92"/>
      <c r="ALW111" s="81"/>
      <c r="ALX111" s="90"/>
      <c r="ALY111" s="81"/>
      <c r="ALZ111" s="77"/>
      <c r="AMA111" s="42"/>
      <c r="AMB111" s="72"/>
      <c r="AMC111" s="96"/>
      <c r="AMD111" s="92"/>
      <c r="AME111" s="81"/>
      <c r="AMF111" s="90"/>
      <c r="AMG111" s="81"/>
      <c r="AMH111" s="77"/>
      <c r="AMI111" s="42"/>
      <c r="AMJ111" s="72"/>
      <c r="AMK111" s="96"/>
      <c r="AML111" s="92"/>
      <c r="AMM111" s="81"/>
      <c r="AMN111" s="90"/>
      <c r="AMO111" s="81"/>
      <c r="AMP111" s="77"/>
      <c r="AMQ111" s="42"/>
      <c r="AMR111" s="72"/>
      <c r="AMS111" s="96"/>
      <c r="AMT111" s="92"/>
      <c r="AMU111" s="81"/>
      <c r="AMV111" s="90"/>
      <c r="AMW111" s="81"/>
      <c r="AMX111" s="77"/>
      <c r="AMY111" s="42"/>
      <c r="AMZ111" s="72"/>
      <c r="ANA111" s="96"/>
      <c r="ANB111" s="92"/>
      <c r="ANC111" s="81"/>
      <c r="AND111" s="90"/>
      <c r="ANE111" s="81"/>
      <c r="ANF111" s="77"/>
      <c r="ANG111" s="42"/>
      <c r="ANH111" s="72"/>
      <c r="ANI111" s="96"/>
      <c r="ANJ111" s="92"/>
      <c r="ANK111" s="81"/>
      <c r="ANL111" s="90"/>
      <c r="ANM111" s="81"/>
      <c r="ANN111" s="77"/>
      <c r="ANO111" s="42"/>
      <c r="ANP111" s="72"/>
      <c r="ANQ111" s="96"/>
      <c r="ANR111" s="92"/>
      <c r="ANS111" s="81"/>
      <c r="ANT111" s="90"/>
      <c r="ANU111" s="81"/>
      <c r="ANV111" s="77"/>
      <c r="ANW111" s="42"/>
      <c r="ANX111" s="72"/>
      <c r="ANY111" s="96"/>
      <c r="ANZ111" s="92"/>
      <c r="AOA111" s="81"/>
      <c r="AOB111" s="90"/>
      <c r="AOC111" s="81"/>
      <c r="AOD111" s="77"/>
      <c r="AOE111" s="42"/>
      <c r="AOF111" s="72"/>
      <c r="AOG111" s="96"/>
      <c r="AOH111" s="92"/>
      <c r="AOI111" s="81"/>
      <c r="AOJ111" s="90"/>
      <c r="AOK111" s="81"/>
      <c r="AOL111" s="77"/>
      <c r="AOM111" s="42"/>
      <c r="AON111" s="72"/>
      <c r="AOO111" s="96"/>
      <c r="AOP111" s="92"/>
      <c r="AOQ111" s="81"/>
      <c r="AOR111" s="90"/>
      <c r="AOS111" s="81"/>
      <c r="AOT111" s="77"/>
      <c r="AOU111" s="42"/>
      <c r="AOV111" s="72"/>
      <c r="AOW111" s="96"/>
      <c r="AOX111" s="92"/>
      <c r="AOY111" s="81"/>
      <c r="AOZ111" s="90"/>
      <c r="APA111" s="81"/>
      <c r="APB111" s="77"/>
      <c r="APC111" s="42"/>
      <c r="APD111" s="72"/>
      <c r="APE111" s="96"/>
      <c r="APF111" s="92"/>
      <c r="APG111" s="81"/>
      <c r="APH111" s="90"/>
      <c r="API111" s="81"/>
      <c r="APJ111" s="77"/>
      <c r="APK111" s="42"/>
      <c r="APL111" s="72"/>
      <c r="APM111" s="96"/>
      <c r="APN111" s="92"/>
      <c r="APO111" s="81"/>
      <c r="APP111" s="90"/>
      <c r="APQ111" s="81"/>
      <c r="APR111" s="77"/>
      <c r="APS111" s="42"/>
      <c r="APT111" s="72"/>
      <c r="APU111" s="96"/>
      <c r="APV111" s="92"/>
      <c r="APW111" s="81"/>
      <c r="APX111" s="90"/>
      <c r="APY111" s="81"/>
      <c r="APZ111" s="77"/>
      <c r="AQA111" s="42"/>
      <c r="AQB111" s="72"/>
      <c r="AQC111" s="96"/>
      <c r="AQD111" s="92"/>
      <c r="AQE111" s="81"/>
      <c r="AQF111" s="90"/>
      <c r="AQG111" s="81"/>
      <c r="AQH111" s="77"/>
      <c r="AQI111" s="42"/>
      <c r="AQJ111" s="72"/>
      <c r="AQK111" s="96"/>
      <c r="AQL111" s="92"/>
      <c r="AQM111" s="81"/>
      <c r="AQN111" s="90"/>
      <c r="AQO111" s="81"/>
      <c r="AQP111" s="77"/>
      <c r="AQQ111" s="42"/>
      <c r="AQR111" s="72"/>
      <c r="AQS111" s="96"/>
      <c r="AQT111" s="92"/>
      <c r="AQU111" s="81"/>
      <c r="AQV111" s="90"/>
      <c r="AQW111" s="81"/>
      <c r="AQX111" s="77"/>
      <c r="AQY111" s="42"/>
      <c r="AQZ111" s="72"/>
      <c r="ARA111" s="96"/>
      <c r="ARB111" s="92"/>
      <c r="ARC111" s="81"/>
      <c r="ARD111" s="90"/>
      <c r="ARE111" s="81"/>
      <c r="ARF111" s="77"/>
      <c r="ARG111" s="42"/>
      <c r="ARH111" s="72"/>
      <c r="ARI111" s="96"/>
      <c r="ARJ111" s="92"/>
      <c r="ARK111" s="81"/>
      <c r="ARL111" s="90"/>
      <c r="ARM111" s="81"/>
      <c r="ARN111" s="77"/>
      <c r="ARO111" s="42"/>
      <c r="ARP111" s="72"/>
      <c r="ARQ111" s="96"/>
      <c r="ARR111" s="92"/>
      <c r="ARS111" s="81"/>
      <c r="ART111" s="90"/>
      <c r="ARU111" s="81"/>
      <c r="ARV111" s="77"/>
      <c r="ARW111" s="42"/>
      <c r="ARX111" s="72"/>
      <c r="ARY111" s="96"/>
      <c r="ARZ111" s="92"/>
      <c r="ASA111" s="81"/>
      <c r="ASB111" s="90"/>
      <c r="ASC111" s="81"/>
      <c r="ASD111" s="77"/>
      <c r="ASE111" s="42"/>
      <c r="ASF111" s="72"/>
      <c r="ASG111" s="96"/>
      <c r="ASH111" s="92"/>
      <c r="ASI111" s="81"/>
      <c r="ASJ111" s="90"/>
      <c r="ASK111" s="81"/>
      <c r="ASL111" s="77"/>
      <c r="ASM111" s="42"/>
      <c r="ASN111" s="72"/>
      <c r="ASO111" s="96"/>
      <c r="ASP111" s="92"/>
      <c r="ASQ111" s="81"/>
      <c r="ASR111" s="90"/>
      <c r="ASS111" s="81"/>
      <c r="AST111" s="77"/>
      <c r="ASU111" s="42"/>
      <c r="ASV111" s="72"/>
      <c r="ASW111" s="96"/>
      <c r="ASX111" s="92"/>
      <c r="ASY111" s="81"/>
      <c r="ASZ111" s="90"/>
      <c r="ATA111" s="81"/>
      <c r="ATB111" s="77"/>
      <c r="ATC111" s="42"/>
      <c r="ATD111" s="72"/>
      <c r="ATE111" s="96"/>
      <c r="ATF111" s="92"/>
      <c r="ATG111" s="81"/>
      <c r="ATH111" s="90"/>
      <c r="ATI111" s="81"/>
      <c r="ATJ111" s="77"/>
      <c r="ATK111" s="42"/>
      <c r="ATL111" s="72"/>
      <c r="ATM111" s="96"/>
      <c r="ATN111" s="92"/>
      <c r="ATO111" s="81"/>
      <c r="ATP111" s="90"/>
      <c r="ATQ111" s="81"/>
      <c r="ATR111" s="77"/>
      <c r="ATS111" s="42"/>
      <c r="ATT111" s="72"/>
      <c r="ATU111" s="96"/>
      <c r="ATV111" s="92"/>
      <c r="ATW111" s="81"/>
      <c r="ATX111" s="90"/>
      <c r="ATY111" s="81"/>
      <c r="ATZ111" s="77"/>
      <c r="AUA111" s="42"/>
      <c r="AUB111" s="72"/>
      <c r="AUC111" s="96"/>
      <c r="AUD111" s="92"/>
      <c r="AUE111" s="81"/>
      <c r="AUF111" s="90"/>
      <c r="AUG111" s="81"/>
      <c r="AUH111" s="77"/>
      <c r="AUI111" s="42"/>
      <c r="AUJ111" s="72"/>
      <c r="AUK111" s="96"/>
      <c r="AUL111" s="92"/>
      <c r="AUM111" s="81"/>
      <c r="AUN111" s="90"/>
      <c r="AUO111" s="81"/>
      <c r="AUP111" s="77"/>
      <c r="AUQ111" s="42"/>
      <c r="AUR111" s="72"/>
      <c r="AUS111" s="96"/>
      <c r="AUT111" s="92"/>
      <c r="AUU111" s="81"/>
      <c r="AUV111" s="90"/>
      <c r="AUW111" s="81"/>
      <c r="AUX111" s="77"/>
      <c r="AUY111" s="42"/>
      <c r="AUZ111" s="72"/>
      <c r="AVA111" s="96"/>
      <c r="AVB111" s="92"/>
      <c r="AVC111" s="81"/>
      <c r="AVD111" s="90"/>
      <c r="AVE111" s="81"/>
      <c r="AVF111" s="77"/>
      <c r="AVG111" s="42"/>
      <c r="AVH111" s="72"/>
      <c r="AVI111" s="96"/>
      <c r="AVJ111" s="92"/>
      <c r="AVK111" s="81"/>
      <c r="AVL111" s="90"/>
      <c r="AVM111" s="81"/>
      <c r="AVN111" s="77"/>
      <c r="AVO111" s="42"/>
      <c r="AVP111" s="72"/>
      <c r="AVQ111" s="96"/>
      <c r="AVR111" s="92"/>
      <c r="AVS111" s="81"/>
      <c r="AVT111" s="90"/>
      <c r="AVU111" s="81"/>
      <c r="AVV111" s="77"/>
      <c r="AVW111" s="42"/>
      <c r="AVX111" s="72"/>
      <c r="AVY111" s="96"/>
      <c r="AVZ111" s="92"/>
      <c r="AWA111" s="81"/>
      <c r="AWB111" s="90"/>
      <c r="AWC111" s="81"/>
      <c r="AWD111" s="77"/>
      <c r="AWE111" s="42"/>
      <c r="AWF111" s="72"/>
      <c r="AWG111" s="96"/>
      <c r="AWH111" s="92"/>
      <c r="AWI111" s="81"/>
      <c r="AWJ111" s="90"/>
      <c r="AWK111" s="81"/>
      <c r="AWL111" s="77"/>
      <c r="AWM111" s="42"/>
      <c r="AWN111" s="72"/>
      <c r="AWO111" s="96"/>
      <c r="AWP111" s="92"/>
      <c r="AWQ111" s="81"/>
      <c r="AWR111" s="90"/>
      <c r="AWS111" s="81"/>
      <c r="AWT111" s="77"/>
      <c r="AWU111" s="42"/>
      <c r="AWV111" s="72"/>
      <c r="AWW111" s="96"/>
      <c r="AWX111" s="92"/>
      <c r="AWY111" s="81"/>
      <c r="AWZ111" s="90"/>
      <c r="AXA111" s="81"/>
      <c r="AXB111" s="77"/>
      <c r="AXC111" s="42"/>
      <c r="AXD111" s="72"/>
      <c r="AXE111" s="96"/>
      <c r="AXF111" s="92"/>
      <c r="AXG111" s="81"/>
      <c r="AXH111" s="90"/>
      <c r="AXI111" s="81"/>
      <c r="AXJ111" s="77"/>
      <c r="AXK111" s="42"/>
      <c r="AXL111" s="72"/>
      <c r="AXM111" s="96"/>
      <c r="AXN111" s="92"/>
      <c r="AXO111" s="81"/>
      <c r="AXP111" s="90"/>
      <c r="AXQ111" s="81"/>
      <c r="AXR111" s="77"/>
      <c r="AXS111" s="42"/>
      <c r="AXT111" s="72"/>
      <c r="AXU111" s="96"/>
      <c r="AXV111" s="92"/>
      <c r="AXW111" s="81"/>
      <c r="AXX111" s="90"/>
      <c r="AXY111" s="81"/>
      <c r="AXZ111" s="77"/>
      <c r="AYA111" s="42"/>
      <c r="AYB111" s="72"/>
      <c r="AYC111" s="96"/>
      <c r="AYD111" s="92"/>
      <c r="AYE111" s="81"/>
      <c r="AYF111" s="90"/>
      <c r="AYG111" s="81"/>
      <c r="AYH111" s="77"/>
      <c r="AYI111" s="42"/>
      <c r="AYJ111" s="72"/>
      <c r="AYK111" s="96"/>
      <c r="AYL111" s="92"/>
      <c r="AYM111" s="81"/>
      <c r="AYN111" s="90"/>
      <c r="AYO111" s="81"/>
      <c r="AYP111" s="77"/>
      <c r="AYQ111" s="42"/>
      <c r="AYR111" s="72"/>
      <c r="AYS111" s="96"/>
      <c r="AYT111" s="92"/>
      <c r="AYU111" s="81"/>
      <c r="AYV111" s="90"/>
      <c r="AYW111" s="81"/>
      <c r="AYX111" s="77"/>
      <c r="AYY111" s="42"/>
      <c r="AYZ111" s="72"/>
      <c r="AZA111" s="96"/>
      <c r="AZB111" s="92"/>
      <c r="AZC111" s="81"/>
      <c r="AZD111" s="90"/>
      <c r="AZE111" s="81"/>
      <c r="AZF111" s="77"/>
      <c r="AZG111" s="42"/>
      <c r="AZH111" s="72"/>
      <c r="AZI111" s="96"/>
      <c r="AZJ111" s="92"/>
      <c r="AZK111" s="81"/>
      <c r="AZL111" s="90"/>
      <c r="AZM111" s="81"/>
      <c r="AZN111" s="77"/>
      <c r="AZO111" s="42"/>
      <c r="AZP111" s="72"/>
      <c r="AZQ111" s="96"/>
      <c r="AZR111" s="92"/>
      <c r="AZS111" s="81"/>
      <c r="AZT111" s="90"/>
      <c r="AZU111" s="81"/>
      <c r="AZV111" s="77"/>
      <c r="AZW111" s="42"/>
      <c r="AZX111" s="72"/>
      <c r="AZY111" s="96"/>
      <c r="AZZ111" s="92"/>
      <c r="BAA111" s="81"/>
      <c r="BAB111" s="90"/>
      <c r="BAC111" s="81"/>
      <c r="BAD111" s="77"/>
      <c r="BAE111" s="42"/>
      <c r="BAF111" s="72"/>
      <c r="BAG111" s="96"/>
      <c r="BAH111" s="92"/>
      <c r="BAI111" s="81"/>
      <c r="BAJ111" s="90"/>
      <c r="BAK111" s="81"/>
      <c r="BAL111" s="77"/>
      <c r="BAM111" s="42"/>
      <c r="BAN111" s="72"/>
      <c r="BAO111" s="96"/>
      <c r="BAP111" s="92"/>
      <c r="BAQ111" s="81"/>
      <c r="BAR111" s="90"/>
      <c r="BAS111" s="81"/>
      <c r="BAT111" s="77"/>
      <c r="BAU111" s="42"/>
      <c r="BAV111" s="72"/>
      <c r="BAW111" s="96"/>
      <c r="BAX111" s="92"/>
      <c r="BAY111" s="81"/>
      <c r="BAZ111" s="90"/>
      <c r="BBA111" s="81"/>
      <c r="BBB111" s="77"/>
      <c r="BBC111" s="42"/>
      <c r="BBD111" s="72"/>
      <c r="BBE111" s="96"/>
      <c r="BBF111" s="92"/>
      <c r="BBG111" s="81"/>
      <c r="BBH111" s="90"/>
      <c r="BBI111" s="81"/>
      <c r="BBJ111" s="77"/>
      <c r="BBK111" s="42"/>
      <c r="BBL111" s="72"/>
      <c r="BBM111" s="96"/>
      <c r="BBN111" s="92"/>
      <c r="BBO111" s="81"/>
      <c r="BBP111" s="90"/>
      <c r="BBQ111" s="81"/>
      <c r="BBR111" s="77"/>
      <c r="BBS111" s="42"/>
      <c r="BBT111" s="72"/>
      <c r="BBU111" s="96"/>
      <c r="BBV111" s="92"/>
      <c r="BBW111" s="81"/>
      <c r="BBX111" s="90"/>
      <c r="BBY111" s="81"/>
      <c r="BBZ111" s="77"/>
      <c r="BCA111" s="42"/>
      <c r="BCB111" s="72"/>
      <c r="BCC111" s="96"/>
      <c r="BCD111" s="92"/>
      <c r="BCE111" s="81"/>
      <c r="BCF111" s="90"/>
      <c r="BCG111" s="81"/>
      <c r="BCH111" s="77"/>
      <c r="BCI111" s="42"/>
      <c r="BCJ111" s="72"/>
      <c r="BCK111" s="96"/>
      <c r="BCL111" s="92"/>
      <c r="BCM111" s="81"/>
      <c r="BCN111" s="90"/>
      <c r="BCO111" s="81"/>
      <c r="BCP111" s="77"/>
      <c r="BCQ111" s="42"/>
      <c r="BCR111" s="72"/>
      <c r="BCS111" s="96"/>
      <c r="BCT111" s="92"/>
      <c r="BCU111" s="81"/>
      <c r="BCV111" s="90"/>
      <c r="BCW111" s="81"/>
      <c r="BCX111" s="77"/>
      <c r="BCY111" s="42"/>
      <c r="BCZ111" s="72"/>
      <c r="BDA111" s="96"/>
      <c r="BDB111" s="92"/>
      <c r="BDC111" s="81"/>
      <c r="BDD111" s="90"/>
      <c r="BDE111" s="81"/>
      <c r="BDF111" s="77"/>
      <c r="BDG111" s="42"/>
      <c r="BDH111" s="72"/>
      <c r="BDI111" s="96"/>
      <c r="BDJ111" s="92"/>
      <c r="BDK111" s="81"/>
      <c r="BDL111" s="90"/>
      <c r="BDM111" s="81"/>
      <c r="BDN111" s="77"/>
      <c r="BDO111" s="42"/>
      <c r="BDP111" s="72"/>
      <c r="BDQ111" s="96"/>
      <c r="BDR111" s="92"/>
      <c r="BDS111" s="81"/>
      <c r="BDT111" s="90"/>
      <c r="BDU111" s="81"/>
      <c r="BDV111" s="77"/>
      <c r="BDW111" s="42"/>
      <c r="BDX111" s="72"/>
      <c r="BDY111" s="96"/>
      <c r="BDZ111" s="92"/>
      <c r="BEA111" s="81"/>
      <c r="BEB111" s="90"/>
      <c r="BEC111" s="81"/>
      <c r="BED111" s="77"/>
      <c r="BEE111" s="42"/>
      <c r="BEF111" s="72"/>
      <c r="BEG111" s="96"/>
      <c r="BEH111" s="92"/>
      <c r="BEI111" s="81"/>
      <c r="BEJ111" s="90"/>
      <c r="BEK111" s="81"/>
      <c r="BEL111" s="77"/>
      <c r="BEM111" s="42"/>
      <c r="BEN111" s="72"/>
      <c r="BEO111" s="96"/>
      <c r="BEP111" s="92"/>
      <c r="BEQ111" s="81"/>
      <c r="BER111" s="90"/>
      <c r="BES111" s="81"/>
      <c r="BET111" s="77"/>
      <c r="BEU111" s="42"/>
      <c r="BEV111" s="72"/>
      <c r="BEW111" s="96"/>
      <c r="BEX111" s="92"/>
      <c r="BEY111" s="81"/>
      <c r="BEZ111" s="90"/>
      <c r="BFA111" s="81"/>
      <c r="BFB111" s="77"/>
      <c r="BFC111" s="42"/>
      <c r="BFD111" s="72"/>
      <c r="BFE111" s="96"/>
      <c r="BFF111" s="92"/>
      <c r="BFG111" s="81"/>
      <c r="BFH111" s="90"/>
      <c r="BFI111" s="81"/>
      <c r="BFJ111" s="77"/>
      <c r="BFK111" s="42"/>
      <c r="BFL111" s="72"/>
      <c r="BFM111" s="96"/>
      <c r="BFN111" s="92"/>
      <c r="BFO111" s="81"/>
      <c r="BFP111" s="90"/>
      <c r="BFQ111" s="81"/>
      <c r="BFR111" s="77"/>
      <c r="BFS111" s="42"/>
      <c r="BFT111" s="72"/>
      <c r="BFU111" s="96"/>
      <c r="BFV111" s="92"/>
      <c r="BFW111" s="81"/>
      <c r="BFX111" s="90"/>
      <c r="BFY111" s="81"/>
      <c r="BFZ111" s="77"/>
      <c r="BGA111" s="42"/>
      <c r="BGB111" s="72"/>
      <c r="BGC111" s="96"/>
      <c r="BGD111" s="92"/>
      <c r="BGE111" s="81"/>
      <c r="BGF111" s="90"/>
      <c r="BGG111" s="81"/>
      <c r="BGH111" s="77"/>
      <c r="BGI111" s="42"/>
      <c r="BGJ111" s="72"/>
      <c r="BGK111" s="96"/>
      <c r="BGL111" s="92"/>
      <c r="BGM111" s="81"/>
      <c r="BGN111" s="90"/>
      <c r="BGO111" s="81"/>
      <c r="BGP111" s="77"/>
      <c r="BGQ111" s="42"/>
      <c r="BGR111" s="72"/>
      <c r="BGS111" s="96"/>
      <c r="BGT111" s="92"/>
      <c r="BGU111" s="81"/>
      <c r="BGV111" s="90"/>
      <c r="BGW111" s="81"/>
      <c r="BGX111" s="77"/>
      <c r="BGY111" s="42"/>
      <c r="BGZ111" s="72"/>
      <c r="BHA111" s="96"/>
      <c r="BHB111" s="92"/>
      <c r="BHC111" s="81"/>
      <c r="BHD111" s="90"/>
      <c r="BHE111" s="81"/>
      <c r="BHF111" s="77"/>
      <c r="BHG111" s="42"/>
      <c r="BHH111" s="72"/>
      <c r="BHI111" s="96"/>
      <c r="BHJ111" s="92"/>
      <c r="BHK111" s="81"/>
      <c r="BHL111" s="90"/>
      <c r="BHM111" s="81"/>
      <c r="BHN111" s="77"/>
      <c r="BHO111" s="42"/>
      <c r="BHP111" s="72"/>
      <c r="BHQ111" s="96"/>
      <c r="BHR111" s="92"/>
      <c r="BHS111" s="81"/>
      <c r="BHT111" s="90"/>
      <c r="BHU111" s="81"/>
      <c r="BHV111" s="77"/>
      <c r="BHW111" s="42"/>
      <c r="BHX111" s="72"/>
      <c r="BHY111" s="96"/>
      <c r="BHZ111" s="92"/>
      <c r="BIA111" s="81"/>
      <c r="BIB111" s="90"/>
      <c r="BIC111" s="81"/>
      <c r="BID111" s="77"/>
      <c r="BIE111" s="42"/>
      <c r="BIF111" s="72"/>
      <c r="BIG111" s="96"/>
      <c r="BIH111" s="92"/>
      <c r="BII111" s="81"/>
      <c r="BIJ111" s="90"/>
      <c r="BIK111" s="81"/>
      <c r="BIL111" s="77"/>
      <c r="BIM111" s="42"/>
      <c r="BIN111" s="72"/>
      <c r="BIO111" s="96"/>
      <c r="BIP111" s="92"/>
      <c r="BIQ111" s="81"/>
      <c r="BIR111" s="90"/>
      <c r="BIS111" s="81"/>
      <c r="BIT111" s="77"/>
      <c r="BIU111" s="42"/>
      <c r="BIV111" s="72"/>
      <c r="BIW111" s="96"/>
      <c r="BIX111" s="92"/>
      <c r="BIY111" s="81"/>
      <c r="BIZ111" s="90"/>
      <c r="BJA111" s="81"/>
      <c r="BJB111" s="77"/>
      <c r="BJC111" s="42"/>
      <c r="BJD111" s="72"/>
      <c r="BJE111" s="96"/>
      <c r="BJF111" s="92"/>
      <c r="BJG111" s="81"/>
      <c r="BJH111" s="90"/>
      <c r="BJI111" s="81"/>
      <c r="BJJ111" s="77"/>
      <c r="BJK111" s="42"/>
      <c r="BJL111" s="72"/>
      <c r="BJM111" s="96"/>
      <c r="BJN111" s="92"/>
      <c r="BJO111" s="81"/>
      <c r="BJP111" s="90"/>
      <c r="BJQ111" s="81"/>
      <c r="BJR111" s="77"/>
      <c r="BJS111" s="42"/>
      <c r="BJT111" s="72"/>
      <c r="BJU111" s="96"/>
      <c r="BJV111" s="92"/>
      <c r="BJW111" s="81"/>
      <c r="BJX111" s="90"/>
      <c r="BJY111" s="81"/>
      <c r="BJZ111" s="77"/>
      <c r="BKA111" s="42"/>
      <c r="BKB111" s="72"/>
      <c r="BKC111" s="96"/>
      <c r="BKD111" s="92"/>
      <c r="BKE111" s="81"/>
      <c r="BKF111" s="90"/>
      <c r="BKG111" s="81"/>
      <c r="BKH111" s="77"/>
      <c r="BKI111" s="42"/>
      <c r="BKJ111" s="72"/>
      <c r="BKK111" s="96"/>
      <c r="BKL111" s="92"/>
      <c r="BKM111" s="81"/>
      <c r="BKN111" s="90"/>
      <c r="BKO111" s="81"/>
      <c r="BKP111" s="77"/>
      <c r="BKQ111" s="42"/>
      <c r="BKR111" s="72"/>
      <c r="BKS111" s="96"/>
      <c r="BKT111" s="92"/>
      <c r="BKU111" s="81"/>
      <c r="BKV111" s="90"/>
      <c r="BKW111" s="81"/>
      <c r="BKX111" s="77"/>
      <c r="BKY111" s="42"/>
      <c r="BKZ111" s="72"/>
      <c r="BLA111" s="96"/>
      <c r="BLB111" s="92"/>
      <c r="BLC111" s="81"/>
      <c r="BLD111" s="90"/>
      <c r="BLE111" s="81"/>
      <c r="BLF111" s="77"/>
      <c r="BLG111" s="42"/>
      <c r="BLH111" s="72"/>
      <c r="BLI111" s="96"/>
      <c r="BLJ111" s="92"/>
      <c r="BLK111" s="81"/>
      <c r="BLL111" s="90"/>
      <c r="BLM111" s="81"/>
      <c r="BLN111" s="77"/>
      <c r="BLO111" s="42"/>
      <c r="BLP111" s="72"/>
      <c r="BLQ111" s="96"/>
      <c r="BLR111" s="92"/>
      <c r="BLS111" s="81"/>
      <c r="BLT111" s="90"/>
      <c r="BLU111" s="81"/>
      <c r="BLV111" s="77"/>
      <c r="BLW111" s="42"/>
      <c r="BLX111" s="72"/>
      <c r="BLY111" s="96"/>
      <c r="BLZ111" s="92"/>
      <c r="BMA111" s="81"/>
      <c r="BMB111" s="90"/>
      <c r="BMC111" s="81"/>
      <c r="BMD111" s="77"/>
      <c r="BME111" s="42"/>
      <c r="BMF111" s="72"/>
      <c r="BMG111" s="96"/>
      <c r="BMH111" s="92"/>
      <c r="BMI111" s="81"/>
      <c r="BMJ111" s="90"/>
      <c r="BMK111" s="81"/>
      <c r="BML111" s="77"/>
      <c r="BMM111" s="42"/>
      <c r="BMN111" s="72"/>
      <c r="BMO111" s="96"/>
      <c r="BMP111" s="92"/>
      <c r="BMQ111" s="81"/>
      <c r="BMR111" s="90"/>
      <c r="BMS111" s="81"/>
      <c r="BMT111" s="77"/>
      <c r="BMU111" s="42"/>
      <c r="BMV111" s="72"/>
      <c r="BMW111" s="96"/>
      <c r="BMX111" s="92"/>
      <c r="BMY111" s="81"/>
      <c r="BMZ111" s="90"/>
      <c r="BNA111" s="81"/>
      <c r="BNB111" s="77"/>
      <c r="BNC111" s="42"/>
      <c r="BND111" s="72"/>
      <c r="BNE111" s="96"/>
      <c r="BNF111" s="92"/>
      <c r="BNG111" s="81"/>
      <c r="BNH111" s="90"/>
      <c r="BNI111" s="81"/>
      <c r="BNJ111" s="77"/>
      <c r="BNK111" s="42"/>
      <c r="BNL111" s="72"/>
      <c r="BNM111" s="96"/>
      <c r="BNN111" s="92"/>
      <c r="BNO111" s="81"/>
      <c r="BNP111" s="90"/>
      <c r="BNQ111" s="81"/>
      <c r="BNR111" s="77"/>
      <c r="BNS111" s="42"/>
      <c r="BNT111" s="72"/>
      <c r="BNU111" s="96"/>
      <c r="BNV111" s="92"/>
      <c r="BNW111" s="81"/>
      <c r="BNX111" s="90"/>
      <c r="BNY111" s="81"/>
      <c r="BNZ111" s="77"/>
      <c r="BOA111" s="42"/>
      <c r="BOB111" s="72"/>
      <c r="BOC111" s="96"/>
      <c r="BOD111" s="92"/>
      <c r="BOE111" s="81"/>
      <c r="BOF111" s="90"/>
      <c r="BOG111" s="81"/>
      <c r="BOH111" s="77"/>
      <c r="BOI111" s="42"/>
      <c r="BOJ111" s="72"/>
      <c r="BOK111" s="96"/>
      <c r="BOL111" s="92"/>
      <c r="BOM111" s="81"/>
      <c r="BON111" s="90"/>
      <c r="BOO111" s="81"/>
      <c r="BOP111" s="77"/>
      <c r="BOQ111" s="42"/>
      <c r="BOR111" s="72"/>
      <c r="BOS111" s="96"/>
      <c r="BOT111" s="92"/>
      <c r="BOU111" s="81"/>
      <c r="BOV111" s="90"/>
      <c r="BOW111" s="81"/>
      <c r="BOX111" s="77"/>
      <c r="BOY111" s="42"/>
      <c r="BOZ111" s="72"/>
      <c r="BPA111" s="96"/>
      <c r="BPB111" s="92"/>
      <c r="BPC111" s="81"/>
      <c r="BPD111" s="90"/>
      <c r="BPE111" s="81"/>
      <c r="BPF111" s="77"/>
      <c r="BPG111" s="42"/>
      <c r="BPH111" s="72"/>
      <c r="BPI111" s="96"/>
      <c r="BPJ111" s="92"/>
      <c r="BPK111" s="81"/>
      <c r="BPL111" s="90"/>
      <c r="BPM111" s="81"/>
      <c r="BPN111" s="77"/>
      <c r="BPO111" s="42"/>
      <c r="BPP111" s="72"/>
      <c r="BPQ111" s="96"/>
      <c r="BPR111" s="92"/>
      <c r="BPS111" s="81"/>
      <c r="BPT111" s="90"/>
      <c r="BPU111" s="81"/>
      <c r="BPV111" s="77"/>
      <c r="BPW111" s="42"/>
      <c r="BPX111" s="72"/>
      <c r="BPY111" s="96"/>
      <c r="BPZ111" s="92"/>
      <c r="BQA111" s="81"/>
      <c r="BQB111" s="90"/>
      <c r="BQC111" s="81"/>
      <c r="BQD111" s="77"/>
      <c r="BQE111" s="42"/>
      <c r="BQF111" s="72"/>
      <c r="BQG111" s="96"/>
      <c r="BQH111" s="92"/>
      <c r="BQI111" s="81"/>
      <c r="BQJ111" s="90"/>
      <c r="BQK111" s="81"/>
      <c r="BQL111" s="77"/>
      <c r="BQM111" s="42"/>
      <c r="BQN111" s="72"/>
      <c r="BQO111" s="96"/>
      <c r="BQP111" s="92"/>
      <c r="BQQ111" s="81"/>
      <c r="BQR111" s="90"/>
      <c r="BQS111" s="81"/>
      <c r="BQT111" s="77"/>
      <c r="BQU111" s="42"/>
      <c r="BQV111" s="72"/>
      <c r="BQW111" s="96"/>
      <c r="BQX111" s="92"/>
      <c r="BQY111" s="81"/>
      <c r="BQZ111" s="90"/>
      <c r="BRA111" s="81"/>
      <c r="BRB111" s="77"/>
      <c r="BRC111" s="42"/>
      <c r="BRD111" s="72"/>
      <c r="BRE111" s="96"/>
      <c r="BRF111" s="92"/>
      <c r="BRG111" s="81"/>
      <c r="BRH111" s="90"/>
      <c r="BRI111" s="81"/>
      <c r="BRJ111" s="77"/>
      <c r="BRK111" s="42"/>
      <c r="BRL111" s="72"/>
      <c r="BRM111" s="96"/>
      <c r="BRN111" s="92"/>
      <c r="BRO111" s="81"/>
      <c r="BRP111" s="90"/>
      <c r="BRQ111" s="81"/>
      <c r="BRR111" s="77"/>
      <c r="BRS111" s="42"/>
      <c r="BRT111" s="72"/>
      <c r="BRU111" s="96"/>
      <c r="BRV111" s="92"/>
      <c r="BRW111" s="81"/>
      <c r="BRX111" s="90"/>
      <c r="BRY111" s="81"/>
      <c r="BRZ111" s="77"/>
      <c r="BSA111" s="42"/>
      <c r="BSB111" s="72"/>
      <c r="BSC111" s="96"/>
      <c r="BSD111" s="92"/>
      <c r="BSE111" s="81"/>
      <c r="BSF111" s="90"/>
      <c r="BSG111" s="81"/>
      <c r="BSH111" s="77"/>
      <c r="BSI111" s="42"/>
      <c r="BSJ111" s="72"/>
      <c r="BSK111" s="96"/>
      <c r="BSL111" s="92"/>
      <c r="BSM111" s="81"/>
      <c r="BSN111" s="90"/>
      <c r="BSO111" s="81"/>
      <c r="BSP111" s="77"/>
      <c r="BSQ111" s="42"/>
      <c r="BSR111" s="72"/>
      <c r="BSS111" s="96"/>
      <c r="BST111" s="92"/>
      <c r="BSU111" s="81"/>
      <c r="BSV111" s="90"/>
      <c r="BSW111" s="81"/>
      <c r="BSX111" s="77"/>
      <c r="BSY111" s="42"/>
      <c r="BSZ111" s="72"/>
      <c r="BTA111" s="96"/>
      <c r="BTB111" s="92"/>
      <c r="BTC111" s="81"/>
      <c r="BTD111" s="90"/>
      <c r="BTE111" s="81"/>
      <c r="BTF111" s="77"/>
      <c r="BTG111" s="42"/>
      <c r="BTH111" s="72"/>
      <c r="BTI111" s="96"/>
      <c r="BTJ111" s="92"/>
      <c r="BTK111" s="81"/>
      <c r="BTL111" s="90"/>
      <c r="BTM111" s="81"/>
      <c r="BTN111" s="77"/>
      <c r="BTO111" s="42"/>
      <c r="BTP111" s="72"/>
      <c r="BTQ111" s="96"/>
      <c r="BTR111" s="92"/>
      <c r="BTS111" s="81"/>
      <c r="BTT111" s="90"/>
      <c r="BTU111" s="81"/>
      <c r="BTV111" s="77"/>
      <c r="BTW111" s="42"/>
      <c r="BTX111" s="72"/>
      <c r="BTY111" s="96"/>
      <c r="BTZ111" s="92"/>
      <c r="BUA111" s="81"/>
      <c r="BUB111" s="90"/>
      <c r="BUC111" s="81"/>
      <c r="BUD111" s="77"/>
      <c r="BUE111" s="42"/>
      <c r="BUF111" s="72"/>
      <c r="BUG111" s="96"/>
      <c r="BUH111" s="92"/>
      <c r="BUI111" s="81"/>
      <c r="BUJ111" s="90"/>
      <c r="BUK111" s="81"/>
      <c r="BUL111" s="77"/>
      <c r="BUM111" s="42"/>
      <c r="BUN111" s="72"/>
      <c r="BUO111" s="96"/>
      <c r="BUP111" s="92"/>
      <c r="BUQ111" s="81"/>
      <c r="BUR111" s="90"/>
      <c r="BUS111" s="81"/>
      <c r="BUT111" s="77"/>
      <c r="BUU111" s="42"/>
      <c r="BUV111" s="72"/>
      <c r="BUW111" s="96"/>
      <c r="BUX111" s="92"/>
      <c r="BUY111" s="81"/>
      <c r="BUZ111" s="90"/>
      <c r="BVA111" s="81"/>
      <c r="BVB111" s="77"/>
      <c r="BVC111" s="42"/>
      <c r="BVD111" s="72"/>
      <c r="BVE111" s="96"/>
      <c r="BVF111" s="92"/>
      <c r="BVG111" s="81"/>
      <c r="BVH111" s="90"/>
      <c r="BVI111" s="81"/>
      <c r="BVJ111" s="77"/>
      <c r="BVK111" s="42"/>
      <c r="BVL111" s="72"/>
      <c r="BVM111" s="96"/>
      <c r="BVN111" s="92"/>
      <c r="BVO111" s="81"/>
      <c r="BVP111" s="90"/>
      <c r="BVQ111" s="81"/>
      <c r="BVR111" s="77"/>
      <c r="BVS111" s="42"/>
      <c r="BVT111" s="72"/>
      <c r="BVU111" s="96"/>
      <c r="BVV111" s="92"/>
      <c r="BVW111" s="81"/>
      <c r="BVX111" s="90"/>
      <c r="BVY111" s="81"/>
      <c r="BVZ111" s="77"/>
      <c r="BWA111" s="42"/>
      <c r="BWB111" s="72"/>
      <c r="BWC111" s="96"/>
      <c r="BWD111" s="92"/>
      <c r="BWE111" s="81"/>
      <c r="BWF111" s="90"/>
      <c r="BWG111" s="81"/>
      <c r="BWH111" s="77"/>
      <c r="BWI111" s="42"/>
      <c r="BWJ111" s="72"/>
      <c r="BWK111" s="96"/>
      <c r="BWL111" s="92"/>
      <c r="BWM111" s="81"/>
      <c r="BWN111" s="90"/>
      <c r="BWO111" s="81"/>
      <c r="BWP111" s="77"/>
      <c r="BWQ111" s="42"/>
      <c r="BWR111" s="72"/>
      <c r="BWS111" s="96"/>
      <c r="BWT111" s="92"/>
      <c r="BWU111" s="81"/>
      <c r="BWV111" s="90"/>
      <c r="BWW111" s="81"/>
      <c r="BWX111" s="77"/>
      <c r="BWY111" s="42"/>
      <c r="BWZ111" s="72"/>
      <c r="BXA111" s="96"/>
      <c r="BXB111" s="92"/>
      <c r="BXC111" s="81"/>
      <c r="BXD111" s="90"/>
      <c r="BXE111" s="81"/>
      <c r="BXF111" s="77"/>
      <c r="BXG111" s="42"/>
      <c r="BXH111" s="72"/>
      <c r="BXI111" s="96"/>
      <c r="BXJ111" s="92"/>
      <c r="BXK111" s="81"/>
      <c r="BXL111" s="90"/>
      <c r="BXM111" s="81"/>
      <c r="BXN111" s="77"/>
      <c r="BXO111" s="42"/>
      <c r="BXP111" s="72"/>
      <c r="BXQ111" s="96"/>
      <c r="BXR111" s="92"/>
      <c r="BXS111" s="81"/>
      <c r="BXT111" s="90"/>
      <c r="BXU111" s="81"/>
      <c r="BXV111" s="77"/>
      <c r="BXW111" s="42"/>
      <c r="BXX111" s="72"/>
      <c r="BXY111" s="96"/>
      <c r="BXZ111" s="92"/>
      <c r="BYA111" s="81"/>
      <c r="BYB111" s="90"/>
      <c r="BYC111" s="81"/>
      <c r="BYD111" s="77"/>
      <c r="BYE111" s="42"/>
      <c r="BYF111" s="72"/>
      <c r="BYG111" s="96"/>
      <c r="BYH111" s="92"/>
      <c r="BYI111" s="81"/>
      <c r="BYJ111" s="90"/>
      <c r="BYK111" s="81"/>
      <c r="BYL111" s="77"/>
      <c r="BYM111" s="42"/>
      <c r="BYN111" s="72"/>
      <c r="BYO111" s="96"/>
      <c r="BYP111" s="92"/>
      <c r="BYQ111" s="81"/>
      <c r="BYR111" s="90"/>
      <c r="BYS111" s="81"/>
      <c r="BYT111" s="77"/>
      <c r="BYU111" s="42"/>
      <c r="BYV111" s="72"/>
      <c r="BYW111" s="96"/>
      <c r="BYX111" s="92"/>
      <c r="BYY111" s="81"/>
      <c r="BYZ111" s="90"/>
      <c r="BZA111" s="81"/>
      <c r="BZB111" s="77"/>
      <c r="BZC111" s="42"/>
      <c r="BZD111" s="72"/>
      <c r="BZE111" s="96"/>
      <c r="BZF111" s="92"/>
      <c r="BZG111" s="81"/>
      <c r="BZH111" s="90"/>
      <c r="BZI111" s="81"/>
      <c r="BZJ111" s="77"/>
      <c r="BZK111" s="42"/>
      <c r="BZL111" s="72"/>
      <c r="BZM111" s="96"/>
      <c r="BZN111" s="92"/>
      <c r="BZO111" s="81"/>
      <c r="BZP111" s="90"/>
      <c r="BZQ111" s="81"/>
      <c r="BZR111" s="77"/>
      <c r="BZS111" s="42"/>
      <c r="BZT111" s="72"/>
      <c r="BZU111" s="96"/>
      <c r="BZV111" s="92"/>
      <c r="BZW111" s="81"/>
      <c r="BZX111" s="90"/>
      <c r="BZY111" s="81"/>
      <c r="BZZ111" s="77"/>
      <c r="CAA111" s="42"/>
      <c r="CAB111" s="72"/>
      <c r="CAC111" s="96"/>
      <c r="CAD111" s="92"/>
      <c r="CAE111" s="81"/>
      <c r="CAF111" s="90"/>
      <c r="CAG111" s="81"/>
      <c r="CAH111" s="77"/>
      <c r="CAI111" s="42"/>
      <c r="CAJ111" s="72"/>
      <c r="CAK111" s="96"/>
      <c r="CAL111" s="92"/>
      <c r="CAM111" s="81"/>
      <c r="CAN111" s="90"/>
      <c r="CAO111" s="81"/>
      <c r="CAP111" s="77"/>
      <c r="CAQ111" s="42"/>
      <c r="CAR111" s="72"/>
      <c r="CAS111" s="96"/>
      <c r="CAT111" s="92"/>
      <c r="CAU111" s="81"/>
      <c r="CAV111" s="90"/>
      <c r="CAW111" s="81"/>
      <c r="CAX111" s="77"/>
      <c r="CAY111" s="42"/>
      <c r="CAZ111" s="72"/>
      <c r="CBA111" s="96"/>
      <c r="CBB111" s="92"/>
      <c r="CBC111" s="81"/>
      <c r="CBD111" s="90"/>
      <c r="CBE111" s="81"/>
      <c r="CBF111" s="77"/>
      <c r="CBG111" s="42"/>
      <c r="CBH111" s="72"/>
      <c r="CBI111" s="96"/>
      <c r="CBJ111" s="92"/>
      <c r="CBK111" s="81"/>
      <c r="CBL111" s="90"/>
      <c r="CBM111" s="81"/>
      <c r="CBN111" s="77"/>
      <c r="CBO111" s="42"/>
      <c r="CBP111" s="72"/>
      <c r="CBQ111" s="96"/>
      <c r="CBR111" s="92"/>
      <c r="CBS111" s="81"/>
      <c r="CBT111" s="90"/>
      <c r="CBU111" s="81"/>
      <c r="CBV111" s="77"/>
      <c r="CBW111" s="42"/>
      <c r="CBX111" s="72"/>
      <c r="CBY111" s="96"/>
      <c r="CBZ111" s="92"/>
      <c r="CCA111" s="81"/>
      <c r="CCB111" s="90"/>
      <c r="CCC111" s="81"/>
      <c r="CCD111" s="77"/>
      <c r="CCE111" s="42"/>
      <c r="CCF111" s="72"/>
      <c r="CCG111" s="96"/>
      <c r="CCH111" s="92"/>
      <c r="CCI111" s="81"/>
      <c r="CCJ111" s="90"/>
      <c r="CCK111" s="81"/>
      <c r="CCL111" s="77"/>
      <c r="CCM111" s="42"/>
      <c r="CCN111" s="72"/>
      <c r="CCO111" s="96"/>
      <c r="CCP111" s="92"/>
      <c r="CCQ111" s="81"/>
      <c r="CCR111" s="90"/>
      <c r="CCS111" s="81"/>
      <c r="CCT111" s="77"/>
      <c r="CCU111" s="42"/>
      <c r="CCV111" s="72"/>
      <c r="CCW111" s="96"/>
      <c r="CCX111" s="92"/>
      <c r="CCY111" s="81"/>
      <c r="CCZ111" s="90"/>
      <c r="CDA111" s="81"/>
      <c r="CDB111" s="77"/>
      <c r="CDC111" s="42"/>
      <c r="CDD111" s="72"/>
      <c r="CDE111" s="96"/>
      <c r="CDF111" s="92"/>
      <c r="CDG111" s="81"/>
      <c r="CDH111" s="90"/>
      <c r="CDI111" s="81"/>
      <c r="CDJ111" s="77"/>
      <c r="CDK111" s="42"/>
      <c r="CDL111" s="72"/>
      <c r="CDM111" s="96"/>
      <c r="CDN111" s="92"/>
      <c r="CDO111" s="81"/>
      <c r="CDP111" s="90"/>
      <c r="CDQ111" s="81"/>
      <c r="CDR111" s="77"/>
      <c r="CDS111" s="42"/>
      <c r="CDT111" s="72"/>
      <c r="CDU111" s="96"/>
      <c r="CDV111" s="92"/>
      <c r="CDW111" s="81"/>
      <c r="CDX111" s="90"/>
      <c r="CDY111" s="81"/>
      <c r="CDZ111" s="77"/>
      <c r="CEA111" s="42"/>
      <c r="CEB111" s="72"/>
      <c r="CEC111" s="96"/>
      <c r="CED111" s="92"/>
      <c r="CEE111" s="81"/>
      <c r="CEF111" s="90"/>
      <c r="CEG111" s="81"/>
      <c r="CEH111" s="77"/>
      <c r="CEI111" s="42"/>
      <c r="CEJ111" s="72"/>
      <c r="CEK111" s="96"/>
      <c r="CEL111" s="92"/>
      <c r="CEM111" s="81"/>
      <c r="CEN111" s="90"/>
      <c r="CEO111" s="81"/>
      <c r="CEP111" s="77"/>
      <c r="CEQ111" s="42"/>
      <c r="CER111" s="72"/>
      <c r="CES111" s="96"/>
      <c r="CET111" s="92"/>
      <c r="CEU111" s="81"/>
      <c r="CEV111" s="90"/>
      <c r="CEW111" s="81"/>
      <c r="CEX111" s="77"/>
      <c r="CEY111" s="42"/>
      <c r="CEZ111" s="72"/>
      <c r="CFA111" s="96"/>
      <c r="CFB111" s="92"/>
      <c r="CFC111" s="81"/>
      <c r="CFD111" s="90"/>
      <c r="CFE111" s="81"/>
      <c r="CFF111" s="77"/>
      <c r="CFG111" s="42"/>
      <c r="CFH111" s="72"/>
      <c r="CFI111" s="96"/>
      <c r="CFJ111" s="92"/>
      <c r="CFK111" s="81"/>
      <c r="CFL111" s="90"/>
      <c r="CFM111" s="81"/>
      <c r="CFN111" s="77"/>
      <c r="CFO111" s="42"/>
      <c r="CFP111" s="72"/>
      <c r="CFQ111" s="96"/>
      <c r="CFR111" s="92"/>
      <c r="CFS111" s="81"/>
      <c r="CFT111" s="90"/>
      <c r="CFU111" s="81"/>
      <c r="CFV111" s="77"/>
      <c r="CFW111" s="42"/>
      <c r="CFX111" s="72"/>
      <c r="CFY111" s="96"/>
      <c r="CFZ111" s="92"/>
      <c r="CGA111" s="81"/>
      <c r="CGB111" s="90"/>
      <c r="CGC111" s="81"/>
      <c r="CGD111" s="77"/>
      <c r="CGE111" s="42"/>
      <c r="CGF111" s="72"/>
      <c r="CGG111" s="96"/>
      <c r="CGH111" s="92"/>
      <c r="CGI111" s="81"/>
      <c r="CGJ111" s="90"/>
      <c r="CGK111" s="81"/>
      <c r="CGL111" s="77"/>
      <c r="CGM111" s="42"/>
      <c r="CGN111" s="72"/>
      <c r="CGO111" s="96"/>
      <c r="CGP111" s="92"/>
      <c r="CGQ111" s="81"/>
      <c r="CGR111" s="90"/>
      <c r="CGS111" s="81"/>
      <c r="CGT111" s="77"/>
      <c r="CGU111" s="42"/>
      <c r="CGV111" s="72"/>
      <c r="CGW111" s="96"/>
      <c r="CGX111" s="92"/>
      <c r="CGY111" s="81"/>
      <c r="CGZ111" s="90"/>
      <c r="CHA111" s="81"/>
      <c r="CHB111" s="77"/>
      <c r="CHC111" s="42"/>
      <c r="CHD111" s="72"/>
      <c r="CHE111" s="96"/>
      <c r="CHF111" s="92"/>
      <c r="CHG111" s="81"/>
      <c r="CHH111" s="90"/>
      <c r="CHI111" s="81"/>
      <c r="CHJ111" s="77"/>
      <c r="CHK111" s="42"/>
      <c r="CHL111" s="72"/>
      <c r="CHM111" s="96"/>
      <c r="CHN111" s="92"/>
      <c r="CHO111" s="81"/>
      <c r="CHP111" s="90"/>
      <c r="CHQ111" s="81"/>
      <c r="CHR111" s="77"/>
      <c r="CHS111" s="42"/>
      <c r="CHT111" s="72"/>
      <c r="CHU111" s="96"/>
      <c r="CHV111" s="92"/>
      <c r="CHW111" s="81"/>
      <c r="CHX111" s="90"/>
      <c r="CHY111" s="81"/>
      <c r="CHZ111" s="77"/>
      <c r="CIA111" s="42"/>
      <c r="CIB111" s="72"/>
      <c r="CIC111" s="96"/>
      <c r="CID111" s="92"/>
      <c r="CIE111" s="81"/>
      <c r="CIF111" s="90"/>
      <c r="CIG111" s="81"/>
      <c r="CIH111" s="77"/>
      <c r="CII111" s="42"/>
      <c r="CIJ111" s="72"/>
      <c r="CIK111" s="96"/>
      <c r="CIL111" s="92"/>
      <c r="CIM111" s="81"/>
      <c r="CIN111" s="90"/>
      <c r="CIO111" s="81"/>
      <c r="CIP111" s="77"/>
      <c r="CIQ111" s="42"/>
      <c r="CIR111" s="72"/>
      <c r="CIS111" s="96"/>
      <c r="CIT111" s="92"/>
      <c r="CIU111" s="81"/>
      <c r="CIV111" s="90"/>
      <c r="CIW111" s="81"/>
      <c r="CIX111" s="77"/>
      <c r="CIY111" s="42"/>
      <c r="CIZ111" s="72"/>
      <c r="CJA111" s="96"/>
      <c r="CJB111" s="92"/>
      <c r="CJC111" s="81"/>
      <c r="CJD111" s="90"/>
      <c r="CJE111" s="81"/>
      <c r="CJF111" s="77"/>
      <c r="CJG111" s="42"/>
      <c r="CJH111" s="72"/>
      <c r="CJI111" s="96"/>
      <c r="CJJ111" s="92"/>
      <c r="CJK111" s="81"/>
      <c r="CJL111" s="90"/>
      <c r="CJM111" s="81"/>
      <c r="CJN111" s="77"/>
      <c r="CJO111" s="42"/>
      <c r="CJP111" s="72"/>
      <c r="CJQ111" s="96"/>
      <c r="CJR111" s="92"/>
      <c r="CJS111" s="81"/>
      <c r="CJT111" s="90"/>
      <c r="CJU111" s="81"/>
      <c r="CJV111" s="77"/>
      <c r="CJW111" s="42"/>
      <c r="CJX111" s="72"/>
      <c r="CJY111" s="96"/>
      <c r="CJZ111" s="92"/>
      <c r="CKA111" s="81"/>
      <c r="CKB111" s="90"/>
      <c r="CKC111" s="81"/>
      <c r="CKD111" s="77"/>
      <c r="CKE111" s="42"/>
      <c r="CKF111" s="72"/>
      <c r="CKG111" s="96"/>
      <c r="CKH111" s="92"/>
      <c r="CKI111" s="81"/>
      <c r="CKJ111" s="90"/>
      <c r="CKK111" s="81"/>
      <c r="CKL111" s="77"/>
      <c r="CKM111" s="42"/>
      <c r="CKN111" s="72"/>
      <c r="CKO111" s="96"/>
      <c r="CKP111" s="92"/>
      <c r="CKQ111" s="81"/>
      <c r="CKR111" s="90"/>
      <c r="CKS111" s="81"/>
      <c r="CKT111" s="77"/>
      <c r="CKU111" s="42"/>
      <c r="CKV111" s="72"/>
      <c r="CKW111" s="96"/>
      <c r="CKX111" s="92"/>
      <c r="CKY111" s="81"/>
      <c r="CKZ111" s="90"/>
      <c r="CLA111" s="81"/>
      <c r="CLB111" s="77"/>
      <c r="CLC111" s="42"/>
      <c r="CLD111" s="72"/>
      <c r="CLE111" s="96"/>
      <c r="CLF111" s="92"/>
      <c r="CLG111" s="81"/>
      <c r="CLH111" s="90"/>
      <c r="CLI111" s="81"/>
      <c r="CLJ111" s="77"/>
      <c r="CLK111" s="42"/>
      <c r="CLL111" s="72"/>
      <c r="CLM111" s="96"/>
      <c r="CLN111" s="92"/>
      <c r="CLO111" s="81"/>
      <c r="CLP111" s="90"/>
      <c r="CLQ111" s="81"/>
      <c r="CLR111" s="77"/>
      <c r="CLS111" s="42"/>
      <c r="CLT111" s="72"/>
      <c r="CLU111" s="96"/>
      <c r="CLV111" s="92"/>
      <c r="CLW111" s="81"/>
      <c r="CLX111" s="90"/>
      <c r="CLY111" s="81"/>
      <c r="CLZ111" s="77"/>
      <c r="CMA111" s="42"/>
      <c r="CMB111" s="72"/>
      <c r="CMC111" s="96"/>
      <c r="CMD111" s="92"/>
      <c r="CME111" s="81"/>
      <c r="CMF111" s="90"/>
      <c r="CMG111" s="81"/>
      <c r="CMH111" s="77"/>
      <c r="CMI111" s="42"/>
      <c r="CMJ111" s="72"/>
      <c r="CMK111" s="96"/>
      <c r="CML111" s="92"/>
      <c r="CMM111" s="81"/>
      <c r="CMN111" s="90"/>
      <c r="CMO111" s="81"/>
      <c r="CMP111" s="77"/>
      <c r="CMQ111" s="42"/>
      <c r="CMR111" s="72"/>
      <c r="CMS111" s="96"/>
      <c r="CMT111" s="92"/>
      <c r="CMU111" s="81"/>
      <c r="CMV111" s="90"/>
      <c r="CMW111" s="81"/>
      <c r="CMX111" s="77"/>
      <c r="CMY111" s="42"/>
      <c r="CMZ111" s="72"/>
      <c r="CNA111" s="96"/>
      <c r="CNB111" s="92"/>
      <c r="CNC111" s="81"/>
      <c r="CND111" s="90"/>
      <c r="CNE111" s="81"/>
      <c r="CNF111" s="77"/>
      <c r="CNG111" s="42"/>
      <c r="CNH111" s="72"/>
      <c r="CNI111" s="96"/>
      <c r="CNJ111" s="92"/>
      <c r="CNK111" s="81"/>
      <c r="CNL111" s="90"/>
      <c r="CNM111" s="81"/>
      <c r="CNN111" s="77"/>
      <c r="CNO111" s="42"/>
      <c r="CNP111" s="72"/>
      <c r="CNQ111" s="96"/>
      <c r="CNR111" s="92"/>
      <c r="CNS111" s="81"/>
      <c r="CNT111" s="90"/>
      <c r="CNU111" s="81"/>
      <c r="CNV111" s="77"/>
      <c r="CNW111" s="42"/>
      <c r="CNX111" s="72"/>
      <c r="CNY111" s="96"/>
      <c r="CNZ111" s="92"/>
      <c r="COA111" s="81"/>
      <c r="COB111" s="90"/>
      <c r="COC111" s="81"/>
      <c r="COD111" s="77"/>
      <c r="COE111" s="42"/>
      <c r="COF111" s="72"/>
      <c r="COG111" s="96"/>
      <c r="COH111" s="92"/>
      <c r="COI111" s="81"/>
      <c r="COJ111" s="90"/>
      <c r="COK111" s="81"/>
      <c r="COL111" s="77"/>
      <c r="COM111" s="42"/>
      <c r="CON111" s="72"/>
      <c r="COO111" s="96"/>
      <c r="COP111" s="92"/>
      <c r="COQ111" s="81"/>
      <c r="COR111" s="90"/>
      <c r="COS111" s="81"/>
      <c r="COT111" s="77"/>
      <c r="COU111" s="42"/>
      <c r="COV111" s="72"/>
      <c r="COW111" s="96"/>
      <c r="COX111" s="92"/>
      <c r="COY111" s="81"/>
      <c r="COZ111" s="90"/>
      <c r="CPA111" s="81"/>
      <c r="CPB111" s="77"/>
      <c r="CPC111" s="42"/>
      <c r="CPD111" s="72"/>
      <c r="CPE111" s="96"/>
      <c r="CPF111" s="92"/>
      <c r="CPG111" s="81"/>
      <c r="CPH111" s="90"/>
      <c r="CPI111" s="81"/>
      <c r="CPJ111" s="77"/>
      <c r="CPK111" s="42"/>
      <c r="CPL111" s="72"/>
      <c r="CPM111" s="96"/>
      <c r="CPN111" s="92"/>
      <c r="CPO111" s="81"/>
      <c r="CPP111" s="90"/>
      <c r="CPQ111" s="81"/>
      <c r="CPR111" s="77"/>
      <c r="CPS111" s="42"/>
      <c r="CPT111" s="72"/>
      <c r="CPU111" s="96"/>
      <c r="CPV111" s="92"/>
      <c r="CPW111" s="81"/>
      <c r="CPX111" s="90"/>
      <c r="CPY111" s="81"/>
      <c r="CPZ111" s="77"/>
      <c r="CQA111" s="42"/>
      <c r="CQB111" s="72"/>
      <c r="CQC111" s="96"/>
      <c r="CQD111" s="92"/>
      <c r="CQE111" s="81"/>
      <c r="CQF111" s="90"/>
      <c r="CQG111" s="81"/>
      <c r="CQH111" s="77"/>
      <c r="CQI111" s="42"/>
      <c r="CQJ111" s="72"/>
      <c r="CQK111" s="96"/>
      <c r="CQL111" s="92"/>
      <c r="CQM111" s="81"/>
      <c r="CQN111" s="90"/>
      <c r="CQO111" s="81"/>
      <c r="CQP111" s="77"/>
      <c r="CQQ111" s="42"/>
      <c r="CQR111" s="72"/>
      <c r="CQS111" s="96"/>
      <c r="CQT111" s="92"/>
      <c r="CQU111" s="81"/>
      <c r="CQV111" s="90"/>
      <c r="CQW111" s="81"/>
      <c r="CQX111" s="77"/>
      <c r="CQY111" s="42"/>
      <c r="CQZ111" s="72"/>
      <c r="CRA111" s="96"/>
      <c r="CRB111" s="92"/>
      <c r="CRC111" s="81"/>
      <c r="CRD111" s="90"/>
      <c r="CRE111" s="81"/>
      <c r="CRF111" s="77"/>
      <c r="CRG111" s="42"/>
      <c r="CRH111" s="72"/>
      <c r="CRI111" s="96"/>
      <c r="CRJ111" s="92"/>
      <c r="CRK111" s="81"/>
      <c r="CRL111" s="90"/>
      <c r="CRM111" s="81"/>
      <c r="CRN111" s="77"/>
      <c r="CRO111" s="42"/>
      <c r="CRP111" s="72"/>
      <c r="CRQ111" s="96"/>
      <c r="CRR111" s="92"/>
      <c r="CRS111" s="81"/>
      <c r="CRT111" s="90"/>
      <c r="CRU111" s="81"/>
      <c r="CRV111" s="77"/>
      <c r="CRW111" s="42"/>
      <c r="CRX111" s="72"/>
      <c r="CRY111" s="96"/>
      <c r="CRZ111" s="92"/>
      <c r="CSA111" s="81"/>
      <c r="CSB111" s="90"/>
      <c r="CSC111" s="81"/>
      <c r="CSD111" s="77"/>
      <c r="CSE111" s="42"/>
      <c r="CSF111" s="72"/>
      <c r="CSG111" s="96"/>
      <c r="CSH111" s="92"/>
      <c r="CSI111" s="81"/>
      <c r="CSJ111" s="90"/>
      <c r="CSK111" s="81"/>
      <c r="CSL111" s="77"/>
      <c r="CSM111" s="42"/>
      <c r="CSN111" s="72"/>
      <c r="CSO111" s="96"/>
      <c r="CSP111" s="92"/>
      <c r="CSQ111" s="81"/>
      <c r="CSR111" s="90"/>
      <c r="CSS111" s="81"/>
      <c r="CST111" s="77"/>
      <c r="CSU111" s="42"/>
      <c r="CSV111" s="72"/>
      <c r="CSW111" s="96"/>
      <c r="CSX111" s="92"/>
      <c r="CSY111" s="81"/>
      <c r="CSZ111" s="90"/>
      <c r="CTA111" s="81"/>
      <c r="CTB111" s="77"/>
      <c r="CTC111" s="42"/>
      <c r="CTD111" s="72"/>
      <c r="CTE111" s="96"/>
      <c r="CTF111" s="92"/>
      <c r="CTG111" s="81"/>
      <c r="CTH111" s="90"/>
      <c r="CTI111" s="81"/>
      <c r="CTJ111" s="77"/>
      <c r="CTK111" s="42"/>
      <c r="CTL111" s="72"/>
      <c r="CTM111" s="96"/>
      <c r="CTN111" s="92"/>
      <c r="CTO111" s="81"/>
      <c r="CTP111" s="90"/>
      <c r="CTQ111" s="81"/>
      <c r="CTR111" s="77"/>
      <c r="CTS111" s="42"/>
      <c r="CTT111" s="72"/>
      <c r="CTU111" s="96"/>
      <c r="CTV111" s="92"/>
      <c r="CTW111" s="81"/>
      <c r="CTX111" s="90"/>
      <c r="CTY111" s="81"/>
      <c r="CTZ111" s="77"/>
      <c r="CUA111" s="42"/>
      <c r="CUB111" s="72"/>
      <c r="CUC111" s="96"/>
      <c r="CUD111" s="92"/>
      <c r="CUE111" s="81"/>
      <c r="CUF111" s="90"/>
      <c r="CUG111" s="81"/>
      <c r="CUH111" s="77"/>
      <c r="CUI111" s="42"/>
      <c r="CUJ111" s="72"/>
      <c r="CUK111" s="96"/>
      <c r="CUL111" s="92"/>
      <c r="CUM111" s="81"/>
      <c r="CUN111" s="90"/>
      <c r="CUO111" s="81"/>
      <c r="CUP111" s="77"/>
      <c r="CUQ111" s="42"/>
      <c r="CUR111" s="72"/>
      <c r="CUS111" s="96"/>
      <c r="CUT111" s="92"/>
      <c r="CUU111" s="81"/>
      <c r="CUV111" s="90"/>
      <c r="CUW111" s="81"/>
      <c r="CUX111" s="77"/>
      <c r="CUY111" s="42"/>
      <c r="CUZ111" s="72"/>
      <c r="CVA111" s="96"/>
      <c r="CVB111" s="92"/>
      <c r="CVC111" s="81"/>
      <c r="CVD111" s="90"/>
      <c r="CVE111" s="81"/>
      <c r="CVF111" s="77"/>
      <c r="CVG111" s="42"/>
      <c r="CVH111" s="72"/>
      <c r="CVI111" s="96"/>
      <c r="CVJ111" s="92"/>
      <c r="CVK111" s="81"/>
      <c r="CVL111" s="90"/>
      <c r="CVM111" s="81"/>
      <c r="CVN111" s="77"/>
      <c r="CVO111" s="42"/>
      <c r="CVP111" s="72"/>
      <c r="CVQ111" s="96"/>
      <c r="CVR111" s="92"/>
      <c r="CVS111" s="81"/>
      <c r="CVT111" s="90"/>
      <c r="CVU111" s="81"/>
      <c r="CVV111" s="77"/>
      <c r="CVW111" s="42"/>
      <c r="CVX111" s="72"/>
      <c r="CVY111" s="96"/>
      <c r="CVZ111" s="92"/>
      <c r="CWA111" s="81"/>
      <c r="CWB111" s="90"/>
      <c r="CWC111" s="81"/>
      <c r="CWD111" s="77"/>
      <c r="CWE111" s="42"/>
      <c r="CWF111" s="72"/>
      <c r="CWG111" s="96"/>
      <c r="CWH111" s="92"/>
      <c r="CWI111" s="81"/>
      <c r="CWJ111" s="90"/>
      <c r="CWK111" s="81"/>
      <c r="CWL111" s="77"/>
      <c r="CWM111" s="42"/>
      <c r="CWN111" s="72"/>
      <c r="CWO111" s="96"/>
      <c r="CWP111" s="92"/>
      <c r="CWQ111" s="81"/>
      <c r="CWR111" s="90"/>
      <c r="CWS111" s="81"/>
      <c r="CWT111" s="77"/>
      <c r="CWU111" s="42"/>
      <c r="CWV111" s="72"/>
      <c r="CWW111" s="96"/>
      <c r="CWX111" s="92"/>
      <c r="CWY111" s="81"/>
      <c r="CWZ111" s="90"/>
      <c r="CXA111" s="81"/>
      <c r="CXB111" s="77"/>
      <c r="CXC111" s="42"/>
      <c r="CXD111" s="72"/>
      <c r="CXE111" s="96"/>
      <c r="CXF111" s="92"/>
      <c r="CXG111" s="81"/>
      <c r="CXH111" s="90"/>
      <c r="CXI111" s="81"/>
      <c r="CXJ111" s="77"/>
      <c r="CXK111" s="42"/>
      <c r="CXL111" s="72"/>
      <c r="CXM111" s="96"/>
      <c r="CXN111" s="92"/>
      <c r="CXO111" s="81"/>
      <c r="CXP111" s="90"/>
      <c r="CXQ111" s="81"/>
      <c r="CXR111" s="77"/>
      <c r="CXS111" s="42"/>
      <c r="CXT111" s="72"/>
      <c r="CXU111" s="96"/>
      <c r="CXV111" s="92"/>
      <c r="CXW111" s="81"/>
      <c r="CXX111" s="90"/>
      <c r="CXY111" s="81"/>
      <c r="CXZ111" s="77"/>
      <c r="CYA111" s="42"/>
      <c r="CYB111" s="72"/>
      <c r="CYC111" s="96"/>
      <c r="CYD111" s="92"/>
      <c r="CYE111" s="81"/>
      <c r="CYF111" s="90"/>
      <c r="CYG111" s="81"/>
      <c r="CYH111" s="77"/>
      <c r="CYI111" s="42"/>
      <c r="CYJ111" s="72"/>
      <c r="CYK111" s="96"/>
      <c r="CYL111" s="92"/>
      <c r="CYM111" s="81"/>
      <c r="CYN111" s="90"/>
      <c r="CYO111" s="81"/>
      <c r="CYP111" s="77"/>
      <c r="CYQ111" s="42"/>
      <c r="CYR111" s="72"/>
      <c r="CYS111" s="96"/>
      <c r="CYT111" s="92"/>
      <c r="CYU111" s="81"/>
      <c r="CYV111" s="90"/>
      <c r="CYW111" s="81"/>
      <c r="CYX111" s="77"/>
      <c r="CYY111" s="42"/>
      <c r="CYZ111" s="72"/>
      <c r="CZA111" s="96"/>
      <c r="CZB111" s="92"/>
      <c r="CZC111" s="81"/>
      <c r="CZD111" s="90"/>
      <c r="CZE111" s="81"/>
      <c r="CZF111" s="77"/>
      <c r="CZG111" s="42"/>
      <c r="CZH111" s="72"/>
      <c r="CZI111" s="96"/>
      <c r="CZJ111" s="92"/>
      <c r="CZK111" s="81"/>
      <c r="CZL111" s="90"/>
      <c r="CZM111" s="81"/>
      <c r="CZN111" s="77"/>
      <c r="CZO111" s="42"/>
      <c r="CZP111" s="72"/>
      <c r="CZQ111" s="96"/>
      <c r="CZR111" s="92"/>
      <c r="CZS111" s="81"/>
      <c r="CZT111" s="90"/>
      <c r="CZU111" s="81"/>
      <c r="CZV111" s="77"/>
      <c r="CZW111" s="42"/>
      <c r="CZX111" s="72"/>
      <c r="CZY111" s="96"/>
      <c r="CZZ111" s="92"/>
      <c r="DAA111" s="81"/>
      <c r="DAB111" s="90"/>
      <c r="DAC111" s="81"/>
      <c r="DAD111" s="77"/>
      <c r="DAE111" s="42"/>
      <c r="DAF111" s="72"/>
      <c r="DAG111" s="96"/>
      <c r="DAH111" s="92"/>
      <c r="DAI111" s="81"/>
      <c r="DAJ111" s="90"/>
      <c r="DAK111" s="81"/>
      <c r="DAL111" s="77"/>
      <c r="DAM111" s="42"/>
      <c r="DAN111" s="72"/>
      <c r="DAO111" s="96"/>
      <c r="DAP111" s="92"/>
      <c r="DAQ111" s="81"/>
      <c r="DAR111" s="90"/>
      <c r="DAS111" s="81"/>
      <c r="DAT111" s="77"/>
      <c r="DAU111" s="42"/>
      <c r="DAV111" s="72"/>
      <c r="DAW111" s="96"/>
      <c r="DAX111" s="92"/>
      <c r="DAY111" s="81"/>
      <c r="DAZ111" s="90"/>
      <c r="DBA111" s="81"/>
      <c r="DBB111" s="77"/>
      <c r="DBC111" s="42"/>
      <c r="DBD111" s="72"/>
      <c r="DBE111" s="96"/>
      <c r="DBF111" s="92"/>
      <c r="DBG111" s="81"/>
      <c r="DBH111" s="90"/>
      <c r="DBI111" s="81"/>
      <c r="DBJ111" s="77"/>
      <c r="DBK111" s="42"/>
      <c r="DBL111" s="72"/>
      <c r="DBM111" s="96"/>
      <c r="DBN111" s="92"/>
      <c r="DBO111" s="81"/>
      <c r="DBP111" s="90"/>
      <c r="DBQ111" s="81"/>
      <c r="DBR111" s="77"/>
      <c r="DBS111" s="42"/>
      <c r="DBT111" s="72"/>
      <c r="DBU111" s="96"/>
      <c r="DBV111" s="92"/>
      <c r="DBW111" s="81"/>
      <c r="DBX111" s="90"/>
      <c r="DBY111" s="81"/>
      <c r="DBZ111" s="77"/>
      <c r="DCA111" s="42"/>
      <c r="DCB111" s="72"/>
      <c r="DCC111" s="96"/>
      <c r="DCD111" s="92"/>
      <c r="DCE111" s="81"/>
      <c r="DCF111" s="90"/>
      <c r="DCG111" s="81"/>
      <c r="DCH111" s="77"/>
      <c r="DCI111" s="42"/>
      <c r="DCJ111" s="72"/>
      <c r="DCK111" s="96"/>
      <c r="DCL111" s="92"/>
      <c r="DCM111" s="81"/>
      <c r="DCN111" s="90"/>
      <c r="DCO111" s="81"/>
      <c r="DCP111" s="77"/>
      <c r="DCQ111" s="42"/>
      <c r="DCR111" s="72"/>
      <c r="DCS111" s="96"/>
      <c r="DCT111" s="92"/>
      <c r="DCU111" s="81"/>
      <c r="DCV111" s="90"/>
      <c r="DCW111" s="81"/>
      <c r="DCX111" s="77"/>
      <c r="DCY111" s="42"/>
      <c r="DCZ111" s="72"/>
      <c r="DDA111" s="96"/>
      <c r="DDB111" s="92"/>
      <c r="DDC111" s="81"/>
      <c r="DDD111" s="90"/>
      <c r="DDE111" s="81"/>
    </row>
    <row r="112" spans="1:2813" ht="20.100000000000001" hidden="1" customHeight="1" outlineLevel="1">
      <c r="B112" s="6"/>
      <c r="C112" s="130" t="str">
        <f>IF(A112&lt;&gt;"",A112,MAX($A$23:A112)&amp;"."&amp;ROW()-ROW($A$23)+1-MATCH(MAX($A$23:A112),$A$23:A112))</f>
        <v>16.4</v>
      </c>
      <c r="D112" s="48"/>
      <c r="E112" s="238" t="s">
        <v>311</v>
      </c>
      <c r="F112" s="236" t="s">
        <v>97</v>
      </c>
      <c r="G112" s="237">
        <v>11.9</v>
      </c>
      <c r="H112" s="14"/>
      <c r="I112" s="141"/>
      <c r="J112" s="123" t="str">
        <f t="shared" si="4"/>
        <v xml:space="preserve"> </v>
      </c>
      <c r="K112" s="72"/>
      <c r="L112" s="96"/>
      <c r="M112" s="92"/>
      <c r="N112" s="81"/>
      <c r="O112" s="90"/>
      <c r="P112" s="81"/>
      <c r="Q112" s="1"/>
      <c r="R112" s="6"/>
      <c r="S112" s="81"/>
      <c r="T112" s="90"/>
      <c r="U112" s="81"/>
      <c r="V112" s="77"/>
      <c r="W112" s="42"/>
      <c r="X112" s="72"/>
      <c r="Y112" s="96"/>
      <c r="Z112" s="92"/>
      <c r="AA112" s="81"/>
      <c r="AB112" s="90"/>
      <c r="AC112" s="81"/>
      <c r="AD112" s="77"/>
      <c r="AE112" s="42"/>
      <c r="AF112" s="72"/>
      <c r="AG112" s="96"/>
      <c r="AH112" s="92"/>
      <c r="AI112" s="81"/>
      <c r="AJ112" s="90"/>
      <c r="AK112" s="81"/>
      <c r="AL112" s="77"/>
      <c r="AM112" s="42"/>
      <c r="AN112" s="72"/>
      <c r="AO112" s="96"/>
      <c r="AP112" s="92"/>
      <c r="AQ112" s="81"/>
      <c r="AR112" s="90"/>
      <c r="AS112" s="81"/>
      <c r="AT112" s="77"/>
      <c r="AU112" s="42"/>
      <c r="AV112" s="72"/>
      <c r="AW112" s="96"/>
      <c r="AX112" s="92"/>
      <c r="AY112" s="81"/>
      <c r="AZ112" s="90"/>
      <c r="BA112" s="81"/>
      <c r="BB112" s="77"/>
      <c r="BC112" s="42"/>
      <c r="BD112" s="72"/>
      <c r="BE112" s="96"/>
      <c r="BF112" s="92"/>
      <c r="BG112" s="81"/>
      <c r="BH112" s="90"/>
      <c r="BI112" s="81"/>
      <c r="BJ112" s="77"/>
      <c r="BK112" s="42"/>
      <c r="BL112" s="72"/>
      <c r="BM112" s="96"/>
      <c r="BN112" s="92"/>
      <c r="BO112" s="81"/>
      <c r="BP112" s="90"/>
      <c r="BQ112" s="81"/>
      <c r="BR112" s="77"/>
      <c r="BS112" s="42"/>
      <c r="BT112" s="72"/>
      <c r="BU112" s="96"/>
      <c r="BV112" s="92"/>
      <c r="BW112" s="81"/>
      <c r="BX112" s="90"/>
      <c r="BY112" s="81"/>
      <c r="BZ112" s="77"/>
      <c r="CA112" s="42"/>
      <c r="CB112" s="72"/>
      <c r="CC112" s="96"/>
      <c r="CD112" s="92"/>
      <c r="CE112" s="81"/>
      <c r="CF112" s="90"/>
      <c r="CG112" s="81"/>
      <c r="CH112" s="77"/>
      <c r="CI112" s="42"/>
      <c r="CJ112" s="72"/>
      <c r="CK112" s="96"/>
      <c r="CL112" s="92"/>
      <c r="CM112" s="81"/>
      <c r="CN112" s="90"/>
      <c r="CO112" s="81"/>
      <c r="CP112" s="77"/>
      <c r="CQ112" s="42"/>
      <c r="CR112" s="72"/>
      <c r="CS112" s="96"/>
      <c r="CT112" s="92"/>
      <c r="CU112" s="81"/>
      <c r="CV112" s="90"/>
      <c r="CW112" s="81"/>
      <c r="CX112" s="77"/>
      <c r="CY112" s="42"/>
      <c r="CZ112" s="72"/>
      <c r="DA112" s="96"/>
      <c r="DB112" s="92"/>
      <c r="DC112" s="81"/>
      <c r="DD112" s="90"/>
      <c r="DE112" s="81"/>
      <c r="DF112" s="77"/>
      <c r="DG112" s="42"/>
      <c r="DH112" s="72"/>
      <c r="DI112" s="96"/>
      <c r="DJ112" s="92"/>
      <c r="DK112" s="81"/>
      <c r="DL112" s="90"/>
      <c r="DM112" s="81"/>
      <c r="DN112" s="77"/>
      <c r="DO112" s="42"/>
      <c r="DP112" s="72"/>
      <c r="DQ112" s="96"/>
      <c r="DR112" s="92"/>
      <c r="DS112" s="81"/>
      <c r="DT112" s="90"/>
      <c r="DU112" s="81"/>
      <c r="DV112" s="77"/>
      <c r="DW112" s="42"/>
      <c r="DX112" s="72"/>
      <c r="DY112" s="96"/>
      <c r="DZ112" s="92"/>
      <c r="EA112" s="81"/>
      <c r="EB112" s="90"/>
      <c r="EC112" s="81"/>
      <c r="ED112" s="77"/>
      <c r="EE112" s="42"/>
      <c r="EF112" s="72"/>
      <c r="EG112" s="96"/>
      <c r="EH112" s="92"/>
      <c r="EI112" s="81"/>
      <c r="EJ112" s="90"/>
      <c r="EK112" s="81"/>
      <c r="EL112" s="77"/>
      <c r="EM112" s="42"/>
      <c r="EN112" s="72"/>
      <c r="EO112" s="96"/>
      <c r="EP112" s="92"/>
      <c r="EQ112" s="81"/>
      <c r="ER112" s="90"/>
      <c r="ES112" s="81"/>
      <c r="ET112" s="77"/>
      <c r="EU112" s="42"/>
      <c r="EV112" s="72"/>
      <c r="EW112" s="96"/>
      <c r="EX112" s="92"/>
      <c r="EY112" s="81"/>
      <c r="EZ112" s="90"/>
      <c r="FA112" s="81"/>
      <c r="FB112" s="77"/>
      <c r="FC112" s="42"/>
      <c r="FD112" s="72"/>
      <c r="FE112" s="96"/>
      <c r="FF112" s="92"/>
      <c r="FG112" s="81"/>
      <c r="FH112" s="90"/>
      <c r="FI112" s="81"/>
      <c r="FJ112" s="77"/>
      <c r="FK112" s="42"/>
      <c r="FL112" s="72"/>
      <c r="FM112" s="96"/>
      <c r="FN112" s="92"/>
      <c r="FO112" s="81"/>
      <c r="FP112" s="90"/>
      <c r="FQ112" s="81"/>
      <c r="FR112" s="77"/>
      <c r="FS112" s="42"/>
      <c r="FT112" s="72"/>
      <c r="FU112" s="96"/>
      <c r="FV112" s="92"/>
      <c r="FW112" s="81"/>
      <c r="FX112" s="90"/>
      <c r="FY112" s="81"/>
      <c r="FZ112" s="77"/>
      <c r="GA112" s="42"/>
      <c r="GB112" s="72"/>
      <c r="GC112" s="96"/>
      <c r="GD112" s="92"/>
      <c r="GE112" s="81"/>
      <c r="GF112" s="90"/>
      <c r="GG112" s="81"/>
      <c r="GH112" s="77"/>
      <c r="GI112" s="42"/>
      <c r="GJ112" s="72"/>
      <c r="GK112" s="96"/>
      <c r="GL112" s="92"/>
      <c r="GM112" s="81"/>
      <c r="GN112" s="90"/>
      <c r="GO112" s="81"/>
      <c r="GP112" s="77"/>
      <c r="GQ112" s="42"/>
      <c r="GR112" s="72"/>
      <c r="GS112" s="96"/>
      <c r="GT112" s="92"/>
      <c r="GU112" s="81"/>
      <c r="GV112" s="90"/>
      <c r="GW112" s="81"/>
      <c r="GX112" s="77"/>
      <c r="GY112" s="42"/>
      <c r="GZ112" s="72"/>
      <c r="HA112" s="96"/>
      <c r="HB112" s="92"/>
      <c r="HC112" s="81"/>
      <c r="HD112" s="90"/>
      <c r="HE112" s="81"/>
      <c r="HF112" s="77"/>
      <c r="HG112" s="42"/>
      <c r="HH112" s="72"/>
      <c r="HI112" s="96"/>
      <c r="HJ112" s="92"/>
      <c r="HK112" s="81"/>
      <c r="HL112" s="90"/>
      <c r="HM112" s="81"/>
      <c r="HN112" s="77"/>
      <c r="HO112" s="42"/>
      <c r="HP112" s="72"/>
      <c r="HQ112" s="96"/>
      <c r="HR112" s="92"/>
      <c r="HS112" s="81"/>
      <c r="HT112" s="90"/>
      <c r="HU112" s="81"/>
      <c r="HV112" s="77"/>
      <c r="HW112" s="42"/>
      <c r="HX112" s="72"/>
      <c r="HY112" s="96"/>
      <c r="HZ112" s="92"/>
      <c r="IA112" s="81"/>
      <c r="IB112" s="90"/>
      <c r="IC112" s="81"/>
      <c r="ID112" s="77"/>
      <c r="IE112" s="42"/>
      <c r="IF112" s="72"/>
      <c r="IG112" s="96"/>
      <c r="IH112" s="92"/>
      <c r="II112" s="81"/>
      <c r="IJ112" s="90"/>
      <c r="IK112" s="81"/>
      <c r="IL112" s="77"/>
      <c r="IM112" s="42"/>
      <c r="IN112" s="72"/>
      <c r="IO112" s="96"/>
      <c r="IP112" s="92"/>
      <c r="IQ112" s="81"/>
      <c r="IR112" s="90"/>
      <c r="IS112" s="81"/>
      <c r="IT112" s="77"/>
      <c r="IU112" s="42"/>
      <c r="IV112" s="72"/>
      <c r="IW112" s="96"/>
      <c r="IX112" s="92"/>
      <c r="IY112" s="81"/>
      <c r="IZ112" s="90"/>
      <c r="JA112" s="81"/>
      <c r="JB112" s="77"/>
      <c r="JC112" s="42"/>
      <c r="JD112" s="72"/>
      <c r="JE112" s="96"/>
      <c r="JF112" s="92"/>
      <c r="JG112" s="81"/>
      <c r="JH112" s="90"/>
      <c r="JI112" s="81"/>
      <c r="JJ112" s="77"/>
      <c r="JK112" s="42"/>
      <c r="JL112" s="72"/>
      <c r="JM112" s="96"/>
      <c r="JN112" s="92"/>
      <c r="JO112" s="81"/>
      <c r="JP112" s="90"/>
      <c r="JQ112" s="81"/>
      <c r="JR112" s="77"/>
      <c r="JS112" s="42"/>
      <c r="JT112" s="72"/>
      <c r="JU112" s="96"/>
      <c r="JV112" s="92"/>
      <c r="JW112" s="81"/>
      <c r="JX112" s="90"/>
      <c r="JY112" s="81"/>
      <c r="JZ112" s="77"/>
      <c r="KA112" s="42"/>
      <c r="KB112" s="72"/>
      <c r="KC112" s="96"/>
      <c r="KD112" s="92"/>
      <c r="KE112" s="81"/>
      <c r="KF112" s="90"/>
      <c r="KG112" s="81"/>
      <c r="KH112" s="77"/>
      <c r="KI112" s="42"/>
      <c r="KJ112" s="72"/>
      <c r="KK112" s="96"/>
      <c r="KL112" s="92"/>
      <c r="KM112" s="81"/>
      <c r="KN112" s="90"/>
      <c r="KO112" s="81"/>
      <c r="KP112" s="77"/>
      <c r="KQ112" s="42"/>
      <c r="KR112" s="72"/>
      <c r="KS112" s="96"/>
      <c r="KT112" s="92"/>
      <c r="KU112" s="81"/>
      <c r="KV112" s="90"/>
      <c r="KW112" s="81"/>
      <c r="KX112" s="77"/>
      <c r="KY112" s="42"/>
      <c r="KZ112" s="72"/>
      <c r="LA112" s="96"/>
      <c r="LB112" s="92"/>
      <c r="LC112" s="81"/>
      <c r="LD112" s="90"/>
      <c r="LE112" s="81"/>
      <c r="LF112" s="77"/>
      <c r="LG112" s="42"/>
      <c r="LH112" s="72"/>
      <c r="LI112" s="96"/>
      <c r="LJ112" s="92"/>
      <c r="LK112" s="81"/>
      <c r="LL112" s="90"/>
      <c r="LM112" s="81"/>
      <c r="LN112" s="77"/>
      <c r="LO112" s="42"/>
      <c r="LP112" s="72"/>
      <c r="LQ112" s="96"/>
      <c r="LR112" s="92"/>
      <c r="LS112" s="81"/>
      <c r="LT112" s="90"/>
      <c r="LU112" s="81"/>
      <c r="LV112" s="77"/>
      <c r="LW112" s="42"/>
      <c r="LX112" s="72"/>
      <c r="LY112" s="96"/>
      <c r="LZ112" s="92"/>
      <c r="MA112" s="81"/>
      <c r="MB112" s="90"/>
      <c r="MC112" s="81"/>
      <c r="MD112" s="77"/>
      <c r="ME112" s="42"/>
      <c r="MF112" s="72"/>
      <c r="MG112" s="96"/>
      <c r="MH112" s="92"/>
      <c r="MI112" s="81"/>
      <c r="MJ112" s="90"/>
      <c r="MK112" s="81"/>
      <c r="ML112" s="77"/>
      <c r="MM112" s="42"/>
      <c r="MN112" s="72"/>
      <c r="MO112" s="96"/>
      <c r="MP112" s="92"/>
      <c r="MQ112" s="81"/>
      <c r="MR112" s="90"/>
      <c r="MS112" s="81"/>
      <c r="MT112" s="77"/>
      <c r="MU112" s="42"/>
      <c r="MV112" s="72"/>
      <c r="MW112" s="96"/>
      <c r="MX112" s="92"/>
      <c r="MY112" s="81"/>
      <c r="MZ112" s="90"/>
      <c r="NA112" s="81"/>
      <c r="NB112" s="77"/>
      <c r="NC112" s="42"/>
      <c r="ND112" s="72"/>
      <c r="NE112" s="96"/>
      <c r="NF112" s="92"/>
      <c r="NG112" s="81"/>
      <c r="NH112" s="90"/>
      <c r="NI112" s="81"/>
      <c r="NJ112" s="77"/>
      <c r="NK112" s="42"/>
      <c r="NL112" s="72"/>
      <c r="NM112" s="96"/>
      <c r="NN112" s="92"/>
      <c r="NO112" s="81"/>
      <c r="NP112" s="90"/>
      <c r="NQ112" s="81"/>
      <c r="NR112" s="77"/>
      <c r="NS112" s="42"/>
      <c r="NT112" s="72"/>
      <c r="NU112" s="96"/>
      <c r="NV112" s="92"/>
      <c r="NW112" s="81"/>
      <c r="NX112" s="90"/>
      <c r="NY112" s="81"/>
      <c r="NZ112" s="77"/>
      <c r="OA112" s="42"/>
      <c r="OB112" s="72"/>
      <c r="OC112" s="96"/>
      <c r="OD112" s="92"/>
      <c r="OE112" s="81"/>
      <c r="OF112" s="90"/>
      <c r="OG112" s="81"/>
      <c r="OH112" s="77"/>
      <c r="OI112" s="42"/>
      <c r="OJ112" s="72"/>
      <c r="OK112" s="96"/>
      <c r="OL112" s="92"/>
      <c r="OM112" s="81"/>
      <c r="ON112" s="90"/>
      <c r="OO112" s="81"/>
      <c r="OP112" s="77"/>
      <c r="OQ112" s="42"/>
      <c r="OR112" s="72"/>
      <c r="OS112" s="96"/>
      <c r="OT112" s="92"/>
      <c r="OU112" s="81"/>
      <c r="OV112" s="90"/>
      <c r="OW112" s="81"/>
      <c r="OX112" s="77"/>
      <c r="OY112" s="42"/>
      <c r="OZ112" s="72"/>
      <c r="PA112" s="96"/>
      <c r="PB112" s="92"/>
      <c r="PC112" s="81"/>
      <c r="PD112" s="90"/>
      <c r="PE112" s="81"/>
      <c r="PF112" s="77"/>
      <c r="PG112" s="42"/>
      <c r="PH112" s="72"/>
      <c r="PI112" s="96"/>
      <c r="PJ112" s="92"/>
      <c r="PK112" s="81"/>
      <c r="PL112" s="90"/>
      <c r="PM112" s="81"/>
      <c r="PN112" s="77"/>
      <c r="PO112" s="42"/>
      <c r="PP112" s="72"/>
      <c r="PQ112" s="96"/>
      <c r="PR112" s="92"/>
      <c r="PS112" s="81"/>
      <c r="PT112" s="90"/>
      <c r="PU112" s="81"/>
      <c r="PV112" s="77"/>
      <c r="PW112" s="42"/>
      <c r="PX112" s="72"/>
      <c r="PY112" s="96"/>
      <c r="PZ112" s="92"/>
      <c r="QA112" s="81"/>
      <c r="QB112" s="90"/>
      <c r="QC112" s="81"/>
      <c r="QD112" s="77"/>
      <c r="QE112" s="42"/>
      <c r="QF112" s="72"/>
      <c r="QG112" s="96"/>
      <c r="QH112" s="92"/>
      <c r="QI112" s="81"/>
      <c r="QJ112" s="90"/>
      <c r="QK112" s="81"/>
      <c r="QL112" s="77"/>
      <c r="QM112" s="42"/>
      <c r="QN112" s="72"/>
      <c r="QO112" s="96"/>
      <c r="QP112" s="92"/>
      <c r="QQ112" s="81"/>
      <c r="QR112" s="90"/>
      <c r="QS112" s="81"/>
      <c r="QT112" s="77"/>
      <c r="QU112" s="42"/>
      <c r="QV112" s="72"/>
      <c r="QW112" s="96"/>
      <c r="QX112" s="92"/>
      <c r="QY112" s="81"/>
      <c r="QZ112" s="90"/>
      <c r="RA112" s="81"/>
      <c r="RB112" s="77"/>
      <c r="RC112" s="42"/>
      <c r="RD112" s="72"/>
      <c r="RE112" s="96"/>
      <c r="RF112" s="92"/>
      <c r="RG112" s="81"/>
      <c r="RH112" s="90"/>
      <c r="RI112" s="81"/>
      <c r="RJ112" s="77"/>
      <c r="RK112" s="42"/>
      <c r="RL112" s="72"/>
      <c r="RM112" s="96"/>
      <c r="RN112" s="92"/>
      <c r="RO112" s="81"/>
      <c r="RP112" s="90"/>
      <c r="RQ112" s="81"/>
      <c r="RR112" s="77"/>
      <c r="RS112" s="42"/>
      <c r="RT112" s="72"/>
      <c r="RU112" s="96"/>
      <c r="RV112" s="92"/>
      <c r="RW112" s="81"/>
      <c r="RX112" s="90"/>
      <c r="RY112" s="81"/>
      <c r="RZ112" s="77"/>
      <c r="SA112" s="42"/>
      <c r="SB112" s="72"/>
      <c r="SC112" s="96"/>
      <c r="SD112" s="92"/>
      <c r="SE112" s="81"/>
      <c r="SF112" s="90"/>
      <c r="SG112" s="81"/>
      <c r="SH112" s="77"/>
      <c r="SI112" s="42"/>
      <c r="SJ112" s="72"/>
      <c r="SK112" s="96"/>
      <c r="SL112" s="92"/>
      <c r="SM112" s="81"/>
      <c r="SN112" s="90"/>
      <c r="SO112" s="81"/>
      <c r="SP112" s="77"/>
      <c r="SQ112" s="42"/>
      <c r="SR112" s="72"/>
      <c r="SS112" s="96"/>
      <c r="ST112" s="92"/>
      <c r="SU112" s="81"/>
      <c r="SV112" s="90"/>
      <c r="SW112" s="81"/>
      <c r="SX112" s="77"/>
      <c r="SY112" s="42"/>
      <c r="SZ112" s="72"/>
      <c r="TA112" s="96"/>
      <c r="TB112" s="92"/>
      <c r="TC112" s="81"/>
      <c r="TD112" s="90"/>
      <c r="TE112" s="81"/>
      <c r="TF112" s="77"/>
      <c r="TG112" s="42"/>
      <c r="TH112" s="72"/>
      <c r="TI112" s="96"/>
      <c r="TJ112" s="92"/>
      <c r="TK112" s="81"/>
      <c r="TL112" s="90"/>
      <c r="TM112" s="81"/>
      <c r="TN112" s="77"/>
      <c r="TO112" s="42"/>
      <c r="TP112" s="72"/>
      <c r="TQ112" s="96"/>
      <c r="TR112" s="92"/>
      <c r="TS112" s="81"/>
      <c r="TT112" s="90"/>
      <c r="TU112" s="81"/>
      <c r="TV112" s="77"/>
      <c r="TW112" s="42"/>
      <c r="TX112" s="72"/>
      <c r="TY112" s="96"/>
      <c r="TZ112" s="92"/>
      <c r="UA112" s="81"/>
      <c r="UB112" s="90"/>
      <c r="UC112" s="81"/>
      <c r="UD112" s="77"/>
      <c r="UE112" s="42"/>
      <c r="UF112" s="72"/>
      <c r="UG112" s="96"/>
      <c r="UH112" s="92"/>
      <c r="UI112" s="81"/>
      <c r="UJ112" s="90"/>
      <c r="UK112" s="81"/>
      <c r="UL112" s="77"/>
      <c r="UM112" s="42"/>
      <c r="UN112" s="72"/>
      <c r="UO112" s="96"/>
      <c r="UP112" s="92"/>
      <c r="UQ112" s="81"/>
      <c r="UR112" s="90"/>
      <c r="US112" s="81"/>
      <c r="UT112" s="77"/>
      <c r="UU112" s="42"/>
      <c r="UV112" s="72"/>
      <c r="UW112" s="96"/>
      <c r="UX112" s="92"/>
      <c r="UY112" s="81"/>
      <c r="UZ112" s="90"/>
      <c r="VA112" s="81"/>
      <c r="VB112" s="77"/>
      <c r="VC112" s="42"/>
      <c r="VD112" s="72"/>
      <c r="VE112" s="96"/>
      <c r="VF112" s="92"/>
      <c r="VG112" s="81"/>
      <c r="VH112" s="90"/>
      <c r="VI112" s="81"/>
      <c r="VJ112" s="77"/>
      <c r="VK112" s="42"/>
      <c r="VL112" s="72"/>
      <c r="VM112" s="96"/>
      <c r="VN112" s="92"/>
      <c r="VO112" s="81"/>
      <c r="VP112" s="90"/>
      <c r="VQ112" s="81"/>
      <c r="VR112" s="77"/>
      <c r="VS112" s="42"/>
      <c r="VT112" s="72"/>
      <c r="VU112" s="96"/>
      <c r="VV112" s="92"/>
      <c r="VW112" s="81"/>
      <c r="VX112" s="90"/>
      <c r="VY112" s="81"/>
      <c r="VZ112" s="77"/>
      <c r="WA112" s="42"/>
      <c r="WB112" s="72"/>
      <c r="WC112" s="96"/>
      <c r="WD112" s="92"/>
      <c r="WE112" s="81"/>
      <c r="WF112" s="90"/>
      <c r="WG112" s="81"/>
      <c r="WH112" s="77"/>
      <c r="WI112" s="42"/>
      <c r="WJ112" s="72"/>
      <c r="WK112" s="96"/>
      <c r="WL112" s="92"/>
      <c r="WM112" s="81"/>
      <c r="WN112" s="90"/>
      <c r="WO112" s="81"/>
      <c r="WP112" s="77"/>
      <c r="WQ112" s="42"/>
      <c r="WR112" s="72"/>
      <c r="WS112" s="96"/>
      <c r="WT112" s="92"/>
      <c r="WU112" s="81"/>
      <c r="WV112" s="90"/>
      <c r="WW112" s="81"/>
      <c r="WX112" s="77"/>
      <c r="WY112" s="42"/>
      <c r="WZ112" s="72"/>
      <c r="XA112" s="96"/>
      <c r="XB112" s="92"/>
      <c r="XC112" s="81"/>
      <c r="XD112" s="90"/>
      <c r="XE112" s="81"/>
      <c r="XF112" s="77"/>
      <c r="XG112" s="42"/>
      <c r="XH112" s="72"/>
      <c r="XI112" s="96"/>
      <c r="XJ112" s="92"/>
      <c r="XK112" s="81"/>
      <c r="XL112" s="90"/>
      <c r="XM112" s="81"/>
      <c r="XN112" s="77"/>
      <c r="XO112" s="42"/>
      <c r="XP112" s="72"/>
      <c r="XQ112" s="96"/>
      <c r="XR112" s="92"/>
      <c r="XS112" s="81"/>
      <c r="XT112" s="90"/>
      <c r="XU112" s="81"/>
      <c r="XV112" s="77"/>
      <c r="XW112" s="42"/>
      <c r="XX112" s="72"/>
      <c r="XY112" s="96"/>
      <c r="XZ112" s="92"/>
      <c r="YA112" s="81"/>
      <c r="YB112" s="90"/>
      <c r="YC112" s="81"/>
      <c r="YD112" s="77"/>
      <c r="YE112" s="42"/>
      <c r="YF112" s="72"/>
      <c r="YG112" s="96"/>
      <c r="YH112" s="92"/>
      <c r="YI112" s="81"/>
      <c r="YJ112" s="90"/>
      <c r="YK112" s="81"/>
      <c r="YL112" s="77"/>
      <c r="YM112" s="42"/>
      <c r="YN112" s="72"/>
      <c r="YO112" s="96"/>
      <c r="YP112" s="92"/>
      <c r="YQ112" s="81"/>
      <c r="YR112" s="90"/>
      <c r="YS112" s="81"/>
      <c r="YT112" s="77"/>
      <c r="YU112" s="42"/>
      <c r="YV112" s="72"/>
      <c r="YW112" s="96"/>
      <c r="YX112" s="92"/>
      <c r="YY112" s="81"/>
      <c r="YZ112" s="90"/>
      <c r="ZA112" s="81"/>
      <c r="ZB112" s="77"/>
      <c r="ZC112" s="42"/>
      <c r="ZD112" s="72"/>
      <c r="ZE112" s="96"/>
      <c r="ZF112" s="92"/>
      <c r="ZG112" s="81"/>
      <c r="ZH112" s="90"/>
      <c r="ZI112" s="81"/>
      <c r="ZJ112" s="77"/>
      <c r="ZK112" s="42"/>
      <c r="ZL112" s="72"/>
      <c r="ZM112" s="96"/>
      <c r="ZN112" s="92"/>
      <c r="ZO112" s="81"/>
      <c r="ZP112" s="90"/>
      <c r="ZQ112" s="81"/>
      <c r="ZR112" s="77"/>
      <c r="ZS112" s="42"/>
      <c r="ZT112" s="72"/>
      <c r="ZU112" s="96"/>
      <c r="ZV112" s="92"/>
      <c r="ZW112" s="81"/>
      <c r="ZX112" s="90"/>
      <c r="ZY112" s="81"/>
      <c r="ZZ112" s="77"/>
      <c r="AAA112" s="42"/>
      <c r="AAB112" s="72"/>
      <c r="AAC112" s="96"/>
      <c r="AAD112" s="92"/>
      <c r="AAE112" s="81"/>
      <c r="AAF112" s="90"/>
      <c r="AAG112" s="81"/>
      <c r="AAH112" s="77"/>
      <c r="AAI112" s="42"/>
      <c r="AAJ112" s="72"/>
      <c r="AAK112" s="96"/>
      <c r="AAL112" s="92"/>
      <c r="AAM112" s="81"/>
      <c r="AAN112" s="90"/>
      <c r="AAO112" s="81"/>
      <c r="AAP112" s="77"/>
      <c r="AAQ112" s="42"/>
      <c r="AAR112" s="72"/>
      <c r="AAS112" s="96"/>
      <c r="AAT112" s="92"/>
      <c r="AAU112" s="81"/>
      <c r="AAV112" s="90"/>
      <c r="AAW112" s="81"/>
      <c r="AAX112" s="77"/>
      <c r="AAY112" s="42"/>
      <c r="AAZ112" s="72"/>
      <c r="ABA112" s="96"/>
      <c r="ABB112" s="92"/>
      <c r="ABC112" s="81"/>
      <c r="ABD112" s="90"/>
      <c r="ABE112" s="81"/>
      <c r="ABF112" s="77"/>
      <c r="ABG112" s="42"/>
      <c r="ABH112" s="72"/>
      <c r="ABI112" s="96"/>
      <c r="ABJ112" s="92"/>
      <c r="ABK112" s="81"/>
      <c r="ABL112" s="90"/>
      <c r="ABM112" s="81"/>
      <c r="ABN112" s="77"/>
      <c r="ABO112" s="42"/>
      <c r="ABP112" s="72"/>
      <c r="ABQ112" s="96"/>
      <c r="ABR112" s="92"/>
      <c r="ABS112" s="81"/>
      <c r="ABT112" s="90"/>
      <c r="ABU112" s="81"/>
      <c r="ABV112" s="77"/>
      <c r="ABW112" s="42"/>
      <c r="ABX112" s="72"/>
      <c r="ABY112" s="96"/>
      <c r="ABZ112" s="92"/>
      <c r="ACA112" s="81"/>
      <c r="ACB112" s="90"/>
      <c r="ACC112" s="81"/>
      <c r="ACD112" s="77"/>
      <c r="ACE112" s="42"/>
      <c r="ACF112" s="72"/>
      <c r="ACG112" s="96"/>
      <c r="ACH112" s="92"/>
      <c r="ACI112" s="81"/>
      <c r="ACJ112" s="90"/>
      <c r="ACK112" s="81"/>
      <c r="ACL112" s="77"/>
      <c r="ACM112" s="42"/>
      <c r="ACN112" s="72"/>
      <c r="ACO112" s="96"/>
      <c r="ACP112" s="92"/>
      <c r="ACQ112" s="81"/>
      <c r="ACR112" s="90"/>
      <c r="ACS112" s="81"/>
      <c r="ACT112" s="77"/>
      <c r="ACU112" s="42"/>
      <c r="ACV112" s="72"/>
      <c r="ACW112" s="96"/>
      <c r="ACX112" s="92"/>
      <c r="ACY112" s="81"/>
      <c r="ACZ112" s="90"/>
      <c r="ADA112" s="81"/>
      <c r="ADB112" s="77"/>
      <c r="ADC112" s="42"/>
      <c r="ADD112" s="72"/>
      <c r="ADE112" s="96"/>
      <c r="ADF112" s="92"/>
      <c r="ADG112" s="81"/>
      <c r="ADH112" s="90"/>
      <c r="ADI112" s="81"/>
      <c r="ADJ112" s="77"/>
      <c r="ADK112" s="42"/>
      <c r="ADL112" s="72"/>
      <c r="ADM112" s="96"/>
      <c r="ADN112" s="92"/>
      <c r="ADO112" s="81"/>
      <c r="ADP112" s="90"/>
      <c r="ADQ112" s="81"/>
      <c r="ADR112" s="77"/>
      <c r="ADS112" s="42"/>
      <c r="ADT112" s="72"/>
      <c r="ADU112" s="96"/>
      <c r="ADV112" s="92"/>
      <c r="ADW112" s="81"/>
      <c r="ADX112" s="90"/>
      <c r="ADY112" s="81"/>
      <c r="ADZ112" s="77"/>
      <c r="AEA112" s="42"/>
      <c r="AEB112" s="72"/>
      <c r="AEC112" s="96"/>
      <c r="AED112" s="92"/>
      <c r="AEE112" s="81"/>
      <c r="AEF112" s="90"/>
      <c r="AEG112" s="81"/>
      <c r="AEH112" s="77"/>
      <c r="AEI112" s="42"/>
      <c r="AEJ112" s="72"/>
      <c r="AEK112" s="96"/>
      <c r="AEL112" s="92"/>
      <c r="AEM112" s="81"/>
      <c r="AEN112" s="90"/>
      <c r="AEO112" s="81"/>
      <c r="AEP112" s="77"/>
      <c r="AEQ112" s="42"/>
      <c r="AER112" s="72"/>
      <c r="AES112" s="96"/>
      <c r="AET112" s="92"/>
      <c r="AEU112" s="81"/>
      <c r="AEV112" s="90"/>
      <c r="AEW112" s="81"/>
      <c r="AEX112" s="77"/>
      <c r="AEY112" s="42"/>
      <c r="AEZ112" s="72"/>
      <c r="AFA112" s="96"/>
      <c r="AFB112" s="92"/>
      <c r="AFC112" s="81"/>
      <c r="AFD112" s="90"/>
      <c r="AFE112" s="81"/>
      <c r="AFF112" s="77"/>
      <c r="AFG112" s="42"/>
      <c r="AFH112" s="72"/>
      <c r="AFI112" s="96"/>
      <c r="AFJ112" s="92"/>
      <c r="AFK112" s="81"/>
      <c r="AFL112" s="90"/>
      <c r="AFM112" s="81"/>
      <c r="AFN112" s="77"/>
      <c r="AFO112" s="42"/>
      <c r="AFP112" s="72"/>
      <c r="AFQ112" s="96"/>
      <c r="AFR112" s="92"/>
      <c r="AFS112" s="81"/>
      <c r="AFT112" s="90"/>
      <c r="AFU112" s="81"/>
      <c r="AFV112" s="77"/>
      <c r="AFW112" s="42"/>
      <c r="AFX112" s="72"/>
      <c r="AFY112" s="96"/>
      <c r="AFZ112" s="92"/>
      <c r="AGA112" s="81"/>
      <c r="AGB112" s="90"/>
      <c r="AGC112" s="81"/>
      <c r="AGD112" s="77"/>
      <c r="AGE112" s="42"/>
      <c r="AGF112" s="72"/>
      <c r="AGG112" s="96"/>
      <c r="AGH112" s="92"/>
      <c r="AGI112" s="81"/>
      <c r="AGJ112" s="90"/>
      <c r="AGK112" s="81"/>
      <c r="AGL112" s="77"/>
      <c r="AGM112" s="42"/>
      <c r="AGN112" s="72"/>
      <c r="AGO112" s="96"/>
      <c r="AGP112" s="92"/>
      <c r="AGQ112" s="81"/>
      <c r="AGR112" s="90"/>
      <c r="AGS112" s="81"/>
      <c r="AGT112" s="77"/>
      <c r="AGU112" s="42"/>
      <c r="AGV112" s="72"/>
      <c r="AGW112" s="96"/>
      <c r="AGX112" s="92"/>
      <c r="AGY112" s="81"/>
      <c r="AGZ112" s="90"/>
      <c r="AHA112" s="81"/>
      <c r="AHB112" s="77"/>
      <c r="AHC112" s="42"/>
      <c r="AHD112" s="72"/>
      <c r="AHE112" s="96"/>
      <c r="AHF112" s="92"/>
      <c r="AHG112" s="81"/>
      <c r="AHH112" s="90"/>
      <c r="AHI112" s="81"/>
      <c r="AHJ112" s="77"/>
      <c r="AHK112" s="42"/>
      <c r="AHL112" s="72"/>
      <c r="AHM112" s="96"/>
      <c r="AHN112" s="92"/>
      <c r="AHO112" s="81"/>
      <c r="AHP112" s="90"/>
      <c r="AHQ112" s="81"/>
      <c r="AHR112" s="77"/>
      <c r="AHS112" s="42"/>
      <c r="AHT112" s="72"/>
      <c r="AHU112" s="96"/>
      <c r="AHV112" s="92"/>
      <c r="AHW112" s="81"/>
      <c r="AHX112" s="90"/>
      <c r="AHY112" s="81"/>
      <c r="AHZ112" s="77"/>
      <c r="AIA112" s="42"/>
      <c r="AIB112" s="72"/>
      <c r="AIC112" s="96"/>
      <c r="AID112" s="92"/>
      <c r="AIE112" s="81"/>
      <c r="AIF112" s="90"/>
      <c r="AIG112" s="81"/>
      <c r="AIH112" s="77"/>
      <c r="AII112" s="42"/>
      <c r="AIJ112" s="72"/>
      <c r="AIK112" s="96"/>
      <c r="AIL112" s="92"/>
      <c r="AIM112" s="81"/>
      <c r="AIN112" s="90"/>
      <c r="AIO112" s="81"/>
      <c r="AIP112" s="77"/>
      <c r="AIQ112" s="42"/>
      <c r="AIR112" s="72"/>
      <c r="AIS112" s="96"/>
      <c r="AIT112" s="92"/>
      <c r="AIU112" s="81"/>
      <c r="AIV112" s="90"/>
      <c r="AIW112" s="81"/>
      <c r="AIX112" s="77"/>
      <c r="AIY112" s="42"/>
      <c r="AIZ112" s="72"/>
      <c r="AJA112" s="96"/>
      <c r="AJB112" s="92"/>
      <c r="AJC112" s="81"/>
      <c r="AJD112" s="90"/>
      <c r="AJE112" s="81"/>
      <c r="AJF112" s="77"/>
      <c r="AJG112" s="42"/>
      <c r="AJH112" s="72"/>
      <c r="AJI112" s="96"/>
      <c r="AJJ112" s="92"/>
      <c r="AJK112" s="81"/>
      <c r="AJL112" s="90"/>
      <c r="AJM112" s="81"/>
      <c r="AJN112" s="77"/>
      <c r="AJO112" s="42"/>
      <c r="AJP112" s="72"/>
      <c r="AJQ112" s="96"/>
      <c r="AJR112" s="92"/>
      <c r="AJS112" s="81"/>
      <c r="AJT112" s="90"/>
      <c r="AJU112" s="81"/>
      <c r="AJV112" s="77"/>
      <c r="AJW112" s="42"/>
      <c r="AJX112" s="72"/>
      <c r="AJY112" s="96"/>
      <c r="AJZ112" s="92"/>
      <c r="AKA112" s="81"/>
      <c r="AKB112" s="90"/>
      <c r="AKC112" s="81"/>
      <c r="AKD112" s="77"/>
      <c r="AKE112" s="42"/>
      <c r="AKF112" s="72"/>
      <c r="AKG112" s="96"/>
      <c r="AKH112" s="92"/>
      <c r="AKI112" s="81"/>
      <c r="AKJ112" s="90"/>
      <c r="AKK112" s="81"/>
      <c r="AKL112" s="77"/>
      <c r="AKM112" s="42"/>
      <c r="AKN112" s="72"/>
      <c r="AKO112" s="96"/>
      <c r="AKP112" s="92"/>
      <c r="AKQ112" s="81"/>
      <c r="AKR112" s="90"/>
      <c r="AKS112" s="81"/>
      <c r="AKT112" s="77"/>
      <c r="AKU112" s="42"/>
      <c r="AKV112" s="72"/>
      <c r="AKW112" s="96"/>
      <c r="AKX112" s="92"/>
      <c r="AKY112" s="81"/>
      <c r="AKZ112" s="90"/>
      <c r="ALA112" s="81"/>
      <c r="ALB112" s="77"/>
      <c r="ALC112" s="42"/>
      <c r="ALD112" s="72"/>
      <c r="ALE112" s="96"/>
      <c r="ALF112" s="92"/>
      <c r="ALG112" s="81"/>
      <c r="ALH112" s="90"/>
      <c r="ALI112" s="81"/>
      <c r="ALJ112" s="77"/>
      <c r="ALK112" s="42"/>
      <c r="ALL112" s="72"/>
      <c r="ALM112" s="96"/>
      <c r="ALN112" s="92"/>
      <c r="ALO112" s="81"/>
      <c r="ALP112" s="90"/>
      <c r="ALQ112" s="81"/>
      <c r="ALR112" s="77"/>
      <c r="ALS112" s="42"/>
      <c r="ALT112" s="72"/>
      <c r="ALU112" s="96"/>
      <c r="ALV112" s="92"/>
      <c r="ALW112" s="81"/>
      <c r="ALX112" s="90"/>
      <c r="ALY112" s="81"/>
      <c r="ALZ112" s="77"/>
      <c r="AMA112" s="42"/>
      <c r="AMB112" s="72"/>
      <c r="AMC112" s="96"/>
      <c r="AMD112" s="92"/>
      <c r="AME112" s="81"/>
      <c r="AMF112" s="90"/>
      <c r="AMG112" s="81"/>
      <c r="AMH112" s="77"/>
      <c r="AMI112" s="42"/>
      <c r="AMJ112" s="72"/>
      <c r="AMK112" s="96"/>
      <c r="AML112" s="92"/>
      <c r="AMM112" s="81"/>
      <c r="AMN112" s="90"/>
      <c r="AMO112" s="81"/>
      <c r="AMP112" s="77"/>
      <c r="AMQ112" s="42"/>
      <c r="AMR112" s="72"/>
      <c r="AMS112" s="96"/>
      <c r="AMT112" s="92"/>
      <c r="AMU112" s="81"/>
      <c r="AMV112" s="90"/>
      <c r="AMW112" s="81"/>
      <c r="AMX112" s="77"/>
      <c r="AMY112" s="42"/>
      <c r="AMZ112" s="72"/>
      <c r="ANA112" s="96"/>
      <c r="ANB112" s="92"/>
      <c r="ANC112" s="81"/>
      <c r="AND112" s="90"/>
      <c r="ANE112" s="81"/>
      <c r="ANF112" s="77"/>
      <c r="ANG112" s="42"/>
      <c r="ANH112" s="72"/>
      <c r="ANI112" s="96"/>
      <c r="ANJ112" s="92"/>
      <c r="ANK112" s="81"/>
      <c r="ANL112" s="90"/>
      <c r="ANM112" s="81"/>
      <c r="ANN112" s="77"/>
      <c r="ANO112" s="42"/>
      <c r="ANP112" s="72"/>
      <c r="ANQ112" s="96"/>
      <c r="ANR112" s="92"/>
      <c r="ANS112" s="81"/>
      <c r="ANT112" s="90"/>
      <c r="ANU112" s="81"/>
      <c r="ANV112" s="77"/>
      <c r="ANW112" s="42"/>
      <c r="ANX112" s="72"/>
      <c r="ANY112" s="96"/>
      <c r="ANZ112" s="92"/>
      <c r="AOA112" s="81"/>
      <c r="AOB112" s="90"/>
      <c r="AOC112" s="81"/>
      <c r="AOD112" s="77"/>
      <c r="AOE112" s="42"/>
      <c r="AOF112" s="72"/>
      <c r="AOG112" s="96"/>
      <c r="AOH112" s="92"/>
      <c r="AOI112" s="81"/>
      <c r="AOJ112" s="90"/>
      <c r="AOK112" s="81"/>
      <c r="AOL112" s="77"/>
      <c r="AOM112" s="42"/>
      <c r="AON112" s="72"/>
      <c r="AOO112" s="96"/>
      <c r="AOP112" s="92"/>
      <c r="AOQ112" s="81"/>
      <c r="AOR112" s="90"/>
      <c r="AOS112" s="81"/>
      <c r="AOT112" s="77"/>
      <c r="AOU112" s="42"/>
      <c r="AOV112" s="72"/>
      <c r="AOW112" s="96"/>
      <c r="AOX112" s="92"/>
      <c r="AOY112" s="81"/>
      <c r="AOZ112" s="90"/>
      <c r="APA112" s="81"/>
      <c r="APB112" s="77"/>
      <c r="APC112" s="42"/>
      <c r="APD112" s="72"/>
      <c r="APE112" s="96"/>
      <c r="APF112" s="92"/>
      <c r="APG112" s="81"/>
      <c r="APH112" s="90"/>
      <c r="API112" s="81"/>
      <c r="APJ112" s="77"/>
      <c r="APK112" s="42"/>
      <c r="APL112" s="72"/>
      <c r="APM112" s="96"/>
      <c r="APN112" s="92"/>
      <c r="APO112" s="81"/>
      <c r="APP112" s="90"/>
      <c r="APQ112" s="81"/>
      <c r="APR112" s="77"/>
      <c r="APS112" s="42"/>
      <c r="APT112" s="72"/>
      <c r="APU112" s="96"/>
      <c r="APV112" s="92"/>
      <c r="APW112" s="81"/>
      <c r="APX112" s="90"/>
      <c r="APY112" s="81"/>
      <c r="APZ112" s="77"/>
      <c r="AQA112" s="42"/>
      <c r="AQB112" s="72"/>
      <c r="AQC112" s="96"/>
      <c r="AQD112" s="92"/>
      <c r="AQE112" s="81"/>
      <c r="AQF112" s="90"/>
      <c r="AQG112" s="81"/>
      <c r="AQH112" s="77"/>
      <c r="AQI112" s="42"/>
      <c r="AQJ112" s="72"/>
      <c r="AQK112" s="96"/>
      <c r="AQL112" s="92"/>
      <c r="AQM112" s="81"/>
      <c r="AQN112" s="90"/>
      <c r="AQO112" s="81"/>
      <c r="AQP112" s="77"/>
      <c r="AQQ112" s="42"/>
      <c r="AQR112" s="72"/>
      <c r="AQS112" s="96"/>
      <c r="AQT112" s="92"/>
      <c r="AQU112" s="81"/>
      <c r="AQV112" s="90"/>
      <c r="AQW112" s="81"/>
      <c r="AQX112" s="77"/>
      <c r="AQY112" s="42"/>
      <c r="AQZ112" s="72"/>
      <c r="ARA112" s="96"/>
      <c r="ARB112" s="92"/>
      <c r="ARC112" s="81"/>
      <c r="ARD112" s="90"/>
      <c r="ARE112" s="81"/>
      <c r="ARF112" s="77"/>
      <c r="ARG112" s="42"/>
      <c r="ARH112" s="72"/>
      <c r="ARI112" s="96"/>
      <c r="ARJ112" s="92"/>
      <c r="ARK112" s="81"/>
      <c r="ARL112" s="90"/>
      <c r="ARM112" s="81"/>
      <c r="ARN112" s="77"/>
      <c r="ARO112" s="42"/>
      <c r="ARP112" s="72"/>
      <c r="ARQ112" s="96"/>
      <c r="ARR112" s="92"/>
      <c r="ARS112" s="81"/>
      <c r="ART112" s="90"/>
      <c r="ARU112" s="81"/>
      <c r="ARV112" s="77"/>
      <c r="ARW112" s="42"/>
      <c r="ARX112" s="72"/>
      <c r="ARY112" s="96"/>
      <c r="ARZ112" s="92"/>
      <c r="ASA112" s="81"/>
      <c r="ASB112" s="90"/>
      <c r="ASC112" s="81"/>
      <c r="ASD112" s="77"/>
      <c r="ASE112" s="42"/>
      <c r="ASF112" s="72"/>
      <c r="ASG112" s="96"/>
      <c r="ASH112" s="92"/>
      <c r="ASI112" s="81"/>
      <c r="ASJ112" s="90"/>
      <c r="ASK112" s="81"/>
      <c r="ASL112" s="77"/>
      <c r="ASM112" s="42"/>
      <c r="ASN112" s="72"/>
      <c r="ASO112" s="96"/>
      <c r="ASP112" s="92"/>
      <c r="ASQ112" s="81"/>
      <c r="ASR112" s="90"/>
      <c r="ASS112" s="81"/>
      <c r="AST112" s="77"/>
      <c r="ASU112" s="42"/>
      <c r="ASV112" s="72"/>
      <c r="ASW112" s="96"/>
      <c r="ASX112" s="92"/>
      <c r="ASY112" s="81"/>
      <c r="ASZ112" s="90"/>
      <c r="ATA112" s="81"/>
      <c r="ATB112" s="77"/>
      <c r="ATC112" s="42"/>
      <c r="ATD112" s="72"/>
      <c r="ATE112" s="96"/>
      <c r="ATF112" s="92"/>
      <c r="ATG112" s="81"/>
      <c r="ATH112" s="90"/>
      <c r="ATI112" s="81"/>
      <c r="ATJ112" s="77"/>
      <c r="ATK112" s="42"/>
      <c r="ATL112" s="72"/>
      <c r="ATM112" s="96"/>
      <c r="ATN112" s="92"/>
      <c r="ATO112" s="81"/>
      <c r="ATP112" s="90"/>
      <c r="ATQ112" s="81"/>
      <c r="ATR112" s="77"/>
      <c r="ATS112" s="42"/>
      <c r="ATT112" s="72"/>
      <c r="ATU112" s="96"/>
      <c r="ATV112" s="92"/>
      <c r="ATW112" s="81"/>
      <c r="ATX112" s="90"/>
      <c r="ATY112" s="81"/>
      <c r="ATZ112" s="77"/>
      <c r="AUA112" s="42"/>
      <c r="AUB112" s="72"/>
      <c r="AUC112" s="96"/>
      <c r="AUD112" s="92"/>
      <c r="AUE112" s="81"/>
      <c r="AUF112" s="90"/>
      <c r="AUG112" s="81"/>
      <c r="AUH112" s="77"/>
      <c r="AUI112" s="42"/>
      <c r="AUJ112" s="72"/>
      <c r="AUK112" s="96"/>
      <c r="AUL112" s="92"/>
      <c r="AUM112" s="81"/>
      <c r="AUN112" s="90"/>
      <c r="AUO112" s="81"/>
      <c r="AUP112" s="77"/>
      <c r="AUQ112" s="42"/>
      <c r="AUR112" s="72"/>
      <c r="AUS112" s="96"/>
      <c r="AUT112" s="92"/>
      <c r="AUU112" s="81"/>
      <c r="AUV112" s="90"/>
      <c r="AUW112" s="81"/>
      <c r="AUX112" s="77"/>
      <c r="AUY112" s="42"/>
      <c r="AUZ112" s="72"/>
      <c r="AVA112" s="96"/>
      <c r="AVB112" s="92"/>
      <c r="AVC112" s="81"/>
      <c r="AVD112" s="90"/>
      <c r="AVE112" s="81"/>
      <c r="AVF112" s="77"/>
      <c r="AVG112" s="42"/>
      <c r="AVH112" s="72"/>
      <c r="AVI112" s="96"/>
      <c r="AVJ112" s="92"/>
      <c r="AVK112" s="81"/>
      <c r="AVL112" s="90"/>
      <c r="AVM112" s="81"/>
      <c r="AVN112" s="77"/>
      <c r="AVO112" s="42"/>
      <c r="AVP112" s="72"/>
      <c r="AVQ112" s="96"/>
      <c r="AVR112" s="92"/>
      <c r="AVS112" s="81"/>
      <c r="AVT112" s="90"/>
      <c r="AVU112" s="81"/>
      <c r="AVV112" s="77"/>
      <c r="AVW112" s="42"/>
      <c r="AVX112" s="72"/>
      <c r="AVY112" s="96"/>
      <c r="AVZ112" s="92"/>
      <c r="AWA112" s="81"/>
      <c r="AWB112" s="90"/>
      <c r="AWC112" s="81"/>
      <c r="AWD112" s="77"/>
      <c r="AWE112" s="42"/>
      <c r="AWF112" s="72"/>
      <c r="AWG112" s="96"/>
      <c r="AWH112" s="92"/>
      <c r="AWI112" s="81"/>
      <c r="AWJ112" s="90"/>
      <c r="AWK112" s="81"/>
      <c r="AWL112" s="77"/>
      <c r="AWM112" s="42"/>
      <c r="AWN112" s="72"/>
      <c r="AWO112" s="96"/>
      <c r="AWP112" s="92"/>
      <c r="AWQ112" s="81"/>
      <c r="AWR112" s="90"/>
      <c r="AWS112" s="81"/>
      <c r="AWT112" s="77"/>
      <c r="AWU112" s="42"/>
      <c r="AWV112" s="72"/>
      <c r="AWW112" s="96"/>
      <c r="AWX112" s="92"/>
      <c r="AWY112" s="81"/>
      <c r="AWZ112" s="90"/>
      <c r="AXA112" s="81"/>
      <c r="AXB112" s="77"/>
      <c r="AXC112" s="42"/>
      <c r="AXD112" s="72"/>
      <c r="AXE112" s="96"/>
      <c r="AXF112" s="92"/>
      <c r="AXG112" s="81"/>
      <c r="AXH112" s="90"/>
      <c r="AXI112" s="81"/>
      <c r="AXJ112" s="77"/>
      <c r="AXK112" s="42"/>
      <c r="AXL112" s="72"/>
      <c r="AXM112" s="96"/>
      <c r="AXN112" s="92"/>
      <c r="AXO112" s="81"/>
      <c r="AXP112" s="90"/>
      <c r="AXQ112" s="81"/>
      <c r="AXR112" s="77"/>
      <c r="AXS112" s="42"/>
      <c r="AXT112" s="72"/>
      <c r="AXU112" s="96"/>
      <c r="AXV112" s="92"/>
      <c r="AXW112" s="81"/>
      <c r="AXX112" s="90"/>
      <c r="AXY112" s="81"/>
      <c r="AXZ112" s="77"/>
      <c r="AYA112" s="42"/>
      <c r="AYB112" s="72"/>
      <c r="AYC112" s="96"/>
      <c r="AYD112" s="92"/>
      <c r="AYE112" s="81"/>
      <c r="AYF112" s="90"/>
      <c r="AYG112" s="81"/>
      <c r="AYH112" s="77"/>
      <c r="AYI112" s="42"/>
      <c r="AYJ112" s="72"/>
      <c r="AYK112" s="96"/>
      <c r="AYL112" s="92"/>
      <c r="AYM112" s="81"/>
      <c r="AYN112" s="90"/>
      <c r="AYO112" s="81"/>
      <c r="AYP112" s="77"/>
      <c r="AYQ112" s="42"/>
      <c r="AYR112" s="72"/>
      <c r="AYS112" s="96"/>
      <c r="AYT112" s="92"/>
      <c r="AYU112" s="81"/>
      <c r="AYV112" s="90"/>
      <c r="AYW112" s="81"/>
      <c r="AYX112" s="77"/>
      <c r="AYY112" s="42"/>
      <c r="AYZ112" s="72"/>
      <c r="AZA112" s="96"/>
      <c r="AZB112" s="92"/>
      <c r="AZC112" s="81"/>
      <c r="AZD112" s="90"/>
      <c r="AZE112" s="81"/>
      <c r="AZF112" s="77"/>
      <c r="AZG112" s="42"/>
      <c r="AZH112" s="72"/>
      <c r="AZI112" s="96"/>
      <c r="AZJ112" s="92"/>
      <c r="AZK112" s="81"/>
      <c r="AZL112" s="90"/>
      <c r="AZM112" s="81"/>
      <c r="AZN112" s="77"/>
      <c r="AZO112" s="42"/>
      <c r="AZP112" s="72"/>
      <c r="AZQ112" s="96"/>
      <c r="AZR112" s="92"/>
      <c r="AZS112" s="81"/>
      <c r="AZT112" s="90"/>
      <c r="AZU112" s="81"/>
      <c r="AZV112" s="77"/>
      <c r="AZW112" s="42"/>
      <c r="AZX112" s="72"/>
      <c r="AZY112" s="96"/>
      <c r="AZZ112" s="92"/>
      <c r="BAA112" s="81"/>
      <c r="BAB112" s="90"/>
      <c r="BAC112" s="81"/>
      <c r="BAD112" s="77"/>
      <c r="BAE112" s="42"/>
      <c r="BAF112" s="72"/>
      <c r="BAG112" s="96"/>
      <c r="BAH112" s="92"/>
      <c r="BAI112" s="81"/>
      <c r="BAJ112" s="90"/>
      <c r="BAK112" s="81"/>
      <c r="BAL112" s="77"/>
      <c r="BAM112" s="42"/>
      <c r="BAN112" s="72"/>
      <c r="BAO112" s="96"/>
      <c r="BAP112" s="92"/>
      <c r="BAQ112" s="81"/>
      <c r="BAR112" s="90"/>
      <c r="BAS112" s="81"/>
      <c r="BAT112" s="77"/>
      <c r="BAU112" s="42"/>
      <c r="BAV112" s="72"/>
      <c r="BAW112" s="96"/>
      <c r="BAX112" s="92"/>
      <c r="BAY112" s="81"/>
      <c r="BAZ112" s="90"/>
      <c r="BBA112" s="81"/>
      <c r="BBB112" s="77"/>
      <c r="BBC112" s="42"/>
      <c r="BBD112" s="72"/>
      <c r="BBE112" s="96"/>
      <c r="BBF112" s="92"/>
      <c r="BBG112" s="81"/>
      <c r="BBH112" s="90"/>
      <c r="BBI112" s="81"/>
      <c r="BBJ112" s="77"/>
      <c r="BBK112" s="42"/>
      <c r="BBL112" s="72"/>
      <c r="BBM112" s="96"/>
      <c r="BBN112" s="92"/>
      <c r="BBO112" s="81"/>
      <c r="BBP112" s="90"/>
      <c r="BBQ112" s="81"/>
      <c r="BBR112" s="77"/>
      <c r="BBS112" s="42"/>
      <c r="BBT112" s="72"/>
      <c r="BBU112" s="96"/>
      <c r="BBV112" s="92"/>
      <c r="BBW112" s="81"/>
      <c r="BBX112" s="90"/>
      <c r="BBY112" s="81"/>
      <c r="BBZ112" s="77"/>
      <c r="BCA112" s="42"/>
      <c r="BCB112" s="72"/>
      <c r="BCC112" s="96"/>
      <c r="BCD112" s="92"/>
      <c r="BCE112" s="81"/>
      <c r="BCF112" s="90"/>
      <c r="BCG112" s="81"/>
      <c r="BCH112" s="77"/>
      <c r="BCI112" s="42"/>
      <c r="BCJ112" s="72"/>
      <c r="BCK112" s="96"/>
      <c r="BCL112" s="92"/>
      <c r="BCM112" s="81"/>
      <c r="BCN112" s="90"/>
      <c r="BCO112" s="81"/>
      <c r="BCP112" s="77"/>
      <c r="BCQ112" s="42"/>
      <c r="BCR112" s="72"/>
      <c r="BCS112" s="96"/>
      <c r="BCT112" s="92"/>
      <c r="BCU112" s="81"/>
      <c r="BCV112" s="90"/>
      <c r="BCW112" s="81"/>
      <c r="BCX112" s="77"/>
      <c r="BCY112" s="42"/>
      <c r="BCZ112" s="72"/>
      <c r="BDA112" s="96"/>
      <c r="BDB112" s="92"/>
      <c r="BDC112" s="81"/>
      <c r="BDD112" s="90"/>
      <c r="BDE112" s="81"/>
      <c r="BDF112" s="77"/>
      <c r="BDG112" s="42"/>
      <c r="BDH112" s="72"/>
      <c r="BDI112" s="96"/>
      <c r="BDJ112" s="92"/>
      <c r="BDK112" s="81"/>
      <c r="BDL112" s="90"/>
      <c r="BDM112" s="81"/>
      <c r="BDN112" s="77"/>
      <c r="BDO112" s="42"/>
      <c r="BDP112" s="72"/>
      <c r="BDQ112" s="96"/>
      <c r="BDR112" s="92"/>
      <c r="BDS112" s="81"/>
      <c r="BDT112" s="90"/>
      <c r="BDU112" s="81"/>
      <c r="BDV112" s="77"/>
      <c r="BDW112" s="42"/>
      <c r="BDX112" s="72"/>
      <c r="BDY112" s="96"/>
      <c r="BDZ112" s="92"/>
      <c r="BEA112" s="81"/>
      <c r="BEB112" s="90"/>
      <c r="BEC112" s="81"/>
      <c r="BED112" s="77"/>
      <c r="BEE112" s="42"/>
      <c r="BEF112" s="72"/>
      <c r="BEG112" s="96"/>
      <c r="BEH112" s="92"/>
      <c r="BEI112" s="81"/>
      <c r="BEJ112" s="90"/>
      <c r="BEK112" s="81"/>
      <c r="BEL112" s="77"/>
      <c r="BEM112" s="42"/>
      <c r="BEN112" s="72"/>
      <c r="BEO112" s="96"/>
      <c r="BEP112" s="92"/>
      <c r="BEQ112" s="81"/>
      <c r="BER112" s="90"/>
      <c r="BES112" s="81"/>
      <c r="BET112" s="77"/>
      <c r="BEU112" s="42"/>
      <c r="BEV112" s="72"/>
      <c r="BEW112" s="96"/>
      <c r="BEX112" s="92"/>
      <c r="BEY112" s="81"/>
      <c r="BEZ112" s="90"/>
      <c r="BFA112" s="81"/>
      <c r="BFB112" s="77"/>
      <c r="BFC112" s="42"/>
      <c r="BFD112" s="72"/>
      <c r="BFE112" s="96"/>
      <c r="BFF112" s="92"/>
      <c r="BFG112" s="81"/>
      <c r="BFH112" s="90"/>
      <c r="BFI112" s="81"/>
      <c r="BFJ112" s="77"/>
      <c r="BFK112" s="42"/>
      <c r="BFL112" s="72"/>
      <c r="BFM112" s="96"/>
      <c r="BFN112" s="92"/>
      <c r="BFO112" s="81"/>
      <c r="BFP112" s="90"/>
      <c r="BFQ112" s="81"/>
      <c r="BFR112" s="77"/>
      <c r="BFS112" s="42"/>
      <c r="BFT112" s="72"/>
      <c r="BFU112" s="96"/>
      <c r="BFV112" s="92"/>
      <c r="BFW112" s="81"/>
      <c r="BFX112" s="90"/>
      <c r="BFY112" s="81"/>
      <c r="BFZ112" s="77"/>
      <c r="BGA112" s="42"/>
      <c r="BGB112" s="72"/>
      <c r="BGC112" s="96"/>
      <c r="BGD112" s="92"/>
      <c r="BGE112" s="81"/>
      <c r="BGF112" s="90"/>
      <c r="BGG112" s="81"/>
      <c r="BGH112" s="77"/>
      <c r="BGI112" s="42"/>
      <c r="BGJ112" s="72"/>
      <c r="BGK112" s="96"/>
      <c r="BGL112" s="92"/>
      <c r="BGM112" s="81"/>
      <c r="BGN112" s="90"/>
      <c r="BGO112" s="81"/>
      <c r="BGP112" s="77"/>
      <c r="BGQ112" s="42"/>
      <c r="BGR112" s="72"/>
      <c r="BGS112" s="96"/>
      <c r="BGT112" s="92"/>
      <c r="BGU112" s="81"/>
      <c r="BGV112" s="90"/>
      <c r="BGW112" s="81"/>
      <c r="BGX112" s="77"/>
      <c r="BGY112" s="42"/>
      <c r="BGZ112" s="72"/>
      <c r="BHA112" s="96"/>
      <c r="BHB112" s="92"/>
      <c r="BHC112" s="81"/>
      <c r="BHD112" s="90"/>
      <c r="BHE112" s="81"/>
      <c r="BHF112" s="77"/>
      <c r="BHG112" s="42"/>
      <c r="BHH112" s="72"/>
      <c r="BHI112" s="96"/>
      <c r="BHJ112" s="92"/>
      <c r="BHK112" s="81"/>
      <c r="BHL112" s="90"/>
      <c r="BHM112" s="81"/>
      <c r="BHN112" s="77"/>
      <c r="BHO112" s="42"/>
      <c r="BHP112" s="72"/>
      <c r="BHQ112" s="96"/>
      <c r="BHR112" s="92"/>
      <c r="BHS112" s="81"/>
      <c r="BHT112" s="90"/>
      <c r="BHU112" s="81"/>
      <c r="BHV112" s="77"/>
      <c r="BHW112" s="42"/>
      <c r="BHX112" s="72"/>
      <c r="BHY112" s="96"/>
      <c r="BHZ112" s="92"/>
      <c r="BIA112" s="81"/>
      <c r="BIB112" s="90"/>
      <c r="BIC112" s="81"/>
      <c r="BID112" s="77"/>
      <c r="BIE112" s="42"/>
      <c r="BIF112" s="72"/>
      <c r="BIG112" s="96"/>
      <c r="BIH112" s="92"/>
      <c r="BII112" s="81"/>
      <c r="BIJ112" s="90"/>
      <c r="BIK112" s="81"/>
      <c r="BIL112" s="77"/>
      <c r="BIM112" s="42"/>
      <c r="BIN112" s="72"/>
      <c r="BIO112" s="96"/>
      <c r="BIP112" s="92"/>
      <c r="BIQ112" s="81"/>
      <c r="BIR112" s="90"/>
      <c r="BIS112" s="81"/>
      <c r="BIT112" s="77"/>
      <c r="BIU112" s="42"/>
      <c r="BIV112" s="72"/>
      <c r="BIW112" s="96"/>
      <c r="BIX112" s="92"/>
      <c r="BIY112" s="81"/>
      <c r="BIZ112" s="90"/>
      <c r="BJA112" s="81"/>
      <c r="BJB112" s="77"/>
      <c r="BJC112" s="42"/>
      <c r="BJD112" s="72"/>
      <c r="BJE112" s="96"/>
      <c r="BJF112" s="92"/>
      <c r="BJG112" s="81"/>
      <c r="BJH112" s="90"/>
      <c r="BJI112" s="81"/>
      <c r="BJJ112" s="77"/>
      <c r="BJK112" s="42"/>
      <c r="BJL112" s="72"/>
      <c r="BJM112" s="96"/>
      <c r="BJN112" s="92"/>
      <c r="BJO112" s="81"/>
      <c r="BJP112" s="90"/>
      <c r="BJQ112" s="81"/>
      <c r="BJR112" s="77"/>
      <c r="BJS112" s="42"/>
      <c r="BJT112" s="72"/>
      <c r="BJU112" s="96"/>
      <c r="BJV112" s="92"/>
      <c r="BJW112" s="81"/>
      <c r="BJX112" s="90"/>
      <c r="BJY112" s="81"/>
      <c r="BJZ112" s="77"/>
      <c r="BKA112" s="42"/>
      <c r="BKB112" s="72"/>
      <c r="BKC112" s="96"/>
      <c r="BKD112" s="92"/>
      <c r="BKE112" s="81"/>
      <c r="BKF112" s="90"/>
      <c r="BKG112" s="81"/>
      <c r="BKH112" s="77"/>
      <c r="BKI112" s="42"/>
      <c r="BKJ112" s="72"/>
      <c r="BKK112" s="96"/>
      <c r="BKL112" s="92"/>
      <c r="BKM112" s="81"/>
      <c r="BKN112" s="90"/>
      <c r="BKO112" s="81"/>
      <c r="BKP112" s="77"/>
      <c r="BKQ112" s="42"/>
      <c r="BKR112" s="72"/>
      <c r="BKS112" s="96"/>
      <c r="BKT112" s="92"/>
      <c r="BKU112" s="81"/>
      <c r="BKV112" s="90"/>
      <c r="BKW112" s="81"/>
      <c r="BKX112" s="77"/>
      <c r="BKY112" s="42"/>
      <c r="BKZ112" s="72"/>
      <c r="BLA112" s="96"/>
      <c r="BLB112" s="92"/>
      <c r="BLC112" s="81"/>
      <c r="BLD112" s="90"/>
      <c r="BLE112" s="81"/>
      <c r="BLF112" s="77"/>
      <c r="BLG112" s="42"/>
      <c r="BLH112" s="72"/>
      <c r="BLI112" s="96"/>
      <c r="BLJ112" s="92"/>
      <c r="BLK112" s="81"/>
      <c r="BLL112" s="90"/>
      <c r="BLM112" s="81"/>
      <c r="BLN112" s="77"/>
      <c r="BLO112" s="42"/>
      <c r="BLP112" s="72"/>
      <c r="BLQ112" s="96"/>
      <c r="BLR112" s="92"/>
      <c r="BLS112" s="81"/>
      <c r="BLT112" s="90"/>
      <c r="BLU112" s="81"/>
      <c r="BLV112" s="77"/>
      <c r="BLW112" s="42"/>
      <c r="BLX112" s="72"/>
      <c r="BLY112" s="96"/>
      <c r="BLZ112" s="92"/>
      <c r="BMA112" s="81"/>
      <c r="BMB112" s="90"/>
      <c r="BMC112" s="81"/>
      <c r="BMD112" s="77"/>
      <c r="BME112" s="42"/>
      <c r="BMF112" s="72"/>
      <c r="BMG112" s="96"/>
      <c r="BMH112" s="92"/>
      <c r="BMI112" s="81"/>
      <c r="BMJ112" s="90"/>
      <c r="BMK112" s="81"/>
      <c r="BML112" s="77"/>
      <c r="BMM112" s="42"/>
      <c r="BMN112" s="72"/>
      <c r="BMO112" s="96"/>
      <c r="BMP112" s="92"/>
      <c r="BMQ112" s="81"/>
      <c r="BMR112" s="90"/>
      <c r="BMS112" s="81"/>
      <c r="BMT112" s="77"/>
      <c r="BMU112" s="42"/>
      <c r="BMV112" s="72"/>
      <c r="BMW112" s="96"/>
      <c r="BMX112" s="92"/>
      <c r="BMY112" s="81"/>
      <c r="BMZ112" s="90"/>
      <c r="BNA112" s="81"/>
      <c r="BNB112" s="77"/>
      <c r="BNC112" s="42"/>
      <c r="BND112" s="72"/>
      <c r="BNE112" s="96"/>
      <c r="BNF112" s="92"/>
      <c r="BNG112" s="81"/>
      <c r="BNH112" s="90"/>
      <c r="BNI112" s="81"/>
      <c r="BNJ112" s="77"/>
      <c r="BNK112" s="42"/>
      <c r="BNL112" s="72"/>
      <c r="BNM112" s="96"/>
      <c r="BNN112" s="92"/>
      <c r="BNO112" s="81"/>
      <c r="BNP112" s="90"/>
      <c r="BNQ112" s="81"/>
      <c r="BNR112" s="77"/>
      <c r="BNS112" s="42"/>
      <c r="BNT112" s="72"/>
      <c r="BNU112" s="96"/>
      <c r="BNV112" s="92"/>
      <c r="BNW112" s="81"/>
      <c r="BNX112" s="90"/>
      <c r="BNY112" s="81"/>
      <c r="BNZ112" s="77"/>
      <c r="BOA112" s="42"/>
      <c r="BOB112" s="72"/>
      <c r="BOC112" s="96"/>
      <c r="BOD112" s="92"/>
      <c r="BOE112" s="81"/>
      <c r="BOF112" s="90"/>
      <c r="BOG112" s="81"/>
      <c r="BOH112" s="77"/>
      <c r="BOI112" s="42"/>
      <c r="BOJ112" s="72"/>
      <c r="BOK112" s="96"/>
      <c r="BOL112" s="92"/>
      <c r="BOM112" s="81"/>
      <c r="BON112" s="90"/>
      <c r="BOO112" s="81"/>
      <c r="BOP112" s="77"/>
      <c r="BOQ112" s="42"/>
      <c r="BOR112" s="72"/>
      <c r="BOS112" s="96"/>
      <c r="BOT112" s="92"/>
      <c r="BOU112" s="81"/>
      <c r="BOV112" s="90"/>
      <c r="BOW112" s="81"/>
      <c r="BOX112" s="77"/>
      <c r="BOY112" s="42"/>
      <c r="BOZ112" s="72"/>
      <c r="BPA112" s="96"/>
      <c r="BPB112" s="92"/>
      <c r="BPC112" s="81"/>
      <c r="BPD112" s="90"/>
      <c r="BPE112" s="81"/>
      <c r="BPF112" s="77"/>
      <c r="BPG112" s="42"/>
      <c r="BPH112" s="72"/>
      <c r="BPI112" s="96"/>
      <c r="BPJ112" s="92"/>
      <c r="BPK112" s="81"/>
      <c r="BPL112" s="90"/>
      <c r="BPM112" s="81"/>
      <c r="BPN112" s="77"/>
      <c r="BPO112" s="42"/>
      <c r="BPP112" s="72"/>
      <c r="BPQ112" s="96"/>
      <c r="BPR112" s="92"/>
      <c r="BPS112" s="81"/>
      <c r="BPT112" s="90"/>
      <c r="BPU112" s="81"/>
      <c r="BPV112" s="77"/>
      <c r="BPW112" s="42"/>
      <c r="BPX112" s="72"/>
      <c r="BPY112" s="96"/>
      <c r="BPZ112" s="92"/>
      <c r="BQA112" s="81"/>
      <c r="BQB112" s="90"/>
      <c r="BQC112" s="81"/>
      <c r="BQD112" s="77"/>
      <c r="BQE112" s="42"/>
      <c r="BQF112" s="72"/>
      <c r="BQG112" s="96"/>
      <c r="BQH112" s="92"/>
      <c r="BQI112" s="81"/>
      <c r="BQJ112" s="90"/>
      <c r="BQK112" s="81"/>
      <c r="BQL112" s="77"/>
      <c r="BQM112" s="42"/>
      <c r="BQN112" s="72"/>
      <c r="BQO112" s="96"/>
      <c r="BQP112" s="92"/>
      <c r="BQQ112" s="81"/>
      <c r="BQR112" s="90"/>
      <c r="BQS112" s="81"/>
      <c r="BQT112" s="77"/>
      <c r="BQU112" s="42"/>
      <c r="BQV112" s="72"/>
      <c r="BQW112" s="96"/>
      <c r="BQX112" s="92"/>
      <c r="BQY112" s="81"/>
      <c r="BQZ112" s="90"/>
      <c r="BRA112" s="81"/>
      <c r="BRB112" s="77"/>
      <c r="BRC112" s="42"/>
      <c r="BRD112" s="72"/>
      <c r="BRE112" s="96"/>
      <c r="BRF112" s="92"/>
      <c r="BRG112" s="81"/>
      <c r="BRH112" s="90"/>
      <c r="BRI112" s="81"/>
      <c r="BRJ112" s="77"/>
      <c r="BRK112" s="42"/>
      <c r="BRL112" s="72"/>
      <c r="BRM112" s="96"/>
      <c r="BRN112" s="92"/>
      <c r="BRO112" s="81"/>
      <c r="BRP112" s="90"/>
      <c r="BRQ112" s="81"/>
      <c r="BRR112" s="77"/>
      <c r="BRS112" s="42"/>
      <c r="BRT112" s="72"/>
      <c r="BRU112" s="96"/>
      <c r="BRV112" s="92"/>
      <c r="BRW112" s="81"/>
      <c r="BRX112" s="90"/>
      <c r="BRY112" s="81"/>
      <c r="BRZ112" s="77"/>
      <c r="BSA112" s="42"/>
      <c r="BSB112" s="72"/>
      <c r="BSC112" s="96"/>
      <c r="BSD112" s="92"/>
      <c r="BSE112" s="81"/>
      <c r="BSF112" s="90"/>
      <c r="BSG112" s="81"/>
      <c r="BSH112" s="77"/>
      <c r="BSI112" s="42"/>
      <c r="BSJ112" s="72"/>
      <c r="BSK112" s="96"/>
      <c r="BSL112" s="92"/>
      <c r="BSM112" s="81"/>
      <c r="BSN112" s="90"/>
      <c r="BSO112" s="81"/>
      <c r="BSP112" s="77"/>
      <c r="BSQ112" s="42"/>
      <c r="BSR112" s="72"/>
      <c r="BSS112" s="96"/>
      <c r="BST112" s="92"/>
      <c r="BSU112" s="81"/>
      <c r="BSV112" s="90"/>
      <c r="BSW112" s="81"/>
      <c r="BSX112" s="77"/>
      <c r="BSY112" s="42"/>
      <c r="BSZ112" s="72"/>
      <c r="BTA112" s="96"/>
      <c r="BTB112" s="92"/>
      <c r="BTC112" s="81"/>
      <c r="BTD112" s="90"/>
      <c r="BTE112" s="81"/>
      <c r="BTF112" s="77"/>
      <c r="BTG112" s="42"/>
      <c r="BTH112" s="72"/>
      <c r="BTI112" s="96"/>
      <c r="BTJ112" s="92"/>
      <c r="BTK112" s="81"/>
      <c r="BTL112" s="90"/>
      <c r="BTM112" s="81"/>
      <c r="BTN112" s="77"/>
      <c r="BTO112" s="42"/>
      <c r="BTP112" s="72"/>
      <c r="BTQ112" s="96"/>
      <c r="BTR112" s="92"/>
      <c r="BTS112" s="81"/>
      <c r="BTT112" s="90"/>
      <c r="BTU112" s="81"/>
      <c r="BTV112" s="77"/>
      <c r="BTW112" s="42"/>
      <c r="BTX112" s="72"/>
      <c r="BTY112" s="96"/>
      <c r="BTZ112" s="92"/>
      <c r="BUA112" s="81"/>
      <c r="BUB112" s="90"/>
      <c r="BUC112" s="81"/>
      <c r="BUD112" s="77"/>
      <c r="BUE112" s="42"/>
      <c r="BUF112" s="72"/>
      <c r="BUG112" s="96"/>
      <c r="BUH112" s="92"/>
      <c r="BUI112" s="81"/>
      <c r="BUJ112" s="90"/>
      <c r="BUK112" s="81"/>
      <c r="BUL112" s="77"/>
      <c r="BUM112" s="42"/>
      <c r="BUN112" s="72"/>
      <c r="BUO112" s="96"/>
      <c r="BUP112" s="92"/>
      <c r="BUQ112" s="81"/>
      <c r="BUR112" s="90"/>
      <c r="BUS112" s="81"/>
      <c r="BUT112" s="77"/>
      <c r="BUU112" s="42"/>
      <c r="BUV112" s="72"/>
      <c r="BUW112" s="96"/>
      <c r="BUX112" s="92"/>
      <c r="BUY112" s="81"/>
      <c r="BUZ112" s="90"/>
      <c r="BVA112" s="81"/>
      <c r="BVB112" s="77"/>
      <c r="BVC112" s="42"/>
      <c r="BVD112" s="72"/>
      <c r="BVE112" s="96"/>
      <c r="BVF112" s="92"/>
      <c r="BVG112" s="81"/>
      <c r="BVH112" s="90"/>
      <c r="BVI112" s="81"/>
      <c r="BVJ112" s="77"/>
      <c r="BVK112" s="42"/>
      <c r="BVL112" s="72"/>
      <c r="BVM112" s="96"/>
      <c r="BVN112" s="92"/>
      <c r="BVO112" s="81"/>
      <c r="BVP112" s="90"/>
      <c r="BVQ112" s="81"/>
      <c r="BVR112" s="77"/>
      <c r="BVS112" s="42"/>
      <c r="BVT112" s="72"/>
      <c r="BVU112" s="96"/>
      <c r="BVV112" s="92"/>
      <c r="BVW112" s="81"/>
      <c r="BVX112" s="90"/>
      <c r="BVY112" s="81"/>
      <c r="BVZ112" s="77"/>
      <c r="BWA112" s="42"/>
      <c r="BWB112" s="72"/>
      <c r="BWC112" s="96"/>
      <c r="BWD112" s="92"/>
      <c r="BWE112" s="81"/>
      <c r="BWF112" s="90"/>
      <c r="BWG112" s="81"/>
      <c r="BWH112" s="77"/>
      <c r="BWI112" s="42"/>
      <c r="BWJ112" s="72"/>
      <c r="BWK112" s="96"/>
      <c r="BWL112" s="92"/>
      <c r="BWM112" s="81"/>
      <c r="BWN112" s="90"/>
      <c r="BWO112" s="81"/>
      <c r="BWP112" s="77"/>
      <c r="BWQ112" s="42"/>
      <c r="BWR112" s="72"/>
      <c r="BWS112" s="96"/>
      <c r="BWT112" s="92"/>
      <c r="BWU112" s="81"/>
      <c r="BWV112" s="90"/>
      <c r="BWW112" s="81"/>
      <c r="BWX112" s="77"/>
      <c r="BWY112" s="42"/>
      <c r="BWZ112" s="72"/>
      <c r="BXA112" s="96"/>
      <c r="BXB112" s="92"/>
      <c r="BXC112" s="81"/>
      <c r="BXD112" s="90"/>
      <c r="BXE112" s="81"/>
      <c r="BXF112" s="77"/>
      <c r="BXG112" s="42"/>
      <c r="BXH112" s="72"/>
      <c r="BXI112" s="96"/>
      <c r="BXJ112" s="92"/>
      <c r="BXK112" s="81"/>
      <c r="BXL112" s="90"/>
      <c r="BXM112" s="81"/>
      <c r="BXN112" s="77"/>
      <c r="BXO112" s="42"/>
      <c r="BXP112" s="72"/>
      <c r="BXQ112" s="96"/>
      <c r="BXR112" s="92"/>
      <c r="BXS112" s="81"/>
      <c r="BXT112" s="90"/>
      <c r="BXU112" s="81"/>
      <c r="BXV112" s="77"/>
      <c r="BXW112" s="42"/>
      <c r="BXX112" s="72"/>
      <c r="BXY112" s="96"/>
      <c r="BXZ112" s="92"/>
      <c r="BYA112" s="81"/>
      <c r="BYB112" s="90"/>
      <c r="BYC112" s="81"/>
      <c r="BYD112" s="77"/>
      <c r="BYE112" s="42"/>
      <c r="BYF112" s="72"/>
      <c r="BYG112" s="96"/>
      <c r="BYH112" s="92"/>
      <c r="BYI112" s="81"/>
      <c r="BYJ112" s="90"/>
      <c r="BYK112" s="81"/>
      <c r="BYL112" s="77"/>
      <c r="BYM112" s="42"/>
      <c r="BYN112" s="72"/>
      <c r="BYO112" s="96"/>
      <c r="BYP112" s="92"/>
      <c r="BYQ112" s="81"/>
      <c r="BYR112" s="90"/>
      <c r="BYS112" s="81"/>
      <c r="BYT112" s="77"/>
      <c r="BYU112" s="42"/>
      <c r="BYV112" s="72"/>
      <c r="BYW112" s="96"/>
      <c r="BYX112" s="92"/>
      <c r="BYY112" s="81"/>
      <c r="BYZ112" s="90"/>
      <c r="BZA112" s="81"/>
      <c r="BZB112" s="77"/>
      <c r="BZC112" s="42"/>
      <c r="BZD112" s="72"/>
      <c r="BZE112" s="96"/>
      <c r="BZF112" s="92"/>
      <c r="BZG112" s="81"/>
      <c r="BZH112" s="90"/>
      <c r="BZI112" s="81"/>
      <c r="BZJ112" s="77"/>
      <c r="BZK112" s="42"/>
      <c r="BZL112" s="72"/>
      <c r="BZM112" s="96"/>
      <c r="BZN112" s="92"/>
      <c r="BZO112" s="81"/>
      <c r="BZP112" s="90"/>
      <c r="BZQ112" s="81"/>
      <c r="BZR112" s="77"/>
      <c r="BZS112" s="42"/>
      <c r="BZT112" s="72"/>
      <c r="BZU112" s="96"/>
      <c r="BZV112" s="92"/>
      <c r="BZW112" s="81"/>
      <c r="BZX112" s="90"/>
      <c r="BZY112" s="81"/>
      <c r="BZZ112" s="77"/>
      <c r="CAA112" s="42"/>
      <c r="CAB112" s="72"/>
      <c r="CAC112" s="96"/>
      <c r="CAD112" s="92"/>
      <c r="CAE112" s="81"/>
      <c r="CAF112" s="90"/>
      <c r="CAG112" s="81"/>
      <c r="CAH112" s="77"/>
      <c r="CAI112" s="42"/>
      <c r="CAJ112" s="72"/>
      <c r="CAK112" s="96"/>
      <c r="CAL112" s="92"/>
      <c r="CAM112" s="81"/>
      <c r="CAN112" s="90"/>
      <c r="CAO112" s="81"/>
      <c r="CAP112" s="77"/>
      <c r="CAQ112" s="42"/>
      <c r="CAR112" s="72"/>
      <c r="CAS112" s="96"/>
      <c r="CAT112" s="92"/>
      <c r="CAU112" s="81"/>
      <c r="CAV112" s="90"/>
      <c r="CAW112" s="81"/>
      <c r="CAX112" s="77"/>
      <c r="CAY112" s="42"/>
      <c r="CAZ112" s="72"/>
      <c r="CBA112" s="96"/>
      <c r="CBB112" s="92"/>
      <c r="CBC112" s="81"/>
      <c r="CBD112" s="90"/>
      <c r="CBE112" s="81"/>
      <c r="CBF112" s="77"/>
      <c r="CBG112" s="42"/>
      <c r="CBH112" s="72"/>
      <c r="CBI112" s="96"/>
      <c r="CBJ112" s="92"/>
      <c r="CBK112" s="81"/>
      <c r="CBL112" s="90"/>
      <c r="CBM112" s="81"/>
      <c r="CBN112" s="77"/>
      <c r="CBO112" s="42"/>
      <c r="CBP112" s="72"/>
      <c r="CBQ112" s="96"/>
      <c r="CBR112" s="92"/>
      <c r="CBS112" s="81"/>
      <c r="CBT112" s="90"/>
      <c r="CBU112" s="81"/>
      <c r="CBV112" s="77"/>
      <c r="CBW112" s="42"/>
      <c r="CBX112" s="72"/>
      <c r="CBY112" s="96"/>
      <c r="CBZ112" s="92"/>
      <c r="CCA112" s="81"/>
      <c r="CCB112" s="90"/>
      <c r="CCC112" s="81"/>
      <c r="CCD112" s="77"/>
      <c r="CCE112" s="42"/>
      <c r="CCF112" s="72"/>
      <c r="CCG112" s="96"/>
      <c r="CCH112" s="92"/>
      <c r="CCI112" s="81"/>
      <c r="CCJ112" s="90"/>
      <c r="CCK112" s="81"/>
      <c r="CCL112" s="77"/>
      <c r="CCM112" s="42"/>
      <c r="CCN112" s="72"/>
      <c r="CCO112" s="96"/>
      <c r="CCP112" s="92"/>
      <c r="CCQ112" s="81"/>
      <c r="CCR112" s="90"/>
      <c r="CCS112" s="81"/>
      <c r="CCT112" s="77"/>
      <c r="CCU112" s="42"/>
      <c r="CCV112" s="72"/>
      <c r="CCW112" s="96"/>
      <c r="CCX112" s="92"/>
      <c r="CCY112" s="81"/>
      <c r="CCZ112" s="90"/>
      <c r="CDA112" s="81"/>
      <c r="CDB112" s="77"/>
      <c r="CDC112" s="42"/>
      <c r="CDD112" s="72"/>
      <c r="CDE112" s="96"/>
      <c r="CDF112" s="92"/>
      <c r="CDG112" s="81"/>
      <c r="CDH112" s="90"/>
      <c r="CDI112" s="81"/>
      <c r="CDJ112" s="77"/>
      <c r="CDK112" s="42"/>
      <c r="CDL112" s="72"/>
      <c r="CDM112" s="96"/>
      <c r="CDN112" s="92"/>
      <c r="CDO112" s="81"/>
      <c r="CDP112" s="90"/>
      <c r="CDQ112" s="81"/>
      <c r="CDR112" s="77"/>
      <c r="CDS112" s="42"/>
      <c r="CDT112" s="72"/>
      <c r="CDU112" s="96"/>
      <c r="CDV112" s="92"/>
      <c r="CDW112" s="81"/>
      <c r="CDX112" s="90"/>
      <c r="CDY112" s="81"/>
      <c r="CDZ112" s="77"/>
      <c r="CEA112" s="42"/>
      <c r="CEB112" s="72"/>
      <c r="CEC112" s="96"/>
      <c r="CED112" s="92"/>
      <c r="CEE112" s="81"/>
      <c r="CEF112" s="90"/>
      <c r="CEG112" s="81"/>
      <c r="CEH112" s="77"/>
      <c r="CEI112" s="42"/>
      <c r="CEJ112" s="72"/>
      <c r="CEK112" s="96"/>
      <c r="CEL112" s="92"/>
      <c r="CEM112" s="81"/>
      <c r="CEN112" s="90"/>
      <c r="CEO112" s="81"/>
      <c r="CEP112" s="77"/>
      <c r="CEQ112" s="42"/>
      <c r="CER112" s="72"/>
      <c r="CES112" s="96"/>
      <c r="CET112" s="92"/>
      <c r="CEU112" s="81"/>
      <c r="CEV112" s="90"/>
      <c r="CEW112" s="81"/>
      <c r="CEX112" s="77"/>
      <c r="CEY112" s="42"/>
      <c r="CEZ112" s="72"/>
      <c r="CFA112" s="96"/>
      <c r="CFB112" s="92"/>
      <c r="CFC112" s="81"/>
      <c r="CFD112" s="90"/>
      <c r="CFE112" s="81"/>
      <c r="CFF112" s="77"/>
      <c r="CFG112" s="42"/>
      <c r="CFH112" s="72"/>
      <c r="CFI112" s="96"/>
      <c r="CFJ112" s="92"/>
      <c r="CFK112" s="81"/>
      <c r="CFL112" s="90"/>
      <c r="CFM112" s="81"/>
      <c r="CFN112" s="77"/>
      <c r="CFO112" s="42"/>
      <c r="CFP112" s="72"/>
      <c r="CFQ112" s="96"/>
      <c r="CFR112" s="92"/>
      <c r="CFS112" s="81"/>
      <c r="CFT112" s="90"/>
      <c r="CFU112" s="81"/>
      <c r="CFV112" s="77"/>
      <c r="CFW112" s="42"/>
      <c r="CFX112" s="72"/>
      <c r="CFY112" s="96"/>
      <c r="CFZ112" s="92"/>
      <c r="CGA112" s="81"/>
      <c r="CGB112" s="90"/>
      <c r="CGC112" s="81"/>
      <c r="CGD112" s="77"/>
      <c r="CGE112" s="42"/>
      <c r="CGF112" s="72"/>
      <c r="CGG112" s="96"/>
      <c r="CGH112" s="92"/>
      <c r="CGI112" s="81"/>
      <c r="CGJ112" s="90"/>
      <c r="CGK112" s="81"/>
      <c r="CGL112" s="77"/>
      <c r="CGM112" s="42"/>
      <c r="CGN112" s="72"/>
      <c r="CGO112" s="96"/>
      <c r="CGP112" s="92"/>
      <c r="CGQ112" s="81"/>
      <c r="CGR112" s="90"/>
      <c r="CGS112" s="81"/>
      <c r="CGT112" s="77"/>
      <c r="CGU112" s="42"/>
      <c r="CGV112" s="72"/>
      <c r="CGW112" s="96"/>
      <c r="CGX112" s="92"/>
      <c r="CGY112" s="81"/>
      <c r="CGZ112" s="90"/>
      <c r="CHA112" s="81"/>
      <c r="CHB112" s="77"/>
      <c r="CHC112" s="42"/>
      <c r="CHD112" s="72"/>
      <c r="CHE112" s="96"/>
      <c r="CHF112" s="92"/>
      <c r="CHG112" s="81"/>
      <c r="CHH112" s="90"/>
      <c r="CHI112" s="81"/>
      <c r="CHJ112" s="77"/>
      <c r="CHK112" s="42"/>
      <c r="CHL112" s="72"/>
      <c r="CHM112" s="96"/>
      <c r="CHN112" s="92"/>
      <c r="CHO112" s="81"/>
      <c r="CHP112" s="90"/>
      <c r="CHQ112" s="81"/>
      <c r="CHR112" s="77"/>
      <c r="CHS112" s="42"/>
      <c r="CHT112" s="72"/>
      <c r="CHU112" s="96"/>
      <c r="CHV112" s="92"/>
      <c r="CHW112" s="81"/>
      <c r="CHX112" s="90"/>
      <c r="CHY112" s="81"/>
      <c r="CHZ112" s="77"/>
      <c r="CIA112" s="42"/>
      <c r="CIB112" s="72"/>
      <c r="CIC112" s="96"/>
      <c r="CID112" s="92"/>
      <c r="CIE112" s="81"/>
      <c r="CIF112" s="90"/>
      <c r="CIG112" s="81"/>
      <c r="CIH112" s="77"/>
      <c r="CII112" s="42"/>
      <c r="CIJ112" s="72"/>
      <c r="CIK112" s="96"/>
      <c r="CIL112" s="92"/>
      <c r="CIM112" s="81"/>
      <c r="CIN112" s="90"/>
      <c r="CIO112" s="81"/>
      <c r="CIP112" s="77"/>
      <c r="CIQ112" s="42"/>
      <c r="CIR112" s="72"/>
      <c r="CIS112" s="96"/>
      <c r="CIT112" s="92"/>
      <c r="CIU112" s="81"/>
      <c r="CIV112" s="90"/>
      <c r="CIW112" s="81"/>
      <c r="CIX112" s="77"/>
      <c r="CIY112" s="42"/>
      <c r="CIZ112" s="72"/>
      <c r="CJA112" s="96"/>
      <c r="CJB112" s="92"/>
      <c r="CJC112" s="81"/>
      <c r="CJD112" s="90"/>
      <c r="CJE112" s="81"/>
      <c r="CJF112" s="77"/>
      <c r="CJG112" s="42"/>
      <c r="CJH112" s="72"/>
      <c r="CJI112" s="96"/>
      <c r="CJJ112" s="92"/>
      <c r="CJK112" s="81"/>
      <c r="CJL112" s="90"/>
      <c r="CJM112" s="81"/>
      <c r="CJN112" s="77"/>
      <c r="CJO112" s="42"/>
      <c r="CJP112" s="72"/>
      <c r="CJQ112" s="96"/>
      <c r="CJR112" s="92"/>
      <c r="CJS112" s="81"/>
      <c r="CJT112" s="90"/>
      <c r="CJU112" s="81"/>
      <c r="CJV112" s="77"/>
      <c r="CJW112" s="42"/>
      <c r="CJX112" s="72"/>
      <c r="CJY112" s="96"/>
      <c r="CJZ112" s="92"/>
      <c r="CKA112" s="81"/>
      <c r="CKB112" s="90"/>
      <c r="CKC112" s="81"/>
      <c r="CKD112" s="77"/>
      <c r="CKE112" s="42"/>
      <c r="CKF112" s="72"/>
      <c r="CKG112" s="96"/>
      <c r="CKH112" s="92"/>
      <c r="CKI112" s="81"/>
      <c r="CKJ112" s="90"/>
      <c r="CKK112" s="81"/>
      <c r="CKL112" s="77"/>
      <c r="CKM112" s="42"/>
      <c r="CKN112" s="72"/>
      <c r="CKO112" s="96"/>
      <c r="CKP112" s="92"/>
      <c r="CKQ112" s="81"/>
      <c r="CKR112" s="90"/>
      <c r="CKS112" s="81"/>
      <c r="CKT112" s="77"/>
      <c r="CKU112" s="42"/>
      <c r="CKV112" s="72"/>
      <c r="CKW112" s="96"/>
      <c r="CKX112" s="92"/>
      <c r="CKY112" s="81"/>
      <c r="CKZ112" s="90"/>
      <c r="CLA112" s="81"/>
      <c r="CLB112" s="77"/>
      <c r="CLC112" s="42"/>
      <c r="CLD112" s="72"/>
      <c r="CLE112" s="96"/>
      <c r="CLF112" s="92"/>
      <c r="CLG112" s="81"/>
      <c r="CLH112" s="90"/>
      <c r="CLI112" s="81"/>
      <c r="CLJ112" s="77"/>
      <c r="CLK112" s="42"/>
      <c r="CLL112" s="72"/>
      <c r="CLM112" s="96"/>
      <c r="CLN112" s="92"/>
      <c r="CLO112" s="81"/>
      <c r="CLP112" s="90"/>
      <c r="CLQ112" s="81"/>
      <c r="CLR112" s="77"/>
      <c r="CLS112" s="42"/>
      <c r="CLT112" s="72"/>
      <c r="CLU112" s="96"/>
      <c r="CLV112" s="92"/>
      <c r="CLW112" s="81"/>
      <c r="CLX112" s="90"/>
      <c r="CLY112" s="81"/>
      <c r="CLZ112" s="77"/>
      <c r="CMA112" s="42"/>
      <c r="CMB112" s="72"/>
      <c r="CMC112" s="96"/>
      <c r="CMD112" s="92"/>
      <c r="CME112" s="81"/>
      <c r="CMF112" s="90"/>
      <c r="CMG112" s="81"/>
      <c r="CMH112" s="77"/>
      <c r="CMI112" s="42"/>
      <c r="CMJ112" s="72"/>
      <c r="CMK112" s="96"/>
      <c r="CML112" s="92"/>
      <c r="CMM112" s="81"/>
      <c r="CMN112" s="90"/>
      <c r="CMO112" s="81"/>
      <c r="CMP112" s="77"/>
      <c r="CMQ112" s="42"/>
      <c r="CMR112" s="72"/>
      <c r="CMS112" s="96"/>
      <c r="CMT112" s="92"/>
      <c r="CMU112" s="81"/>
      <c r="CMV112" s="90"/>
      <c r="CMW112" s="81"/>
      <c r="CMX112" s="77"/>
      <c r="CMY112" s="42"/>
      <c r="CMZ112" s="72"/>
      <c r="CNA112" s="96"/>
      <c r="CNB112" s="92"/>
      <c r="CNC112" s="81"/>
      <c r="CND112" s="90"/>
      <c r="CNE112" s="81"/>
      <c r="CNF112" s="77"/>
      <c r="CNG112" s="42"/>
      <c r="CNH112" s="72"/>
      <c r="CNI112" s="96"/>
      <c r="CNJ112" s="92"/>
      <c r="CNK112" s="81"/>
      <c r="CNL112" s="90"/>
      <c r="CNM112" s="81"/>
      <c r="CNN112" s="77"/>
      <c r="CNO112" s="42"/>
      <c r="CNP112" s="72"/>
      <c r="CNQ112" s="96"/>
      <c r="CNR112" s="92"/>
      <c r="CNS112" s="81"/>
      <c r="CNT112" s="90"/>
      <c r="CNU112" s="81"/>
      <c r="CNV112" s="77"/>
      <c r="CNW112" s="42"/>
      <c r="CNX112" s="72"/>
      <c r="CNY112" s="96"/>
      <c r="CNZ112" s="92"/>
      <c r="COA112" s="81"/>
      <c r="COB112" s="90"/>
      <c r="COC112" s="81"/>
      <c r="COD112" s="77"/>
      <c r="COE112" s="42"/>
      <c r="COF112" s="72"/>
      <c r="COG112" s="96"/>
      <c r="COH112" s="92"/>
      <c r="COI112" s="81"/>
      <c r="COJ112" s="90"/>
      <c r="COK112" s="81"/>
      <c r="COL112" s="77"/>
      <c r="COM112" s="42"/>
      <c r="CON112" s="72"/>
      <c r="COO112" s="96"/>
      <c r="COP112" s="92"/>
      <c r="COQ112" s="81"/>
      <c r="COR112" s="90"/>
      <c r="COS112" s="81"/>
      <c r="COT112" s="77"/>
      <c r="COU112" s="42"/>
      <c r="COV112" s="72"/>
      <c r="COW112" s="96"/>
      <c r="COX112" s="92"/>
      <c r="COY112" s="81"/>
      <c r="COZ112" s="90"/>
      <c r="CPA112" s="81"/>
      <c r="CPB112" s="77"/>
      <c r="CPC112" s="42"/>
      <c r="CPD112" s="72"/>
      <c r="CPE112" s="96"/>
      <c r="CPF112" s="92"/>
      <c r="CPG112" s="81"/>
      <c r="CPH112" s="90"/>
      <c r="CPI112" s="81"/>
      <c r="CPJ112" s="77"/>
      <c r="CPK112" s="42"/>
      <c r="CPL112" s="72"/>
      <c r="CPM112" s="96"/>
      <c r="CPN112" s="92"/>
      <c r="CPO112" s="81"/>
      <c r="CPP112" s="90"/>
      <c r="CPQ112" s="81"/>
      <c r="CPR112" s="77"/>
      <c r="CPS112" s="42"/>
      <c r="CPT112" s="72"/>
      <c r="CPU112" s="96"/>
      <c r="CPV112" s="92"/>
      <c r="CPW112" s="81"/>
      <c r="CPX112" s="90"/>
      <c r="CPY112" s="81"/>
      <c r="CPZ112" s="77"/>
      <c r="CQA112" s="42"/>
      <c r="CQB112" s="72"/>
      <c r="CQC112" s="96"/>
      <c r="CQD112" s="92"/>
      <c r="CQE112" s="81"/>
      <c r="CQF112" s="90"/>
      <c r="CQG112" s="81"/>
      <c r="CQH112" s="77"/>
      <c r="CQI112" s="42"/>
      <c r="CQJ112" s="72"/>
      <c r="CQK112" s="96"/>
      <c r="CQL112" s="92"/>
      <c r="CQM112" s="81"/>
      <c r="CQN112" s="90"/>
      <c r="CQO112" s="81"/>
      <c r="CQP112" s="77"/>
      <c r="CQQ112" s="42"/>
      <c r="CQR112" s="72"/>
      <c r="CQS112" s="96"/>
      <c r="CQT112" s="92"/>
      <c r="CQU112" s="81"/>
      <c r="CQV112" s="90"/>
      <c r="CQW112" s="81"/>
      <c r="CQX112" s="77"/>
      <c r="CQY112" s="42"/>
      <c r="CQZ112" s="72"/>
      <c r="CRA112" s="96"/>
      <c r="CRB112" s="92"/>
      <c r="CRC112" s="81"/>
      <c r="CRD112" s="90"/>
      <c r="CRE112" s="81"/>
      <c r="CRF112" s="77"/>
      <c r="CRG112" s="42"/>
      <c r="CRH112" s="72"/>
      <c r="CRI112" s="96"/>
      <c r="CRJ112" s="92"/>
      <c r="CRK112" s="81"/>
      <c r="CRL112" s="90"/>
      <c r="CRM112" s="81"/>
      <c r="CRN112" s="77"/>
      <c r="CRO112" s="42"/>
      <c r="CRP112" s="72"/>
      <c r="CRQ112" s="96"/>
      <c r="CRR112" s="92"/>
      <c r="CRS112" s="81"/>
      <c r="CRT112" s="90"/>
      <c r="CRU112" s="81"/>
      <c r="CRV112" s="77"/>
      <c r="CRW112" s="42"/>
      <c r="CRX112" s="72"/>
      <c r="CRY112" s="96"/>
      <c r="CRZ112" s="92"/>
      <c r="CSA112" s="81"/>
      <c r="CSB112" s="90"/>
      <c r="CSC112" s="81"/>
      <c r="CSD112" s="77"/>
      <c r="CSE112" s="42"/>
      <c r="CSF112" s="72"/>
      <c r="CSG112" s="96"/>
      <c r="CSH112" s="92"/>
      <c r="CSI112" s="81"/>
      <c r="CSJ112" s="90"/>
      <c r="CSK112" s="81"/>
      <c r="CSL112" s="77"/>
      <c r="CSM112" s="42"/>
      <c r="CSN112" s="72"/>
      <c r="CSO112" s="96"/>
      <c r="CSP112" s="92"/>
      <c r="CSQ112" s="81"/>
      <c r="CSR112" s="90"/>
      <c r="CSS112" s="81"/>
      <c r="CST112" s="77"/>
      <c r="CSU112" s="42"/>
      <c r="CSV112" s="72"/>
      <c r="CSW112" s="96"/>
      <c r="CSX112" s="92"/>
      <c r="CSY112" s="81"/>
      <c r="CSZ112" s="90"/>
      <c r="CTA112" s="81"/>
      <c r="CTB112" s="77"/>
      <c r="CTC112" s="42"/>
      <c r="CTD112" s="72"/>
      <c r="CTE112" s="96"/>
      <c r="CTF112" s="92"/>
      <c r="CTG112" s="81"/>
      <c r="CTH112" s="90"/>
      <c r="CTI112" s="81"/>
      <c r="CTJ112" s="77"/>
      <c r="CTK112" s="42"/>
      <c r="CTL112" s="72"/>
      <c r="CTM112" s="96"/>
      <c r="CTN112" s="92"/>
      <c r="CTO112" s="81"/>
      <c r="CTP112" s="90"/>
      <c r="CTQ112" s="81"/>
      <c r="CTR112" s="77"/>
      <c r="CTS112" s="42"/>
      <c r="CTT112" s="72"/>
      <c r="CTU112" s="96"/>
      <c r="CTV112" s="92"/>
      <c r="CTW112" s="81"/>
      <c r="CTX112" s="90"/>
      <c r="CTY112" s="81"/>
      <c r="CTZ112" s="77"/>
      <c r="CUA112" s="42"/>
      <c r="CUB112" s="72"/>
      <c r="CUC112" s="96"/>
      <c r="CUD112" s="92"/>
      <c r="CUE112" s="81"/>
      <c r="CUF112" s="90"/>
      <c r="CUG112" s="81"/>
      <c r="CUH112" s="77"/>
      <c r="CUI112" s="42"/>
      <c r="CUJ112" s="72"/>
      <c r="CUK112" s="96"/>
      <c r="CUL112" s="92"/>
      <c r="CUM112" s="81"/>
      <c r="CUN112" s="90"/>
      <c r="CUO112" s="81"/>
      <c r="CUP112" s="77"/>
      <c r="CUQ112" s="42"/>
      <c r="CUR112" s="72"/>
      <c r="CUS112" s="96"/>
      <c r="CUT112" s="92"/>
      <c r="CUU112" s="81"/>
      <c r="CUV112" s="90"/>
      <c r="CUW112" s="81"/>
      <c r="CUX112" s="77"/>
      <c r="CUY112" s="42"/>
      <c r="CUZ112" s="72"/>
      <c r="CVA112" s="96"/>
      <c r="CVB112" s="92"/>
      <c r="CVC112" s="81"/>
      <c r="CVD112" s="90"/>
      <c r="CVE112" s="81"/>
      <c r="CVF112" s="77"/>
      <c r="CVG112" s="42"/>
      <c r="CVH112" s="72"/>
      <c r="CVI112" s="96"/>
      <c r="CVJ112" s="92"/>
      <c r="CVK112" s="81"/>
      <c r="CVL112" s="90"/>
      <c r="CVM112" s="81"/>
      <c r="CVN112" s="77"/>
      <c r="CVO112" s="42"/>
      <c r="CVP112" s="72"/>
      <c r="CVQ112" s="96"/>
      <c r="CVR112" s="92"/>
      <c r="CVS112" s="81"/>
      <c r="CVT112" s="90"/>
      <c r="CVU112" s="81"/>
      <c r="CVV112" s="77"/>
      <c r="CVW112" s="42"/>
      <c r="CVX112" s="72"/>
      <c r="CVY112" s="96"/>
      <c r="CVZ112" s="92"/>
      <c r="CWA112" s="81"/>
      <c r="CWB112" s="90"/>
      <c r="CWC112" s="81"/>
      <c r="CWD112" s="77"/>
      <c r="CWE112" s="42"/>
      <c r="CWF112" s="72"/>
      <c r="CWG112" s="96"/>
      <c r="CWH112" s="92"/>
      <c r="CWI112" s="81"/>
      <c r="CWJ112" s="90"/>
      <c r="CWK112" s="81"/>
      <c r="CWL112" s="77"/>
      <c r="CWM112" s="42"/>
      <c r="CWN112" s="72"/>
      <c r="CWO112" s="96"/>
      <c r="CWP112" s="92"/>
      <c r="CWQ112" s="81"/>
      <c r="CWR112" s="90"/>
      <c r="CWS112" s="81"/>
      <c r="CWT112" s="77"/>
      <c r="CWU112" s="42"/>
      <c r="CWV112" s="72"/>
      <c r="CWW112" s="96"/>
      <c r="CWX112" s="92"/>
      <c r="CWY112" s="81"/>
      <c r="CWZ112" s="90"/>
      <c r="CXA112" s="81"/>
      <c r="CXB112" s="77"/>
      <c r="CXC112" s="42"/>
      <c r="CXD112" s="72"/>
      <c r="CXE112" s="96"/>
      <c r="CXF112" s="92"/>
      <c r="CXG112" s="81"/>
      <c r="CXH112" s="90"/>
      <c r="CXI112" s="81"/>
      <c r="CXJ112" s="77"/>
      <c r="CXK112" s="42"/>
      <c r="CXL112" s="72"/>
      <c r="CXM112" s="96"/>
      <c r="CXN112" s="92"/>
      <c r="CXO112" s="81"/>
      <c r="CXP112" s="90"/>
      <c r="CXQ112" s="81"/>
      <c r="CXR112" s="77"/>
      <c r="CXS112" s="42"/>
      <c r="CXT112" s="72"/>
      <c r="CXU112" s="96"/>
      <c r="CXV112" s="92"/>
      <c r="CXW112" s="81"/>
      <c r="CXX112" s="90"/>
      <c r="CXY112" s="81"/>
      <c r="CXZ112" s="77"/>
      <c r="CYA112" s="42"/>
      <c r="CYB112" s="72"/>
      <c r="CYC112" s="96"/>
      <c r="CYD112" s="92"/>
      <c r="CYE112" s="81"/>
      <c r="CYF112" s="90"/>
      <c r="CYG112" s="81"/>
      <c r="CYH112" s="77"/>
      <c r="CYI112" s="42"/>
      <c r="CYJ112" s="72"/>
      <c r="CYK112" s="96"/>
      <c r="CYL112" s="92"/>
      <c r="CYM112" s="81"/>
      <c r="CYN112" s="90"/>
      <c r="CYO112" s="81"/>
      <c r="CYP112" s="77"/>
      <c r="CYQ112" s="42"/>
      <c r="CYR112" s="72"/>
      <c r="CYS112" s="96"/>
      <c r="CYT112" s="92"/>
      <c r="CYU112" s="81"/>
      <c r="CYV112" s="90"/>
      <c r="CYW112" s="81"/>
      <c r="CYX112" s="77"/>
      <c r="CYY112" s="42"/>
      <c r="CYZ112" s="72"/>
      <c r="CZA112" s="96"/>
      <c r="CZB112" s="92"/>
      <c r="CZC112" s="81"/>
      <c r="CZD112" s="90"/>
      <c r="CZE112" s="81"/>
      <c r="CZF112" s="77"/>
      <c r="CZG112" s="42"/>
      <c r="CZH112" s="72"/>
      <c r="CZI112" s="96"/>
      <c r="CZJ112" s="92"/>
      <c r="CZK112" s="81"/>
      <c r="CZL112" s="90"/>
      <c r="CZM112" s="81"/>
      <c r="CZN112" s="77"/>
      <c r="CZO112" s="42"/>
      <c r="CZP112" s="72"/>
      <c r="CZQ112" s="96"/>
      <c r="CZR112" s="92"/>
      <c r="CZS112" s="81"/>
      <c r="CZT112" s="90"/>
      <c r="CZU112" s="81"/>
      <c r="CZV112" s="77"/>
      <c r="CZW112" s="42"/>
      <c r="CZX112" s="72"/>
      <c r="CZY112" s="96"/>
      <c r="CZZ112" s="92"/>
      <c r="DAA112" s="81"/>
      <c r="DAB112" s="90"/>
      <c r="DAC112" s="81"/>
      <c r="DAD112" s="77"/>
      <c r="DAE112" s="42"/>
      <c r="DAF112" s="72"/>
      <c r="DAG112" s="96"/>
      <c r="DAH112" s="92"/>
      <c r="DAI112" s="81"/>
      <c r="DAJ112" s="90"/>
      <c r="DAK112" s="81"/>
      <c r="DAL112" s="77"/>
      <c r="DAM112" s="42"/>
      <c r="DAN112" s="72"/>
      <c r="DAO112" s="96"/>
      <c r="DAP112" s="92"/>
      <c r="DAQ112" s="81"/>
      <c r="DAR112" s="90"/>
      <c r="DAS112" s="81"/>
      <c r="DAT112" s="77"/>
      <c r="DAU112" s="42"/>
      <c r="DAV112" s="72"/>
      <c r="DAW112" s="96"/>
      <c r="DAX112" s="92"/>
      <c r="DAY112" s="81"/>
      <c r="DAZ112" s="90"/>
      <c r="DBA112" s="81"/>
      <c r="DBB112" s="77"/>
      <c r="DBC112" s="42"/>
      <c r="DBD112" s="72"/>
      <c r="DBE112" s="96"/>
      <c r="DBF112" s="92"/>
      <c r="DBG112" s="81"/>
      <c r="DBH112" s="90"/>
      <c r="DBI112" s="81"/>
      <c r="DBJ112" s="77"/>
      <c r="DBK112" s="42"/>
      <c r="DBL112" s="72"/>
      <c r="DBM112" s="96"/>
      <c r="DBN112" s="92"/>
      <c r="DBO112" s="81"/>
      <c r="DBP112" s="90"/>
      <c r="DBQ112" s="81"/>
      <c r="DBR112" s="77"/>
      <c r="DBS112" s="42"/>
      <c r="DBT112" s="72"/>
      <c r="DBU112" s="96"/>
      <c r="DBV112" s="92"/>
      <c r="DBW112" s="81"/>
      <c r="DBX112" s="90"/>
      <c r="DBY112" s="81"/>
      <c r="DBZ112" s="77"/>
      <c r="DCA112" s="42"/>
      <c r="DCB112" s="72"/>
      <c r="DCC112" s="96"/>
      <c r="DCD112" s="92"/>
      <c r="DCE112" s="81"/>
      <c r="DCF112" s="90"/>
      <c r="DCG112" s="81"/>
      <c r="DCH112" s="77"/>
      <c r="DCI112" s="42"/>
      <c r="DCJ112" s="72"/>
      <c r="DCK112" s="96"/>
      <c r="DCL112" s="92"/>
      <c r="DCM112" s="81"/>
      <c r="DCN112" s="90"/>
      <c r="DCO112" s="81"/>
      <c r="DCP112" s="77"/>
      <c r="DCQ112" s="42"/>
      <c r="DCR112" s="72"/>
      <c r="DCS112" s="96"/>
      <c r="DCT112" s="92"/>
      <c r="DCU112" s="81"/>
      <c r="DCV112" s="90"/>
      <c r="DCW112" s="81"/>
      <c r="DCX112" s="77"/>
      <c r="DCY112" s="42"/>
      <c r="DCZ112" s="72"/>
      <c r="DDA112" s="96"/>
      <c r="DDB112" s="92"/>
      <c r="DDC112" s="81"/>
      <c r="DDD112" s="90"/>
      <c r="DDE112" s="81"/>
    </row>
    <row r="113" spans="1:2813" ht="20.100000000000001" hidden="1" customHeight="1" outlineLevel="1">
      <c r="B113" s="6"/>
      <c r="C113" s="130" t="str">
        <f>IF(A113&lt;&gt;"",A113,MAX($A$23:A113)&amp;"."&amp;ROW()-ROW($A$23)+1-MATCH(MAX($A$23:A113),$A$23:A113))</f>
        <v>16.5</v>
      </c>
      <c r="D113" s="48"/>
      <c r="E113" s="238" t="s">
        <v>312</v>
      </c>
      <c r="F113" s="236" t="s">
        <v>103</v>
      </c>
      <c r="G113" s="237">
        <v>13.2</v>
      </c>
      <c r="H113" s="14"/>
      <c r="I113" s="141"/>
      <c r="J113" s="123" t="str">
        <f t="shared" si="4"/>
        <v xml:space="preserve"> </v>
      </c>
      <c r="K113" s="72"/>
      <c r="L113" s="96"/>
      <c r="M113" s="92"/>
      <c r="N113" s="81"/>
      <c r="O113" s="90"/>
      <c r="P113" s="81"/>
      <c r="Q113" s="1"/>
      <c r="R113" s="6"/>
      <c r="S113" s="81"/>
      <c r="T113" s="90"/>
      <c r="U113" s="81"/>
      <c r="V113" s="77"/>
      <c r="W113" s="42"/>
      <c r="X113" s="72"/>
      <c r="Y113" s="96"/>
      <c r="Z113" s="92"/>
      <c r="AA113" s="81"/>
      <c r="AB113" s="90"/>
      <c r="AC113" s="81"/>
      <c r="AD113" s="77"/>
      <c r="AE113" s="42"/>
      <c r="AF113" s="72"/>
      <c r="AG113" s="96"/>
      <c r="AH113" s="92"/>
      <c r="AI113" s="81"/>
      <c r="AJ113" s="90"/>
      <c r="AK113" s="81"/>
      <c r="AL113" s="77"/>
      <c r="AM113" s="42"/>
      <c r="AN113" s="72"/>
      <c r="AO113" s="96"/>
      <c r="AP113" s="92"/>
      <c r="AQ113" s="81"/>
      <c r="AR113" s="90"/>
      <c r="AS113" s="81"/>
      <c r="AT113" s="77"/>
      <c r="AU113" s="42"/>
      <c r="AV113" s="72"/>
      <c r="AW113" s="96"/>
      <c r="AX113" s="92"/>
      <c r="AY113" s="81"/>
      <c r="AZ113" s="90"/>
      <c r="BA113" s="81"/>
      <c r="BB113" s="77"/>
      <c r="BC113" s="42"/>
      <c r="BD113" s="72"/>
      <c r="BE113" s="96"/>
      <c r="BF113" s="92"/>
      <c r="BG113" s="81"/>
      <c r="BH113" s="90"/>
      <c r="BI113" s="81"/>
      <c r="BJ113" s="77"/>
      <c r="BK113" s="42"/>
      <c r="BL113" s="72"/>
      <c r="BM113" s="96"/>
      <c r="BN113" s="92"/>
      <c r="BO113" s="81"/>
      <c r="BP113" s="90"/>
      <c r="BQ113" s="81"/>
      <c r="BR113" s="77"/>
      <c r="BS113" s="42"/>
      <c r="BT113" s="72"/>
      <c r="BU113" s="96"/>
      <c r="BV113" s="92"/>
      <c r="BW113" s="81"/>
      <c r="BX113" s="90"/>
      <c r="BY113" s="81"/>
      <c r="BZ113" s="77"/>
      <c r="CA113" s="42"/>
      <c r="CB113" s="72"/>
      <c r="CC113" s="96"/>
      <c r="CD113" s="92"/>
      <c r="CE113" s="81"/>
      <c r="CF113" s="90"/>
      <c r="CG113" s="81"/>
      <c r="CH113" s="77"/>
      <c r="CI113" s="42"/>
      <c r="CJ113" s="72"/>
      <c r="CK113" s="96"/>
      <c r="CL113" s="92"/>
      <c r="CM113" s="81"/>
      <c r="CN113" s="90"/>
      <c r="CO113" s="81"/>
      <c r="CP113" s="77"/>
      <c r="CQ113" s="42"/>
      <c r="CR113" s="72"/>
      <c r="CS113" s="96"/>
      <c r="CT113" s="92"/>
      <c r="CU113" s="81"/>
      <c r="CV113" s="90"/>
      <c r="CW113" s="81"/>
      <c r="CX113" s="77"/>
      <c r="CY113" s="42"/>
      <c r="CZ113" s="72"/>
      <c r="DA113" s="96"/>
      <c r="DB113" s="92"/>
      <c r="DC113" s="81"/>
      <c r="DD113" s="90"/>
      <c r="DE113" s="81"/>
      <c r="DF113" s="77"/>
      <c r="DG113" s="42"/>
      <c r="DH113" s="72"/>
      <c r="DI113" s="96"/>
      <c r="DJ113" s="92"/>
      <c r="DK113" s="81"/>
      <c r="DL113" s="90"/>
      <c r="DM113" s="81"/>
      <c r="DN113" s="77"/>
      <c r="DO113" s="42"/>
      <c r="DP113" s="72"/>
      <c r="DQ113" s="96"/>
      <c r="DR113" s="92"/>
      <c r="DS113" s="81"/>
      <c r="DT113" s="90"/>
      <c r="DU113" s="81"/>
      <c r="DV113" s="77"/>
      <c r="DW113" s="42"/>
      <c r="DX113" s="72"/>
      <c r="DY113" s="96"/>
      <c r="DZ113" s="92"/>
      <c r="EA113" s="81"/>
      <c r="EB113" s="90"/>
      <c r="EC113" s="81"/>
      <c r="ED113" s="77"/>
      <c r="EE113" s="42"/>
      <c r="EF113" s="72"/>
      <c r="EG113" s="96"/>
      <c r="EH113" s="92"/>
      <c r="EI113" s="81"/>
      <c r="EJ113" s="90"/>
      <c r="EK113" s="81"/>
      <c r="EL113" s="77"/>
      <c r="EM113" s="42"/>
      <c r="EN113" s="72"/>
      <c r="EO113" s="96"/>
      <c r="EP113" s="92"/>
      <c r="EQ113" s="81"/>
      <c r="ER113" s="90"/>
      <c r="ES113" s="81"/>
      <c r="ET113" s="77"/>
      <c r="EU113" s="42"/>
      <c r="EV113" s="72"/>
      <c r="EW113" s="96"/>
      <c r="EX113" s="92"/>
      <c r="EY113" s="81"/>
      <c r="EZ113" s="90"/>
      <c r="FA113" s="81"/>
      <c r="FB113" s="77"/>
      <c r="FC113" s="42"/>
      <c r="FD113" s="72"/>
      <c r="FE113" s="96"/>
      <c r="FF113" s="92"/>
      <c r="FG113" s="81"/>
      <c r="FH113" s="90"/>
      <c r="FI113" s="81"/>
      <c r="FJ113" s="77"/>
      <c r="FK113" s="42"/>
      <c r="FL113" s="72"/>
      <c r="FM113" s="96"/>
      <c r="FN113" s="92"/>
      <c r="FO113" s="81"/>
      <c r="FP113" s="90"/>
      <c r="FQ113" s="81"/>
      <c r="FR113" s="77"/>
      <c r="FS113" s="42"/>
      <c r="FT113" s="72"/>
      <c r="FU113" s="96"/>
      <c r="FV113" s="92"/>
      <c r="FW113" s="81"/>
      <c r="FX113" s="90"/>
      <c r="FY113" s="81"/>
      <c r="FZ113" s="77"/>
      <c r="GA113" s="42"/>
      <c r="GB113" s="72"/>
      <c r="GC113" s="96"/>
      <c r="GD113" s="92"/>
      <c r="GE113" s="81"/>
      <c r="GF113" s="90"/>
      <c r="GG113" s="81"/>
      <c r="GH113" s="77"/>
      <c r="GI113" s="42"/>
      <c r="GJ113" s="72"/>
      <c r="GK113" s="96"/>
      <c r="GL113" s="92"/>
      <c r="GM113" s="81"/>
      <c r="GN113" s="90"/>
      <c r="GO113" s="81"/>
      <c r="GP113" s="77"/>
      <c r="GQ113" s="42"/>
      <c r="GR113" s="72"/>
      <c r="GS113" s="96"/>
      <c r="GT113" s="92"/>
      <c r="GU113" s="81"/>
      <c r="GV113" s="90"/>
      <c r="GW113" s="81"/>
      <c r="GX113" s="77"/>
      <c r="GY113" s="42"/>
      <c r="GZ113" s="72"/>
      <c r="HA113" s="96"/>
      <c r="HB113" s="92"/>
      <c r="HC113" s="81"/>
      <c r="HD113" s="90"/>
      <c r="HE113" s="81"/>
      <c r="HF113" s="77"/>
      <c r="HG113" s="42"/>
      <c r="HH113" s="72"/>
      <c r="HI113" s="96"/>
      <c r="HJ113" s="92"/>
      <c r="HK113" s="81"/>
      <c r="HL113" s="90"/>
      <c r="HM113" s="81"/>
      <c r="HN113" s="77"/>
      <c r="HO113" s="42"/>
      <c r="HP113" s="72"/>
      <c r="HQ113" s="96"/>
      <c r="HR113" s="92"/>
      <c r="HS113" s="81"/>
      <c r="HT113" s="90"/>
      <c r="HU113" s="81"/>
      <c r="HV113" s="77"/>
      <c r="HW113" s="42"/>
      <c r="HX113" s="72"/>
      <c r="HY113" s="96"/>
      <c r="HZ113" s="92"/>
      <c r="IA113" s="81"/>
      <c r="IB113" s="90"/>
      <c r="IC113" s="81"/>
      <c r="ID113" s="77"/>
      <c r="IE113" s="42"/>
      <c r="IF113" s="72"/>
      <c r="IG113" s="96"/>
      <c r="IH113" s="92"/>
      <c r="II113" s="81"/>
      <c r="IJ113" s="90"/>
      <c r="IK113" s="81"/>
      <c r="IL113" s="77"/>
      <c r="IM113" s="42"/>
      <c r="IN113" s="72"/>
      <c r="IO113" s="96"/>
      <c r="IP113" s="92"/>
      <c r="IQ113" s="81"/>
      <c r="IR113" s="90"/>
      <c r="IS113" s="81"/>
      <c r="IT113" s="77"/>
      <c r="IU113" s="42"/>
      <c r="IV113" s="72"/>
      <c r="IW113" s="96"/>
      <c r="IX113" s="92"/>
      <c r="IY113" s="81"/>
      <c r="IZ113" s="90"/>
      <c r="JA113" s="81"/>
      <c r="JB113" s="77"/>
      <c r="JC113" s="42"/>
      <c r="JD113" s="72"/>
      <c r="JE113" s="96"/>
      <c r="JF113" s="92"/>
      <c r="JG113" s="81"/>
      <c r="JH113" s="90"/>
      <c r="JI113" s="81"/>
      <c r="JJ113" s="77"/>
      <c r="JK113" s="42"/>
      <c r="JL113" s="72"/>
      <c r="JM113" s="96"/>
      <c r="JN113" s="92"/>
      <c r="JO113" s="81"/>
      <c r="JP113" s="90"/>
      <c r="JQ113" s="81"/>
      <c r="JR113" s="77"/>
      <c r="JS113" s="42"/>
      <c r="JT113" s="72"/>
      <c r="JU113" s="96"/>
      <c r="JV113" s="92"/>
      <c r="JW113" s="81"/>
      <c r="JX113" s="90"/>
      <c r="JY113" s="81"/>
      <c r="JZ113" s="77"/>
      <c r="KA113" s="42"/>
      <c r="KB113" s="72"/>
      <c r="KC113" s="96"/>
      <c r="KD113" s="92"/>
      <c r="KE113" s="81"/>
      <c r="KF113" s="90"/>
      <c r="KG113" s="81"/>
      <c r="KH113" s="77"/>
      <c r="KI113" s="42"/>
      <c r="KJ113" s="72"/>
      <c r="KK113" s="96"/>
      <c r="KL113" s="92"/>
      <c r="KM113" s="81"/>
      <c r="KN113" s="90"/>
      <c r="KO113" s="81"/>
      <c r="KP113" s="77"/>
      <c r="KQ113" s="42"/>
      <c r="KR113" s="72"/>
      <c r="KS113" s="96"/>
      <c r="KT113" s="92"/>
      <c r="KU113" s="81"/>
      <c r="KV113" s="90"/>
      <c r="KW113" s="81"/>
      <c r="KX113" s="77"/>
      <c r="KY113" s="42"/>
      <c r="KZ113" s="72"/>
      <c r="LA113" s="96"/>
      <c r="LB113" s="92"/>
      <c r="LC113" s="81"/>
      <c r="LD113" s="90"/>
      <c r="LE113" s="81"/>
      <c r="LF113" s="77"/>
      <c r="LG113" s="42"/>
      <c r="LH113" s="72"/>
      <c r="LI113" s="96"/>
      <c r="LJ113" s="92"/>
      <c r="LK113" s="81"/>
      <c r="LL113" s="90"/>
      <c r="LM113" s="81"/>
      <c r="LN113" s="77"/>
      <c r="LO113" s="42"/>
      <c r="LP113" s="72"/>
      <c r="LQ113" s="96"/>
      <c r="LR113" s="92"/>
      <c r="LS113" s="81"/>
      <c r="LT113" s="90"/>
      <c r="LU113" s="81"/>
      <c r="LV113" s="77"/>
      <c r="LW113" s="42"/>
      <c r="LX113" s="72"/>
      <c r="LY113" s="96"/>
      <c r="LZ113" s="92"/>
      <c r="MA113" s="81"/>
      <c r="MB113" s="90"/>
      <c r="MC113" s="81"/>
      <c r="MD113" s="77"/>
      <c r="ME113" s="42"/>
      <c r="MF113" s="72"/>
      <c r="MG113" s="96"/>
      <c r="MH113" s="92"/>
      <c r="MI113" s="81"/>
      <c r="MJ113" s="90"/>
      <c r="MK113" s="81"/>
      <c r="ML113" s="77"/>
      <c r="MM113" s="42"/>
      <c r="MN113" s="72"/>
      <c r="MO113" s="96"/>
      <c r="MP113" s="92"/>
      <c r="MQ113" s="81"/>
      <c r="MR113" s="90"/>
      <c r="MS113" s="81"/>
      <c r="MT113" s="77"/>
      <c r="MU113" s="42"/>
      <c r="MV113" s="72"/>
      <c r="MW113" s="96"/>
      <c r="MX113" s="92"/>
      <c r="MY113" s="81"/>
      <c r="MZ113" s="90"/>
      <c r="NA113" s="81"/>
      <c r="NB113" s="77"/>
      <c r="NC113" s="42"/>
      <c r="ND113" s="72"/>
      <c r="NE113" s="96"/>
      <c r="NF113" s="92"/>
      <c r="NG113" s="81"/>
      <c r="NH113" s="90"/>
      <c r="NI113" s="81"/>
      <c r="NJ113" s="77"/>
      <c r="NK113" s="42"/>
      <c r="NL113" s="72"/>
      <c r="NM113" s="96"/>
      <c r="NN113" s="92"/>
      <c r="NO113" s="81"/>
      <c r="NP113" s="90"/>
      <c r="NQ113" s="81"/>
      <c r="NR113" s="77"/>
      <c r="NS113" s="42"/>
      <c r="NT113" s="72"/>
      <c r="NU113" s="96"/>
      <c r="NV113" s="92"/>
      <c r="NW113" s="81"/>
      <c r="NX113" s="90"/>
      <c r="NY113" s="81"/>
      <c r="NZ113" s="77"/>
      <c r="OA113" s="42"/>
      <c r="OB113" s="72"/>
      <c r="OC113" s="96"/>
      <c r="OD113" s="92"/>
      <c r="OE113" s="81"/>
      <c r="OF113" s="90"/>
      <c r="OG113" s="81"/>
      <c r="OH113" s="77"/>
      <c r="OI113" s="42"/>
      <c r="OJ113" s="72"/>
      <c r="OK113" s="96"/>
      <c r="OL113" s="92"/>
      <c r="OM113" s="81"/>
      <c r="ON113" s="90"/>
      <c r="OO113" s="81"/>
      <c r="OP113" s="77"/>
      <c r="OQ113" s="42"/>
      <c r="OR113" s="72"/>
      <c r="OS113" s="96"/>
      <c r="OT113" s="92"/>
      <c r="OU113" s="81"/>
      <c r="OV113" s="90"/>
      <c r="OW113" s="81"/>
      <c r="OX113" s="77"/>
      <c r="OY113" s="42"/>
      <c r="OZ113" s="72"/>
      <c r="PA113" s="96"/>
      <c r="PB113" s="92"/>
      <c r="PC113" s="81"/>
      <c r="PD113" s="90"/>
      <c r="PE113" s="81"/>
      <c r="PF113" s="77"/>
      <c r="PG113" s="42"/>
      <c r="PH113" s="72"/>
      <c r="PI113" s="96"/>
      <c r="PJ113" s="92"/>
      <c r="PK113" s="81"/>
      <c r="PL113" s="90"/>
      <c r="PM113" s="81"/>
      <c r="PN113" s="77"/>
      <c r="PO113" s="42"/>
      <c r="PP113" s="72"/>
      <c r="PQ113" s="96"/>
      <c r="PR113" s="92"/>
      <c r="PS113" s="81"/>
      <c r="PT113" s="90"/>
      <c r="PU113" s="81"/>
      <c r="PV113" s="77"/>
      <c r="PW113" s="42"/>
      <c r="PX113" s="72"/>
      <c r="PY113" s="96"/>
      <c r="PZ113" s="92"/>
      <c r="QA113" s="81"/>
      <c r="QB113" s="90"/>
      <c r="QC113" s="81"/>
      <c r="QD113" s="77"/>
      <c r="QE113" s="42"/>
      <c r="QF113" s="72"/>
      <c r="QG113" s="96"/>
      <c r="QH113" s="92"/>
      <c r="QI113" s="81"/>
      <c r="QJ113" s="90"/>
      <c r="QK113" s="81"/>
      <c r="QL113" s="77"/>
      <c r="QM113" s="42"/>
      <c r="QN113" s="72"/>
      <c r="QO113" s="96"/>
      <c r="QP113" s="92"/>
      <c r="QQ113" s="81"/>
      <c r="QR113" s="90"/>
      <c r="QS113" s="81"/>
      <c r="QT113" s="77"/>
      <c r="QU113" s="42"/>
      <c r="QV113" s="72"/>
      <c r="QW113" s="96"/>
      <c r="QX113" s="92"/>
      <c r="QY113" s="81"/>
      <c r="QZ113" s="90"/>
      <c r="RA113" s="81"/>
      <c r="RB113" s="77"/>
      <c r="RC113" s="42"/>
      <c r="RD113" s="72"/>
      <c r="RE113" s="96"/>
      <c r="RF113" s="92"/>
      <c r="RG113" s="81"/>
      <c r="RH113" s="90"/>
      <c r="RI113" s="81"/>
      <c r="RJ113" s="77"/>
      <c r="RK113" s="42"/>
      <c r="RL113" s="72"/>
      <c r="RM113" s="96"/>
      <c r="RN113" s="92"/>
      <c r="RO113" s="81"/>
      <c r="RP113" s="90"/>
      <c r="RQ113" s="81"/>
      <c r="RR113" s="77"/>
      <c r="RS113" s="42"/>
      <c r="RT113" s="72"/>
      <c r="RU113" s="96"/>
      <c r="RV113" s="92"/>
      <c r="RW113" s="81"/>
      <c r="RX113" s="90"/>
      <c r="RY113" s="81"/>
      <c r="RZ113" s="77"/>
      <c r="SA113" s="42"/>
      <c r="SB113" s="72"/>
      <c r="SC113" s="96"/>
      <c r="SD113" s="92"/>
      <c r="SE113" s="81"/>
      <c r="SF113" s="90"/>
      <c r="SG113" s="81"/>
      <c r="SH113" s="77"/>
      <c r="SI113" s="42"/>
      <c r="SJ113" s="72"/>
      <c r="SK113" s="96"/>
      <c r="SL113" s="92"/>
      <c r="SM113" s="81"/>
      <c r="SN113" s="90"/>
      <c r="SO113" s="81"/>
      <c r="SP113" s="77"/>
      <c r="SQ113" s="42"/>
      <c r="SR113" s="72"/>
      <c r="SS113" s="96"/>
      <c r="ST113" s="92"/>
      <c r="SU113" s="81"/>
      <c r="SV113" s="90"/>
      <c r="SW113" s="81"/>
      <c r="SX113" s="77"/>
      <c r="SY113" s="42"/>
      <c r="SZ113" s="72"/>
      <c r="TA113" s="96"/>
      <c r="TB113" s="92"/>
      <c r="TC113" s="81"/>
      <c r="TD113" s="90"/>
      <c r="TE113" s="81"/>
      <c r="TF113" s="77"/>
      <c r="TG113" s="42"/>
      <c r="TH113" s="72"/>
      <c r="TI113" s="96"/>
      <c r="TJ113" s="92"/>
      <c r="TK113" s="81"/>
      <c r="TL113" s="90"/>
      <c r="TM113" s="81"/>
      <c r="TN113" s="77"/>
      <c r="TO113" s="42"/>
      <c r="TP113" s="72"/>
      <c r="TQ113" s="96"/>
      <c r="TR113" s="92"/>
      <c r="TS113" s="81"/>
      <c r="TT113" s="90"/>
      <c r="TU113" s="81"/>
      <c r="TV113" s="77"/>
      <c r="TW113" s="42"/>
      <c r="TX113" s="72"/>
      <c r="TY113" s="96"/>
      <c r="TZ113" s="92"/>
      <c r="UA113" s="81"/>
      <c r="UB113" s="90"/>
      <c r="UC113" s="81"/>
      <c r="UD113" s="77"/>
      <c r="UE113" s="42"/>
      <c r="UF113" s="72"/>
      <c r="UG113" s="96"/>
      <c r="UH113" s="92"/>
      <c r="UI113" s="81"/>
      <c r="UJ113" s="90"/>
      <c r="UK113" s="81"/>
      <c r="UL113" s="77"/>
      <c r="UM113" s="42"/>
      <c r="UN113" s="72"/>
      <c r="UO113" s="96"/>
      <c r="UP113" s="92"/>
      <c r="UQ113" s="81"/>
      <c r="UR113" s="90"/>
      <c r="US113" s="81"/>
      <c r="UT113" s="77"/>
      <c r="UU113" s="42"/>
      <c r="UV113" s="72"/>
      <c r="UW113" s="96"/>
      <c r="UX113" s="92"/>
      <c r="UY113" s="81"/>
      <c r="UZ113" s="90"/>
      <c r="VA113" s="81"/>
      <c r="VB113" s="77"/>
      <c r="VC113" s="42"/>
      <c r="VD113" s="72"/>
      <c r="VE113" s="96"/>
      <c r="VF113" s="92"/>
      <c r="VG113" s="81"/>
      <c r="VH113" s="90"/>
      <c r="VI113" s="81"/>
      <c r="VJ113" s="77"/>
      <c r="VK113" s="42"/>
      <c r="VL113" s="72"/>
      <c r="VM113" s="96"/>
      <c r="VN113" s="92"/>
      <c r="VO113" s="81"/>
      <c r="VP113" s="90"/>
      <c r="VQ113" s="81"/>
      <c r="VR113" s="77"/>
      <c r="VS113" s="42"/>
      <c r="VT113" s="72"/>
      <c r="VU113" s="96"/>
      <c r="VV113" s="92"/>
      <c r="VW113" s="81"/>
      <c r="VX113" s="90"/>
      <c r="VY113" s="81"/>
      <c r="VZ113" s="77"/>
      <c r="WA113" s="42"/>
      <c r="WB113" s="72"/>
      <c r="WC113" s="96"/>
      <c r="WD113" s="92"/>
      <c r="WE113" s="81"/>
      <c r="WF113" s="90"/>
      <c r="WG113" s="81"/>
      <c r="WH113" s="77"/>
      <c r="WI113" s="42"/>
      <c r="WJ113" s="72"/>
      <c r="WK113" s="96"/>
      <c r="WL113" s="92"/>
      <c r="WM113" s="81"/>
      <c r="WN113" s="90"/>
      <c r="WO113" s="81"/>
      <c r="WP113" s="77"/>
      <c r="WQ113" s="42"/>
      <c r="WR113" s="72"/>
      <c r="WS113" s="96"/>
      <c r="WT113" s="92"/>
      <c r="WU113" s="81"/>
      <c r="WV113" s="90"/>
      <c r="WW113" s="81"/>
      <c r="WX113" s="77"/>
      <c r="WY113" s="42"/>
      <c r="WZ113" s="72"/>
      <c r="XA113" s="96"/>
      <c r="XB113" s="92"/>
      <c r="XC113" s="81"/>
      <c r="XD113" s="90"/>
      <c r="XE113" s="81"/>
      <c r="XF113" s="77"/>
      <c r="XG113" s="42"/>
      <c r="XH113" s="72"/>
      <c r="XI113" s="96"/>
      <c r="XJ113" s="92"/>
      <c r="XK113" s="81"/>
      <c r="XL113" s="90"/>
      <c r="XM113" s="81"/>
      <c r="XN113" s="77"/>
      <c r="XO113" s="42"/>
      <c r="XP113" s="72"/>
      <c r="XQ113" s="96"/>
      <c r="XR113" s="92"/>
      <c r="XS113" s="81"/>
      <c r="XT113" s="90"/>
      <c r="XU113" s="81"/>
      <c r="XV113" s="77"/>
      <c r="XW113" s="42"/>
      <c r="XX113" s="72"/>
      <c r="XY113" s="96"/>
      <c r="XZ113" s="92"/>
      <c r="YA113" s="81"/>
      <c r="YB113" s="90"/>
      <c r="YC113" s="81"/>
      <c r="YD113" s="77"/>
      <c r="YE113" s="42"/>
      <c r="YF113" s="72"/>
      <c r="YG113" s="96"/>
      <c r="YH113" s="92"/>
      <c r="YI113" s="81"/>
      <c r="YJ113" s="90"/>
      <c r="YK113" s="81"/>
      <c r="YL113" s="77"/>
      <c r="YM113" s="42"/>
      <c r="YN113" s="72"/>
      <c r="YO113" s="96"/>
      <c r="YP113" s="92"/>
      <c r="YQ113" s="81"/>
      <c r="YR113" s="90"/>
      <c r="YS113" s="81"/>
      <c r="YT113" s="77"/>
      <c r="YU113" s="42"/>
      <c r="YV113" s="72"/>
      <c r="YW113" s="96"/>
      <c r="YX113" s="92"/>
      <c r="YY113" s="81"/>
      <c r="YZ113" s="90"/>
      <c r="ZA113" s="81"/>
      <c r="ZB113" s="77"/>
      <c r="ZC113" s="42"/>
      <c r="ZD113" s="72"/>
      <c r="ZE113" s="96"/>
      <c r="ZF113" s="92"/>
      <c r="ZG113" s="81"/>
      <c r="ZH113" s="90"/>
      <c r="ZI113" s="81"/>
      <c r="ZJ113" s="77"/>
      <c r="ZK113" s="42"/>
      <c r="ZL113" s="72"/>
      <c r="ZM113" s="96"/>
      <c r="ZN113" s="92"/>
      <c r="ZO113" s="81"/>
      <c r="ZP113" s="90"/>
      <c r="ZQ113" s="81"/>
      <c r="ZR113" s="77"/>
      <c r="ZS113" s="42"/>
      <c r="ZT113" s="72"/>
      <c r="ZU113" s="96"/>
      <c r="ZV113" s="92"/>
      <c r="ZW113" s="81"/>
      <c r="ZX113" s="90"/>
      <c r="ZY113" s="81"/>
      <c r="ZZ113" s="77"/>
      <c r="AAA113" s="42"/>
      <c r="AAB113" s="72"/>
      <c r="AAC113" s="96"/>
      <c r="AAD113" s="92"/>
      <c r="AAE113" s="81"/>
      <c r="AAF113" s="90"/>
      <c r="AAG113" s="81"/>
      <c r="AAH113" s="77"/>
      <c r="AAI113" s="42"/>
      <c r="AAJ113" s="72"/>
      <c r="AAK113" s="96"/>
      <c r="AAL113" s="92"/>
      <c r="AAM113" s="81"/>
      <c r="AAN113" s="90"/>
      <c r="AAO113" s="81"/>
      <c r="AAP113" s="77"/>
      <c r="AAQ113" s="42"/>
      <c r="AAR113" s="72"/>
      <c r="AAS113" s="96"/>
      <c r="AAT113" s="92"/>
      <c r="AAU113" s="81"/>
      <c r="AAV113" s="90"/>
      <c r="AAW113" s="81"/>
      <c r="AAX113" s="77"/>
      <c r="AAY113" s="42"/>
      <c r="AAZ113" s="72"/>
      <c r="ABA113" s="96"/>
      <c r="ABB113" s="92"/>
      <c r="ABC113" s="81"/>
      <c r="ABD113" s="90"/>
      <c r="ABE113" s="81"/>
      <c r="ABF113" s="77"/>
      <c r="ABG113" s="42"/>
      <c r="ABH113" s="72"/>
      <c r="ABI113" s="96"/>
      <c r="ABJ113" s="92"/>
      <c r="ABK113" s="81"/>
      <c r="ABL113" s="90"/>
      <c r="ABM113" s="81"/>
      <c r="ABN113" s="77"/>
      <c r="ABO113" s="42"/>
      <c r="ABP113" s="72"/>
      <c r="ABQ113" s="96"/>
      <c r="ABR113" s="92"/>
      <c r="ABS113" s="81"/>
      <c r="ABT113" s="90"/>
      <c r="ABU113" s="81"/>
      <c r="ABV113" s="77"/>
      <c r="ABW113" s="42"/>
      <c r="ABX113" s="72"/>
      <c r="ABY113" s="96"/>
      <c r="ABZ113" s="92"/>
      <c r="ACA113" s="81"/>
      <c r="ACB113" s="90"/>
      <c r="ACC113" s="81"/>
      <c r="ACD113" s="77"/>
      <c r="ACE113" s="42"/>
      <c r="ACF113" s="72"/>
      <c r="ACG113" s="96"/>
      <c r="ACH113" s="92"/>
      <c r="ACI113" s="81"/>
      <c r="ACJ113" s="90"/>
      <c r="ACK113" s="81"/>
      <c r="ACL113" s="77"/>
      <c r="ACM113" s="42"/>
      <c r="ACN113" s="72"/>
      <c r="ACO113" s="96"/>
      <c r="ACP113" s="92"/>
      <c r="ACQ113" s="81"/>
      <c r="ACR113" s="90"/>
      <c r="ACS113" s="81"/>
      <c r="ACT113" s="77"/>
      <c r="ACU113" s="42"/>
      <c r="ACV113" s="72"/>
      <c r="ACW113" s="96"/>
      <c r="ACX113" s="92"/>
      <c r="ACY113" s="81"/>
      <c r="ACZ113" s="90"/>
      <c r="ADA113" s="81"/>
      <c r="ADB113" s="77"/>
      <c r="ADC113" s="42"/>
      <c r="ADD113" s="72"/>
      <c r="ADE113" s="96"/>
      <c r="ADF113" s="92"/>
      <c r="ADG113" s="81"/>
      <c r="ADH113" s="90"/>
      <c r="ADI113" s="81"/>
      <c r="ADJ113" s="77"/>
      <c r="ADK113" s="42"/>
      <c r="ADL113" s="72"/>
      <c r="ADM113" s="96"/>
      <c r="ADN113" s="92"/>
      <c r="ADO113" s="81"/>
      <c r="ADP113" s="90"/>
      <c r="ADQ113" s="81"/>
      <c r="ADR113" s="77"/>
      <c r="ADS113" s="42"/>
      <c r="ADT113" s="72"/>
      <c r="ADU113" s="96"/>
      <c r="ADV113" s="92"/>
      <c r="ADW113" s="81"/>
      <c r="ADX113" s="90"/>
      <c r="ADY113" s="81"/>
      <c r="ADZ113" s="77"/>
      <c r="AEA113" s="42"/>
      <c r="AEB113" s="72"/>
      <c r="AEC113" s="96"/>
      <c r="AED113" s="92"/>
      <c r="AEE113" s="81"/>
      <c r="AEF113" s="90"/>
      <c r="AEG113" s="81"/>
      <c r="AEH113" s="77"/>
      <c r="AEI113" s="42"/>
      <c r="AEJ113" s="72"/>
      <c r="AEK113" s="96"/>
      <c r="AEL113" s="92"/>
      <c r="AEM113" s="81"/>
      <c r="AEN113" s="90"/>
      <c r="AEO113" s="81"/>
      <c r="AEP113" s="77"/>
      <c r="AEQ113" s="42"/>
      <c r="AER113" s="72"/>
      <c r="AES113" s="96"/>
      <c r="AET113" s="92"/>
      <c r="AEU113" s="81"/>
      <c r="AEV113" s="90"/>
      <c r="AEW113" s="81"/>
      <c r="AEX113" s="77"/>
      <c r="AEY113" s="42"/>
      <c r="AEZ113" s="72"/>
      <c r="AFA113" s="96"/>
      <c r="AFB113" s="92"/>
      <c r="AFC113" s="81"/>
      <c r="AFD113" s="90"/>
      <c r="AFE113" s="81"/>
      <c r="AFF113" s="77"/>
      <c r="AFG113" s="42"/>
      <c r="AFH113" s="72"/>
      <c r="AFI113" s="96"/>
      <c r="AFJ113" s="92"/>
      <c r="AFK113" s="81"/>
      <c r="AFL113" s="90"/>
      <c r="AFM113" s="81"/>
      <c r="AFN113" s="77"/>
      <c r="AFO113" s="42"/>
      <c r="AFP113" s="72"/>
      <c r="AFQ113" s="96"/>
      <c r="AFR113" s="92"/>
      <c r="AFS113" s="81"/>
      <c r="AFT113" s="90"/>
      <c r="AFU113" s="81"/>
      <c r="AFV113" s="77"/>
      <c r="AFW113" s="42"/>
      <c r="AFX113" s="72"/>
      <c r="AFY113" s="96"/>
      <c r="AFZ113" s="92"/>
      <c r="AGA113" s="81"/>
      <c r="AGB113" s="90"/>
      <c r="AGC113" s="81"/>
      <c r="AGD113" s="77"/>
      <c r="AGE113" s="42"/>
      <c r="AGF113" s="72"/>
      <c r="AGG113" s="96"/>
      <c r="AGH113" s="92"/>
      <c r="AGI113" s="81"/>
      <c r="AGJ113" s="90"/>
      <c r="AGK113" s="81"/>
      <c r="AGL113" s="77"/>
      <c r="AGM113" s="42"/>
      <c r="AGN113" s="72"/>
      <c r="AGO113" s="96"/>
      <c r="AGP113" s="92"/>
      <c r="AGQ113" s="81"/>
      <c r="AGR113" s="90"/>
      <c r="AGS113" s="81"/>
      <c r="AGT113" s="77"/>
      <c r="AGU113" s="42"/>
      <c r="AGV113" s="72"/>
      <c r="AGW113" s="96"/>
      <c r="AGX113" s="92"/>
      <c r="AGY113" s="81"/>
      <c r="AGZ113" s="90"/>
      <c r="AHA113" s="81"/>
      <c r="AHB113" s="77"/>
      <c r="AHC113" s="42"/>
      <c r="AHD113" s="72"/>
      <c r="AHE113" s="96"/>
      <c r="AHF113" s="92"/>
      <c r="AHG113" s="81"/>
      <c r="AHH113" s="90"/>
      <c r="AHI113" s="81"/>
      <c r="AHJ113" s="77"/>
      <c r="AHK113" s="42"/>
      <c r="AHL113" s="72"/>
      <c r="AHM113" s="96"/>
      <c r="AHN113" s="92"/>
      <c r="AHO113" s="81"/>
      <c r="AHP113" s="90"/>
      <c r="AHQ113" s="81"/>
      <c r="AHR113" s="77"/>
      <c r="AHS113" s="42"/>
      <c r="AHT113" s="72"/>
      <c r="AHU113" s="96"/>
      <c r="AHV113" s="92"/>
      <c r="AHW113" s="81"/>
      <c r="AHX113" s="90"/>
      <c r="AHY113" s="81"/>
      <c r="AHZ113" s="77"/>
      <c r="AIA113" s="42"/>
      <c r="AIB113" s="72"/>
      <c r="AIC113" s="96"/>
      <c r="AID113" s="92"/>
      <c r="AIE113" s="81"/>
      <c r="AIF113" s="90"/>
      <c r="AIG113" s="81"/>
      <c r="AIH113" s="77"/>
      <c r="AII113" s="42"/>
      <c r="AIJ113" s="72"/>
      <c r="AIK113" s="96"/>
      <c r="AIL113" s="92"/>
      <c r="AIM113" s="81"/>
      <c r="AIN113" s="90"/>
      <c r="AIO113" s="81"/>
      <c r="AIP113" s="77"/>
      <c r="AIQ113" s="42"/>
      <c r="AIR113" s="72"/>
      <c r="AIS113" s="96"/>
      <c r="AIT113" s="92"/>
      <c r="AIU113" s="81"/>
      <c r="AIV113" s="90"/>
      <c r="AIW113" s="81"/>
      <c r="AIX113" s="77"/>
      <c r="AIY113" s="42"/>
      <c r="AIZ113" s="72"/>
      <c r="AJA113" s="96"/>
      <c r="AJB113" s="92"/>
      <c r="AJC113" s="81"/>
      <c r="AJD113" s="90"/>
      <c r="AJE113" s="81"/>
      <c r="AJF113" s="77"/>
      <c r="AJG113" s="42"/>
      <c r="AJH113" s="72"/>
      <c r="AJI113" s="96"/>
      <c r="AJJ113" s="92"/>
      <c r="AJK113" s="81"/>
      <c r="AJL113" s="90"/>
      <c r="AJM113" s="81"/>
      <c r="AJN113" s="77"/>
      <c r="AJO113" s="42"/>
      <c r="AJP113" s="72"/>
      <c r="AJQ113" s="96"/>
      <c r="AJR113" s="92"/>
      <c r="AJS113" s="81"/>
      <c r="AJT113" s="90"/>
      <c r="AJU113" s="81"/>
      <c r="AJV113" s="77"/>
      <c r="AJW113" s="42"/>
      <c r="AJX113" s="72"/>
      <c r="AJY113" s="96"/>
      <c r="AJZ113" s="92"/>
      <c r="AKA113" s="81"/>
      <c r="AKB113" s="90"/>
      <c r="AKC113" s="81"/>
      <c r="AKD113" s="77"/>
      <c r="AKE113" s="42"/>
      <c r="AKF113" s="72"/>
      <c r="AKG113" s="96"/>
      <c r="AKH113" s="92"/>
      <c r="AKI113" s="81"/>
      <c r="AKJ113" s="90"/>
      <c r="AKK113" s="81"/>
      <c r="AKL113" s="77"/>
      <c r="AKM113" s="42"/>
      <c r="AKN113" s="72"/>
      <c r="AKO113" s="96"/>
      <c r="AKP113" s="92"/>
      <c r="AKQ113" s="81"/>
      <c r="AKR113" s="90"/>
      <c r="AKS113" s="81"/>
      <c r="AKT113" s="77"/>
      <c r="AKU113" s="42"/>
      <c r="AKV113" s="72"/>
      <c r="AKW113" s="96"/>
      <c r="AKX113" s="92"/>
      <c r="AKY113" s="81"/>
      <c r="AKZ113" s="90"/>
      <c r="ALA113" s="81"/>
      <c r="ALB113" s="77"/>
      <c r="ALC113" s="42"/>
      <c r="ALD113" s="72"/>
      <c r="ALE113" s="96"/>
      <c r="ALF113" s="92"/>
      <c r="ALG113" s="81"/>
      <c r="ALH113" s="90"/>
      <c r="ALI113" s="81"/>
      <c r="ALJ113" s="77"/>
      <c r="ALK113" s="42"/>
      <c r="ALL113" s="72"/>
      <c r="ALM113" s="96"/>
      <c r="ALN113" s="92"/>
      <c r="ALO113" s="81"/>
      <c r="ALP113" s="90"/>
      <c r="ALQ113" s="81"/>
      <c r="ALR113" s="77"/>
      <c r="ALS113" s="42"/>
      <c r="ALT113" s="72"/>
      <c r="ALU113" s="96"/>
      <c r="ALV113" s="92"/>
      <c r="ALW113" s="81"/>
      <c r="ALX113" s="90"/>
      <c r="ALY113" s="81"/>
      <c r="ALZ113" s="77"/>
      <c r="AMA113" s="42"/>
      <c r="AMB113" s="72"/>
      <c r="AMC113" s="96"/>
      <c r="AMD113" s="92"/>
      <c r="AME113" s="81"/>
      <c r="AMF113" s="90"/>
      <c r="AMG113" s="81"/>
      <c r="AMH113" s="77"/>
      <c r="AMI113" s="42"/>
      <c r="AMJ113" s="72"/>
      <c r="AMK113" s="96"/>
      <c r="AML113" s="92"/>
      <c r="AMM113" s="81"/>
      <c r="AMN113" s="90"/>
      <c r="AMO113" s="81"/>
      <c r="AMP113" s="77"/>
      <c r="AMQ113" s="42"/>
      <c r="AMR113" s="72"/>
      <c r="AMS113" s="96"/>
      <c r="AMT113" s="92"/>
      <c r="AMU113" s="81"/>
      <c r="AMV113" s="90"/>
      <c r="AMW113" s="81"/>
      <c r="AMX113" s="77"/>
      <c r="AMY113" s="42"/>
      <c r="AMZ113" s="72"/>
      <c r="ANA113" s="96"/>
      <c r="ANB113" s="92"/>
      <c r="ANC113" s="81"/>
      <c r="AND113" s="90"/>
      <c r="ANE113" s="81"/>
      <c r="ANF113" s="77"/>
      <c r="ANG113" s="42"/>
      <c r="ANH113" s="72"/>
      <c r="ANI113" s="96"/>
      <c r="ANJ113" s="92"/>
      <c r="ANK113" s="81"/>
      <c r="ANL113" s="90"/>
      <c r="ANM113" s="81"/>
      <c r="ANN113" s="77"/>
      <c r="ANO113" s="42"/>
      <c r="ANP113" s="72"/>
      <c r="ANQ113" s="96"/>
      <c r="ANR113" s="92"/>
      <c r="ANS113" s="81"/>
      <c r="ANT113" s="90"/>
      <c r="ANU113" s="81"/>
      <c r="ANV113" s="77"/>
      <c r="ANW113" s="42"/>
      <c r="ANX113" s="72"/>
      <c r="ANY113" s="96"/>
      <c r="ANZ113" s="92"/>
      <c r="AOA113" s="81"/>
      <c r="AOB113" s="90"/>
      <c r="AOC113" s="81"/>
      <c r="AOD113" s="77"/>
      <c r="AOE113" s="42"/>
      <c r="AOF113" s="72"/>
      <c r="AOG113" s="96"/>
      <c r="AOH113" s="92"/>
      <c r="AOI113" s="81"/>
      <c r="AOJ113" s="90"/>
      <c r="AOK113" s="81"/>
      <c r="AOL113" s="77"/>
      <c r="AOM113" s="42"/>
      <c r="AON113" s="72"/>
      <c r="AOO113" s="96"/>
      <c r="AOP113" s="92"/>
      <c r="AOQ113" s="81"/>
      <c r="AOR113" s="90"/>
      <c r="AOS113" s="81"/>
      <c r="AOT113" s="77"/>
      <c r="AOU113" s="42"/>
      <c r="AOV113" s="72"/>
      <c r="AOW113" s="96"/>
      <c r="AOX113" s="92"/>
      <c r="AOY113" s="81"/>
      <c r="AOZ113" s="90"/>
      <c r="APA113" s="81"/>
      <c r="APB113" s="77"/>
      <c r="APC113" s="42"/>
      <c r="APD113" s="72"/>
      <c r="APE113" s="96"/>
      <c r="APF113" s="92"/>
      <c r="APG113" s="81"/>
      <c r="APH113" s="90"/>
      <c r="API113" s="81"/>
      <c r="APJ113" s="77"/>
      <c r="APK113" s="42"/>
      <c r="APL113" s="72"/>
      <c r="APM113" s="96"/>
      <c r="APN113" s="92"/>
      <c r="APO113" s="81"/>
      <c r="APP113" s="90"/>
      <c r="APQ113" s="81"/>
      <c r="APR113" s="77"/>
      <c r="APS113" s="42"/>
      <c r="APT113" s="72"/>
      <c r="APU113" s="96"/>
      <c r="APV113" s="92"/>
      <c r="APW113" s="81"/>
      <c r="APX113" s="90"/>
      <c r="APY113" s="81"/>
      <c r="APZ113" s="77"/>
      <c r="AQA113" s="42"/>
      <c r="AQB113" s="72"/>
      <c r="AQC113" s="96"/>
      <c r="AQD113" s="92"/>
      <c r="AQE113" s="81"/>
      <c r="AQF113" s="90"/>
      <c r="AQG113" s="81"/>
      <c r="AQH113" s="77"/>
      <c r="AQI113" s="42"/>
      <c r="AQJ113" s="72"/>
      <c r="AQK113" s="96"/>
      <c r="AQL113" s="92"/>
      <c r="AQM113" s="81"/>
      <c r="AQN113" s="90"/>
      <c r="AQO113" s="81"/>
      <c r="AQP113" s="77"/>
      <c r="AQQ113" s="42"/>
      <c r="AQR113" s="72"/>
      <c r="AQS113" s="96"/>
      <c r="AQT113" s="92"/>
      <c r="AQU113" s="81"/>
      <c r="AQV113" s="90"/>
      <c r="AQW113" s="81"/>
      <c r="AQX113" s="77"/>
      <c r="AQY113" s="42"/>
      <c r="AQZ113" s="72"/>
      <c r="ARA113" s="96"/>
      <c r="ARB113" s="92"/>
      <c r="ARC113" s="81"/>
      <c r="ARD113" s="90"/>
      <c r="ARE113" s="81"/>
      <c r="ARF113" s="77"/>
      <c r="ARG113" s="42"/>
      <c r="ARH113" s="72"/>
      <c r="ARI113" s="96"/>
      <c r="ARJ113" s="92"/>
      <c r="ARK113" s="81"/>
      <c r="ARL113" s="90"/>
      <c r="ARM113" s="81"/>
      <c r="ARN113" s="77"/>
      <c r="ARO113" s="42"/>
      <c r="ARP113" s="72"/>
      <c r="ARQ113" s="96"/>
      <c r="ARR113" s="92"/>
      <c r="ARS113" s="81"/>
      <c r="ART113" s="90"/>
      <c r="ARU113" s="81"/>
      <c r="ARV113" s="77"/>
      <c r="ARW113" s="42"/>
      <c r="ARX113" s="72"/>
      <c r="ARY113" s="96"/>
      <c r="ARZ113" s="92"/>
      <c r="ASA113" s="81"/>
      <c r="ASB113" s="90"/>
      <c r="ASC113" s="81"/>
      <c r="ASD113" s="77"/>
      <c r="ASE113" s="42"/>
      <c r="ASF113" s="72"/>
      <c r="ASG113" s="96"/>
      <c r="ASH113" s="92"/>
      <c r="ASI113" s="81"/>
      <c r="ASJ113" s="90"/>
      <c r="ASK113" s="81"/>
      <c r="ASL113" s="77"/>
      <c r="ASM113" s="42"/>
      <c r="ASN113" s="72"/>
      <c r="ASO113" s="96"/>
      <c r="ASP113" s="92"/>
      <c r="ASQ113" s="81"/>
      <c r="ASR113" s="90"/>
      <c r="ASS113" s="81"/>
      <c r="AST113" s="77"/>
      <c r="ASU113" s="42"/>
      <c r="ASV113" s="72"/>
      <c r="ASW113" s="96"/>
      <c r="ASX113" s="92"/>
      <c r="ASY113" s="81"/>
      <c r="ASZ113" s="90"/>
      <c r="ATA113" s="81"/>
      <c r="ATB113" s="77"/>
      <c r="ATC113" s="42"/>
      <c r="ATD113" s="72"/>
      <c r="ATE113" s="96"/>
      <c r="ATF113" s="92"/>
      <c r="ATG113" s="81"/>
      <c r="ATH113" s="90"/>
      <c r="ATI113" s="81"/>
      <c r="ATJ113" s="77"/>
      <c r="ATK113" s="42"/>
      <c r="ATL113" s="72"/>
      <c r="ATM113" s="96"/>
      <c r="ATN113" s="92"/>
      <c r="ATO113" s="81"/>
      <c r="ATP113" s="90"/>
      <c r="ATQ113" s="81"/>
      <c r="ATR113" s="77"/>
      <c r="ATS113" s="42"/>
      <c r="ATT113" s="72"/>
      <c r="ATU113" s="96"/>
      <c r="ATV113" s="92"/>
      <c r="ATW113" s="81"/>
      <c r="ATX113" s="90"/>
      <c r="ATY113" s="81"/>
      <c r="ATZ113" s="77"/>
      <c r="AUA113" s="42"/>
      <c r="AUB113" s="72"/>
      <c r="AUC113" s="96"/>
      <c r="AUD113" s="92"/>
      <c r="AUE113" s="81"/>
      <c r="AUF113" s="90"/>
      <c r="AUG113" s="81"/>
      <c r="AUH113" s="77"/>
      <c r="AUI113" s="42"/>
      <c r="AUJ113" s="72"/>
      <c r="AUK113" s="96"/>
      <c r="AUL113" s="92"/>
      <c r="AUM113" s="81"/>
      <c r="AUN113" s="90"/>
      <c r="AUO113" s="81"/>
      <c r="AUP113" s="77"/>
      <c r="AUQ113" s="42"/>
      <c r="AUR113" s="72"/>
      <c r="AUS113" s="96"/>
      <c r="AUT113" s="92"/>
      <c r="AUU113" s="81"/>
      <c r="AUV113" s="90"/>
      <c r="AUW113" s="81"/>
      <c r="AUX113" s="77"/>
      <c r="AUY113" s="42"/>
      <c r="AUZ113" s="72"/>
      <c r="AVA113" s="96"/>
      <c r="AVB113" s="92"/>
      <c r="AVC113" s="81"/>
      <c r="AVD113" s="90"/>
      <c r="AVE113" s="81"/>
      <c r="AVF113" s="77"/>
      <c r="AVG113" s="42"/>
      <c r="AVH113" s="72"/>
      <c r="AVI113" s="96"/>
      <c r="AVJ113" s="92"/>
      <c r="AVK113" s="81"/>
      <c r="AVL113" s="90"/>
      <c r="AVM113" s="81"/>
      <c r="AVN113" s="77"/>
      <c r="AVO113" s="42"/>
      <c r="AVP113" s="72"/>
      <c r="AVQ113" s="96"/>
      <c r="AVR113" s="92"/>
      <c r="AVS113" s="81"/>
      <c r="AVT113" s="90"/>
      <c r="AVU113" s="81"/>
      <c r="AVV113" s="77"/>
      <c r="AVW113" s="42"/>
      <c r="AVX113" s="72"/>
      <c r="AVY113" s="96"/>
      <c r="AVZ113" s="92"/>
      <c r="AWA113" s="81"/>
      <c r="AWB113" s="90"/>
      <c r="AWC113" s="81"/>
      <c r="AWD113" s="77"/>
      <c r="AWE113" s="42"/>
      <c r="AWF113" s="72"/>
      <c r="AWG113" s="96"/>
      <c r="AWH113" s="92"/>
      <c r="AWI113" s="81"/>
      <c r="AWJ113" s="90"/>
      <c r="AWK113" s="81"/>
      <c r="AWL113" s="77"/>
      <c r="AWM113" s="42"/>
      <c r="AWN113" s="72"/>
      <c r="AWO113" s="96"/>
      <c r="AWP113" s="92"/>
      <c r="AWQ113" s="81"/>
      <c r="AWR113" s="90"/>
      <c r="AWS113" s="81"/>
      <c r="AWT113" s="77"/>
      <c r="AWU113" s="42"/>
      <c r="AWV113" s="72"/>
      <c r="AWW113" s="96"/>
      <c r="AWX113" s="92"/>
      <c r="AWY113" s="81"/>
      <c r="AWZ113" s="90"/>
      <c r="AXA113" s="81"/>
      <c r="AXB113" s="77"/>
      <c r="AXC113" s="42"/>
      <c r="AXD113" s="72"/>
      <c r="AXE113" s="96"/>
      <c r="AXF113" s="92"/>
      <c r="AXG113" s="81"/>
      <c r="AXH113" s="90"/>
      <c r="AXI113" s="81"/>
      <c r="AXJ113" s="77"/>
      <c r="AXK113" s="42"/>
      <c r="AXL113" s="72"/>
      <c r="AXM113" s="96"/>
      <c r="AXN113" s="92"/>
      <c r="AXO113" s="81"/>
      <c r="AXP113" s="90"/>
      <c r="AXQ113" s="81"/>
      <c r="AXR113" s="77"/>
      <c r="AXS113" s="42"/>
      <c r="AXT113" s="72"/>
      <c r="AXU113" s="96"/>
      <c r="AXV113" s="92"/>
      <c r="AXW113" s="81"/>
      <c r="AXX113" s="90"/>
      <c r="AXY113" s="81"/>
      <c r="AXZ113" s="77"/>
      <c r="AYA113" s="42"/>
      <c r="AYB113" s="72"/>
      <c r="AYC113" s="96"/>
      <c r="AYD113" s="92"/>
      <c r="AYE113" s="81"/>
      <c r="AYF113" s="90"/>
      <c r="AYG113" s="81"/>
      <c r="AYH113" s="77"/>
      <c r="AYI113" s="42"/>
      <c r="AYJ113" s="72"/>
      <c r="AYK113" s="96"/>
      <c r="AYL113" s="92"/>
      <c r="AYM113" s="81"/>
      <c r="AYN113" s="90"/>
      <c r="AYO113" s="81"/>
      <c r="AYP113" s="77"/>
      <c r="AYQ113" s="42"/>
      <c r="AYR113" s="72"/>
      <c r="AYS113" s="96"/>
      <c r="AYT113" s="92"/>
      <c r="AYU113" s="81"/>
      <c r="AYV113" s="90"/>
      <c r="AYW113" s="81"/>
      <c r="AYX113" s="77"/>
      <c r="AYY113" s="42"/>
      <c r="AYZ113" s="72"/>
      <c r="AZA113" s="96"/>
      <c r="AZB113" s="92"/>
      <c r="AZC113" s="81"/>
      <c r="AZD113" s="90"/>
      <c r="AZE113" s="81"/>
      <c r="AZF113" s="77"/>
      <c r="AZG113" s="42"/>
      <c r="AZH113" s="72"/>
      <c r="AZI113" s="96"/>
      <c r="AZJ113" s="92"/>
      <c r="AZK113" s="81"/>
      <c r="AZL113" s="90"/>
      <c r="AZM113" s="81"/>
      <c r="AZN113" s="77"/>
      <c r="AZO113" s="42"/>
      <c r="AZP113" s="72"/>
      <c r="AZQ113" s="96"/>
      <c r="AZR113" s="92"/>
      <c r="AZS113" s="81"/>
      <c r="AZT113" s="90"/>
      <c r="AZU113" s="81"/>
      <c r="AZV113" s="77"/>
      <c r="AZW113" s="42"/>
      <c r="AZX113" s="72"/>
      <c r="AZY113" s="96"/>
      <c r="AZZ113" s="92"/>
      <c r="BAA113" s="81"/>
      <c r="BAB113" s="90"/>
      <c r="BAC113" s="81"/>
      <c r="BAD113" s="77"/>
      <c r="BAE113" s="42"/>
      <c r="BAF113" s="72"/>
      <c r="BAG113" s="96"/>
      <c r="BAH113" s="92"/>
      <c r="BAI113" s="81"/>
      <c r="BAJ113" s="90"/>
      <c r="BAK113" s="81"/>
      <c r="BAL113" s="77"/>
      <c r="BAM113" s="42"/>
      <c r="BAN113" s="72"/>
      <c r="BAO113" s="96"/>
      <c r="BAP113" s="92"/>
      <c r="BAQ113" s="81"/>
      <c r="BAR113" s="90"/>
      <c r="BAS113" s="81"/>
      <c r="BAT113" s="77"/>
      <c r="BAU113" s="42"/>
      <c r="BAV113" s="72"/>
      <c r="BAW113" s="96"/>
      <c r="BAX113" s="92"/>
      <c r="BAY113" s="81"/>
      <c r="BAZ113" s="90"/>
      <c r="BBA113" s="81"/>
      <c r="BBB113" s="77"/>
      <c r="BBC113" s="42"/>
      <c r="BBD113" s="72"/>
      <c r="BBE113" s="96"/>
      <c r="BBF113" s="92"/>
      <c r="BBG113" s="81"/>
      <c r="BBH113" s="90"/>
      <c r="BBI113" s="81"/>
      <c r="BBJ113" s="77"/>
      <c r="BBK113" s="42"/>
      <c r="BBL113" s="72"/>
      <c r="BBM113" s="96"/>
      <c r="BBN113" s="92"/>
      <c r="BBO113" s="81"/>
      <c r="BBP113" s="90"/>
      <c r="BBQ113" s="81"/>
      <c r="BBR113" s="77"/>
      <c r="BBS113" s="42"/>
      <c r="BBT113" s="72"/>
      <c r="BBU113" s="96"/>
      <c r="BBV113" s="92"/>
      <c r="BBW113" s="81"/>
      <c r="BBX113" s="90"/>
      <c r="BBY113" s="81"/>
      <c r="BBZ113" s="77"/>
      <c r="BCA113" s="42"/>
      <c r="BCB113" s="72"/>
      <c r="BCC113" s="96"/>
      <c r="BCD113" s="92"/>
      <c r="BCE113" s="81"/>
      <c r="BCF113" s="90"/>
      <c r="BCG113" s="81"/>
      <c r="BCH113" s="77"/>
      <c r="BCI113" s="42"/>
      <c r="BCJ113" s="72"/>
      <c r="BCK113" s="96"/>
      <c r="BCL113" s="92"/>
      <c r="BCM113" s="81"/>
      <c r="BCN113" s="90"/>
      <c r="BCO113" s="81"/>
      <c r="BCP113" s="77"/>
      <c r="BCQ113" s="42"/>
      <c r="BCR113" s="72"/>
      <c r="BCS113" s="96"/>
      <c r="BCT113" s="92"/>
      <c r="BCU113" s="81"/>
      <c r="BCV113" s="90"/>
      <c r="BCW113" s="81"/>
      <c r="BCX113" s="77"/>
      <c r="BCY113" s="42"/>
      <c r="BCZ113" s="72"/>
      <c r="BDA113" s="96"/>
      <c r="BDB113" s="92"/>
      <c r="BDC113" s="81"/>
      <c r="BDD113" s="90"/>
      <c r="BDE113" s="81"/>
      <c r="BDF113" s="77"/>
      <c r="BDG113" s="42"/>
      <c r="BDH113" s="72"/>
      <c r="BDI113" s="96"/>
      <c r="BDJ113" s="92"/>
      <c r="BDK113" s="81"/>
      <c r="BDL113" s="90"/>
      <c r="BDM113" s="81"/>
      <c r="BDN113" s="77"/>
      <c r="BDO113" s="42"/>
      <c r="BDP113" s="72"/>
      <c r="BDQ113" s="96"/>
      <c r="BDR113" s="92"/>
      <c r="BDS113" s="81"/>
      <c r="BDT113" s="90"/>
      <c r="BDU113" s="81"/>
      <c r="BDV113" s="77"/>
      <c r="BDW113" s="42"/>
      <c r="BDX113" s="72"/>
      <c r="BDY113" s="96"/>
      <c r="BDZ113" s="92"/>
      <c r="BEA113" s="81"/>
      <c r="BEB113" s="90"/>
      <c r="BEC113" s="81"/>
      <c r="BED113" s="77"/>
      <c r="BEE113" s="42"/>
      <c r="BEF113" s="72"/>
      <c r="BEG113" s="96"/>
      <c r="BEH113" s="92"/>
      <c r="BEI113" s="81"/>
      <c r="BEJ113" s="90"/>
      <c r="BEK113" s="81"/>
      <c r="BEL113" s="77"/>
      <c r="BEM113" s="42"/>
      <c r="BEN113" s="72"/>
      <c r="BEO113" s="96"/>
      <c r="BEP113" s="92"/>
      <c r="BEQ113" s="81"/>
      <c r="BER113" s="90"/>
      <c r="BES113" s="81"/>
      <c r="BET113" s="77"/>
      <c r="BEU113" s="42"/>
      <c r="BEV113" s="72"/>
      <c r="BEW113" s="96"/>
      <c r="BEX113" s="92"/>
      <c r="BEY113" s="81"/>
      <c r="BEZ113" s="90"/>
      <c r="BFA113" s="81"/>
      <c r="BFB113" s="77"/>
      <c r="BFC113" s="42"/>
      <c r="BFD113" s="72"/>
      <c r="BFE113" s="96"/>
      <c r="BFF113" s="92"/>
      <c r="BFG113" s="81"/>
      <c r="BFH113" s="90"/>
      <c r="BFI113" s="81"/>
      <c r="BFJ113" s="77"/>
      <c r="BFK113" s="42"/>
      <c r="BFL113" s="72"/>
      <c r="BFM113" s="96"/>
      <c r="BFN113" s="92"/>
      <c r="BFO113" s="81"/>
      <c r="BFP113" s="90"/>
      <c r="BFQ113" s="81"/>
      <c r="BFR113" s="77"/>
      <c r="BFS113" s="42"/>
      <c r="BFT113" s="72"/>
      <c r="BFU113" s="96"/>
      <c r="BFV113" s="92"/>
      <c r="BFW113" s="81"/>
      <c r="BFX113" s="90"/>
      <c r="BFY113" s="81"/>
      <c r="BFZ113" s="77"/>
      <c r="BGA113" s="42"/>
      <c r="BGB113" s="72"/>
      <c r="BGC113" s="96"/>
      <c r="BGD113" s="92"/>
      <c r="BGE113" s="81"/>
      <c r="BGF113" s="90"/>
      <c r="BGG113" s="81"/>
      <c r="BGH113" s="77"/>
      <c r="BGI113" s="42"/>
      <c r="BGJ113" s="72"/>
      <c r="BGK113" s="96"/>
      <c r="BGL113" s="92"/>
      <c r="BGM113" s="81"/>
      <c r="BGN113" s="90"/>
      <c r="BGO113" s="81"/>
      <c r="BGP113" s="77"/>
      <c r="BGQ113" s="42"/>
      <c r="BGR113" s="72"/>
      <c r="BGS113" s="96"/>
      <c r="BGT113" s="92"/>
      <c r="BGU113" s="81"/>
      <c r="BGV113" s="90"/>
      <c r="BGW113" s="81"/>
      <c r="BGX113" s="77"/>
      <c r="BGY113" s="42"/>
      <c r="BGZ113" s="72"/>
      <c r="BHA113" s="96"/>
      <c r="BHB113" s="92"/>
      <c r="BHC113" s="81"/>
      <c r="BHD113" s="90"/>
      <c r="BHE113" s="81"/>
      <c r="BHF113" s="77"/>
      <c r="BHG113" s="42"/>
      <c r="BHH113" s="72"/>
      <c r="BHI113" s="96"/>
      <c r="BHJ113" s="92"/>
      <c r="BHK113" s="81"/>
      <c r="BHL113" s="90"/>
      <c r="BHM113" s="81"/>
      <c r="BHN113" s="77"/>
      <c r="BHO113" s="42"/>
      <c r="BHP113" s="72"/>
      <c r="BHQ113" s="96"/>
      <c r="BHR113" s="92"/>
      <c r="BHS113" s="81"/>
      <c r="BHT113" s="90"/>
      <c r="BHU113" s="81"/>
      <c r="BHV113" s="77"/>
      <c r="BHW113" s="42"/>
      <c r="BHX113" s="72"/>
      <c r="BHY113" s="96"/>
      <c r="BHZ113" s="92"/>
      <c r="BIA113" s="81"/>
      <c r="BIB113" s="90"/>
      <c r="BIC113" s="81"/>
      <c r="BID113" s="77"/>
      <c r="BIE113" s="42"/>
      <c r="BIF113" s="72"/>
      <c r="BIG113" s="96"/>
      <c r="BIH113" s="92"/>
      <c r="BII113" s="81"/>
      <c r="BIJ113" s="90"/>
      <c r="BIK113" s="81"/>
      <c r="BIL113" s="77"/>
      <c r="BIM113" s="42"/>
      <c r="BIN113" s="72"/>
      <c r="BIO113" s="96"/>
      <c r="BIP113" s="92"/>
      <c r="BIQ113" s="81"/>
      <c r="BIR113" s="90"/>
      <c r="BIS113" s="81"/>
      <c r="BIT113" s="77"/>
      <c r="BIU113" s="42"/>
      <c r="BIV113" s="72"/>
      <c r="BIW113" s="96"/>
      <c r="BIX113" s="92"/>
      <c r="BIY113" s="81"/>
      <c r="BIZ113" s="90"/>
      <c r="BJA113" s="81"/>
      <c r="BJB113" s="77"/>
      <c r="BJC113" s="42"/>
      <c r="BJD113" s="72"/>
      <c r="BJE113" s="96"/>
      <c r="BJF113" s="92"/>
      <c r="BJG113" s="81"/>
      <c r="BJH113" s="90"/>
      <c r="BJI113" s="81"/>
      <c r="BJJ113" s="77"/>
      <c r="BJK113" s="42"/>
      <c r="BJL113" s="72"/>
      <c r="BJM113" s="96"/>
      <c r="BJN113" s="92"/>
      <c r="BJO113" s="81"/>
      <c r="BJP113" s="90"/>
      <c r="BJQ113" s="81"/>
      <c r="BJR113" s="77"/>
      <c r="BJS113" s="42"/>
      <c r="BJT113" s="72"/>
      <c r="BJU113" s="96"/>
      <c r="BJV113" s="92"/>
      <c r="BJW113" s="81"/>
      <c r="BJX113" s="90"/>
      <c r="BJY113" s="81"/>
      <c r="BJZ113" s="77"/>
      <c r="BKA113" s="42"/>
      <c r="BKB113" s="72"/>
      <c r="BKC113" s="96"/>
      <c r="BKD113" s="92"/>
      <c r="BKE113" s="81"/>
      <c r="BKF113" s="90"/>
      <c r="BKG113" s="81"/>
      <c r="BKH113" s="77"/>
      <c r="BKI113" s="42"/>
      <c r="BKJ113" s="72"/>
      <c r="BKK113" s="96"/>
      <c r="BKL113" s="92"/>
      <c r="BKM113" s="81"/>
      <c r="BKN113" s="90"/>
      <c r="BKO113" s="81"/>
      <c r="BKP113" s="77"/>
      <c r="BKQ113" s="42"/>
      <c r="BKR113" s="72"/>
      <c r="BKS113" s="96"/>
      <c r="BKT113" s="92"/>
      <c r="BKU113" s="81"/>
      <c r="BKV113" s="90"/>
      <c r="BKW113" s="81"/>
      <c r="BKX113" s="77"/>
      <c r="BKY113" s="42"/>
      <c r="BKZ113" s="72"/>
      <c r="BLA113" s="96"/>
      <c r="BLB113" s="92"/>
      <c r="BLC113" s="81"/>
      <c r="BLD113" s="90"/>
      <c r="BLE113" s="81"/>
      <c r="BLF113" s="77"/>
      <c r="BLG113" s="42"/>
      <c r="BLH113" s="72"/>
      <c r="BLI113" s="96"/>
      <c r="BLJ113" s="92"/>
      <c r="BLK113" s="81"/>
      <c r="BLL113" s="90"/>
      <c r="BLM113" s="81"/>
      <c r="BLN113" s="77"/>
      <c r="BLO113" s="42"/>
      <c r="BLP113" s="72"/>
      <c r="BLQ113" s="96"/>
      <c r="BLR113" s="92"/>
      <c r="BLS113" s="81"/>
      <c r="BLT113" s="90"/>
      <c r="BLU113" s="81"/>
      <c r="BLV113" s="77"/>
      <c r="BLW113" s="42"/>
      <c r="BLX113" s="72"/>
      <c r="BLY113" s="96"/>
      <c r="BLZ113" s="92"/>
      <c r="BMA113" s="81"/>
      <c r="BMB113" s="90"/>
      <c r="BMC113" s="81"/>
      <c r="BMD113" s="77"/>
      <c r="BME113" s="42"/>
      <c r="BMF113" s="72"/>
      <c r="BMG113" s="96"/>
      <c r="BMH113" s="92"/>
      <c r="BMI113" s="81"/>
      <c r="BMJ113" s="90"/>
      <c r="BMK113" s="81"/>
      <c r="BML113" s="77"/>
      <c r="BMM113" s="42"/>
      <c r="BMN113" s="72"/>
      <c r="BMO113" s="96"/>
      <c r="BMP113" s="92"/>
      <c r="BMQ113" s="81"/>
      <c r="BMR113" s="90"/>
      <c r="BMS113" s="81"/>
      <c r="BMT113" s="77"/>
      <c r="BMU113" s="42"/>
      <c r="BMV113" s="72"/>
      <c r="BMW113" s="96"/>
      <c r="BMX113" s="92"/>
      <c r="BMY113" s="81"/>
      <c r="BMZ113" s="90"/>
      <c r="BNA113" s="81"/>
      <c r="BNB113" s="77"/>
      <c r="BNC113" s="42"/>
      <c r="BND113" s="72"/>
      <c r="BNE113" s="96"/>
      <c r="BNF113" s="92"/>
      <c r="BNG113" s="81"/>
      <c r="BNH113" s="90"/>
      <c r="BNI113" s="81"/>
      <c r="BNJ113" s="77"/>
      <c r="BNK113" s="42"/>
      <c r="BNL113" s="72"/>
      <c r="BNM113" s="96"/>
      <c r="BNN113" s="92"/>
      <c r="BNO113" s="81"/>
      <c r="BNP113" s="90"/>
      <c r="BNQ113" s="81"/>
      <c r="BNR113" s="77"/>
      <c r="BNS113" s="42"/>
      <c r="BNT113" s="72"/>
      <c r="BNU113" s="96"/>
      <c r="BNV113" s="92"/>
      <c r="BNW113" s="81"/>
      <c r="BNX113" s="90"/>
      <c r="BNY113" s="81"/>
      <c r="BNZ113" s="77"/>
      <c r="BOA113" s="42"/>
      <c r="BOB113" s="72"/>
      <c r="BOC113" s="96"/>
      <c r="BOD113" s="92"/>
      <c r="BOE113" s="81"/>
      <c r="BOF113" s="90"/>
      <c r="BOG113" s="81"/>
      <c r="BOH113" s="77"/>
      <c r="BOI113" s="42"/>
      <c r="BOJ113" s="72"/>
      <c r="BOK113" s="96"/>
      <c r="BOL113" s="92"/>
      <c r="BOM113" s="81"/>
      <c r="BON113" s="90"/>
      <c r="BOO113" s="81"/>
      <c r="BOP113" s="77"/>
      <c r="BOQ113" s="42"/>
      <c r="BOR113" s="72"/>
      <c r="BOS113" s="96"/>
      <c r="BOT113" s="92"/>
      <c r="BOU113" s="81"/>
      <c r="BOV113" s="90"/>
      <c r="BOW113" s="81"/>
      <c r="BOX113" s="77"/>
      <c r="BOY113" s="42"/>
      <c r="BOZ113" s="72"/>
      <c r="BPA113" s="96"/>
      <c r="BPB113" s="92"/>
      <c r="BPC113" s="81"/>
      <c r="BPD113" s="90"/>
      <c r="BPE113" s="81"/>
      <c r="BPF113" s="77"/>
      <c r="BPG113" s="42"/>
      <c r="BPH113" s="72"/>
      <c r="BPI113" s="96"/>
      <c r="BPJ113" s="92"/>
      <c r="BPK113" s="81"/>
      <c r="BPL113" s="90"/>
      <c r="BPM113" s="81"/>
      <c r="BPN113" s="77"/>
      <c r="BPO113" s="42"/>
      <c r="BPP113" s="72"/>
      <c r="BPQ113" s="96"/>
      <c r="BPR113" s="92"/>
      <c r="BPS113" s="81"/>
      <c r="BPT113" s="90"/>
      <c r="BPU113" s="81"/>
      <c r="BPV113" s="77"/>
      <c r="BPW113" s="42"/>
      <c r="BPX113" s="72"/>
      <c r="BPY113" s="96"/>
      <c r="BPZ113" s="92"/>
      <c r="BQA113" s="81"/>
      <c r="BQB113" s="90"/>
      <c r="BQC113" s="81"/>
      <c r="BQD113" s="77"/>
      <c r="BQE113" s="42"/>
      <c r="BQF113" s="72"/>
      <c r="BQG113" s="96"/>
      <c r="BQH113" s="92"/>
      <c r="BQI113" s="81"/>
      <c r="BQJ113" s="90"/>
      <c r="BQK113" s="81"/>
      <c r="BQL113" s="77"/>
      <c r="BQM113" s="42"/>
      <c r="BQN113" s="72"/>
      <c r="BQO113" s="96"/>
      <c r="BQP113" s="92"/>
      <c r="BQQ113" s="81"/>
      <c r="BQR113" s="90"/>
      <c r="BQS113" s="81"/>
      <c r="BQT113" s="77"/>
      <c r="BQU113" s="42"/>
      <c r="BQV113" s="72"/>
      <c r="BQW113" s="96"/>
      <c r="BQX113" s="92"/>
      <c r="BQY113" s="81"/>
      <c r="BQZ113" s="90"/>
      <c r="BRA113" s="81"/>
      <c r="BRB113" s="77"/>
      <c r="BRC113" s="42"/>
      <c r="BRD113" s="72"/>
      <c r="BRE113" s="96"/>
      <c r="BRF113" s="92"/>
      <c r="BRG113" s="81"/>
      <c r="BRH113" s="90"/>
      <c r="BRI113" s="81"/>
      <c r="BRJ113" s="77"/>
      <c r="BRK113" s="42"/>
      <c r="BRL113" s="72"/>
      <c r="BRM113" s="96"/>
      <c r="BRN113" s="92"/>
      <c r="BRO113" s="81"/>
      <c r="BRP113" s="90"/>
      <c r="BRQ113" s="81"/>
      <c r="BRR113" s="77"/>
      <c r="BRS113" s="42"/>
      <c r="BRT113" s="72"/>
      <c r="BRU113" s="96"/>
      <c r="BRV113" s="92"/>
      <c r="BRW113" s="81"/>
      <c r="BRX113" s="90"/>
      <c r="BRY113" s="81"/>
      <c r="BRZ113" s="77"/>
      <c r="BSA113" s="42"/>
      <c r="BSB113" s="72"/>
      <c r="BSC113" s="96"/>
      <c r="BSD113" s="92"/>
      <c r="BSE113" s="81"/>
      <c r="BSF113" s="90"/>
      <c r="BSG113" s="81"/>
      <c r="BSH113" s="77"/>
      <c r="BSI113" s="42"/>
      <c r="BSJ113" s="72"/>
      <c r="BSK113" s="96"/>
      <c r="BSL113" s="92"/>
      <c r="BSM113" s="81"/>
      <c r="BSN113" s="90"/>
      <c r="BSO113" s="81"/>
      <c r="BSP113" s="77"/>
      <c r="BSQ113" s="42"/>
      <c r="BSR113" s="72"/>
      <c r="BSS113" s="96"/>
      <c r="BST113" s="92"/>
      <c r="BSU113" s="81"/>
      <c r="BSV113" s="90"/>
      <c r="BSW113" s="81"/>
      <c r="BSX113" s="77"/>
      <c r="BSY113" s="42"/>
      <c r="BSZ113" s="72"/>
      <c r="BTA113" s="96"/>
      <c r="BTB113" s="92"/>
      <c r="BTC113" s="81"/>
      <c r="BTD113" s="90"/>
      <c r="BTE113" s="81"/>
      <c r="BTF113" s="77"/>
      <c r="BTG113" s="42"/>
      <c r="BTH113" s="72"/>
      <c r="BTI113" s="96"/>
      <c r="BTJ113" s="92"/>
      <c r="BTK113" s="81"/>
      <c r="BTL113" s="90"/>
      <c r="BTM113" s="81"/>
      <c r="BTN113" s="77"/>
      <c r="BTO113" s="42"/>
      <c r="BTP113" s="72"/>
      <c r="BTQ113" s="96"/>
      <c r="BTR113" s="92"/>
      <c r="BTS113" s="81"/>
      <c r="BTT113" s="90"/>
      <c r="BTU113" s="81"/>
      <c r="BTV113" s="77"/>
      <c r="BTW113" s="42"/>
      <c r="BTX113" s="72"/>
      <c r="BTY113" s="96"/>
      <c r="BTZ113" s="92"/>
      <c r="BUA113" s="81"/>
      <c r="BUB113" s="90"/>
      <c r="BUC113" s="81"/>
      <c r="BUD113" s="77"/>
      <c r="BUE113" s="42"/>
      <c r="BUF113" s="72"/>
      <c r="BUG113" s="96"/>
      <c r="BUH113" s="92"/>
      <c r="BUI113" s="81"/>
      <c r="BUJ113" s="90"/>
      <c r="BUK113" s="81"/>
      <c r="BUL113" s="77"/>
      <c r="BUM113" s="42"/>
      <c r="BUN113" s="72"/>
      <c r="BUO113" s="96"/>
      <c r="BUP113" s="92"/>
      <c r="BUQ113" s="81"/>
      <c r="BUR113" s="90"/>
      <c r="BUS113" s="81"/>
      <c r="BUT113" s="77"/>
      <c r="BUU113" s="42"/>
      <c r="BUV113" s="72"/>
      <c r="BUW113" s="96"/>
      <c r="BUX113" s="92"/>
      <c r="BUY113" s="81"/>
      <c r="BUZ113" s="90"/>
      <c r="BVA113" s="81"/>
      <c r="BVB113" s="77"/>
      <c r="BVC113" s="42"/>
      <c r="BVD113" s="72"/>
      <c r="BVE113" s="96"/>
      <c r="BVF113" s="92"/>
      <c r="BVG113" s="81"/>
      <c r="BVH113" s="90"/>
      <c r="BVI113" s="81"/>
      <c r="BVJ113" s="77"/>
      <c r="BVK113" s="42"/>
      <c r="BVL113" s="72"/>
      <c r="BVM113" s="96"/>
      <c r="BVN113" s="92"/>
      <c r="BVO113" s="81"/>
      <c r="BVP113" s="90"/>
      <c r="BVQ113" s="81"/>
      <c r="BVR113" s="77"/>
      <c r="BVS113" s="42"/>
      <c r="BVT113" s="72"/>
      <c r="BVU113" s="96"/>
      <c r="BVV113" s="92"/>
      <c r="BVW113" s="81"/>
      <c r="BVX113" s="90"/>
      <c r="BVY113" s="81"/>
      <c r="BVZ113" s="77"/>
      <c r="BWA113" s="42"/>
      <c r="BWB113" s="72"/>
      <c r="BWC113" s="96"/>
      <c r="BWD113" s="92"/>
      <c r="BWE113" s="81"/>
      <c r="BWF113" s="90"/>
      <c r="BWG113" s="81"/>
      <c r="BWH113" s="77"/>
      <c r="BWI113" s="42"/>
      <c r="BWJ113" s="72"/>
      <c r="BWK113" s="96"/>
      <c r="BWL113" s="92"/>
      <c r="BWM113" s="81"/>
      <c r="BWN113" s="90"/>
      <c r="BWO113" s="81"/>
      <c r="BWP113" s="77"/>
      <c r="BWQ113" s="42"/>
      <c r="BWR113" s="72"/>
      <c r="BWS113" s="96"/>
      <c r="BWT113" s="92"/>
      <c r="BWU113" s="81"/>
      <c r="BWV113" s="90"/>
      <c r="BWW113" s="81"/>
      <c r="BWX113" s="77"/>
      <c r="BWY113" s="42"/>
      <c r="BWZ113" s="72"/>
      <c r="BXA113" s="96"/>
      <c r="BXB113" s="92"/>
      <c r="BXC113" s="81"/>
      <c r="BXD113" s="90"/>
      <c r="BXE113" s="81"/>
      <c r="BXF113" s="77"/>
      <c r="BXG113" s="42"/>
      <c r="BXH113" s="72"/>
      <c r="BXI113" s="96"/>
      <c r="BXJ113" s="92"/>
      <c r="BXK113" s="81"/>
      <c r="BXL113" s="90"/>
      <c r="BXM113" s="81"/>
      <c r="BXN113" s="77"/>
      <c r="BXO113" s="42"/>
      <c r="BXP113" s="72"/>
      <c r="BXQ113" s="96"/>
      <c r="BXR113" s="92"/>
      <c r="BXS113" s="81"/>
      <c r="BXT113" s="90"/>
      <c r="BXU113" s="81"/>
      <c r="BXV113" s="77"/>
      <c r="BXW113" s="42"/>
      <c r="BXX113" s="72"/>
      <c r="BXY113" s="96"/>
      <c r="BXZ113" s="92"/>
      <c r="BYA113" s="81"/>
      <c r="BYB113" s="90"/>
      <c r="BYC113" s="81"/>
      <c r="BYD113" s="77"/>
      <c r="BYE113" s="42"/>
      <c r="BYF113" s="72"/>
      <c r="BYG113" s="96"/>
      <c r="BYH113" s="92"/>
      <c r="BYI113" s="81"/>
      <c r="BYJ113" s="90"/>
      <c r="BYK113" s="81"/>
      <c r="BYL113" s="77"/>
      <c r="BYM113" s="42"/>
      <c r="BYN113" s="72"/>
      <c r="BYO113" s="96"/>
      <c r="BYP113" s="92"/>
      <c r="BYQ113" s="81"/>
      <c r="BYR113" s="90"/>
      <c r="BYS113" s="81"/>
      <c r="BYT113" s="77"/>
      <c r="BYU113" s="42"/>
      <c r="BYV113" s="72"/>
      <c r="BYW113" s="96"/>
      <c r="BYX113" s="92"/>
      <c r="BYY113" s="81"/>
      <c r="BYZ113" s="90"/>
      <c r="BZA113" s="81"/>
      <c r="BZB113" s="77"/>
      <c r="BZC113" s="42"/>
      <c r="BZD113" s="72"/>
      <c r="BZE113" s="96"/>
      <c r="BZF113" s="92"/>
      <c r="BZG113" s="81"/>
      <c r="BZH113" s="90"/>
      <c r="BZI113" s="81"/>
      <c r="BZJ113" s="77"/>
      <c r="BZK113" s="42"/>
      <c r="BZL113" s="72"/>
      <c r="BZM113" s="96"/>
      <c r="BZN113" s="92"/>
      <c r="BZO113" s="81"/>
      <c r="BZP113" s="90"/>
      <c r="BZQ113" s="81"/>
      <c r="BZR113" s="77"/>
      <c r="BZS113" s="42"/>
      <c r="BZT113" s="72"/>
      <c r="BZU113" s="96"/>
      <c r="BZV113" s="92"/>
      <c r="BZW113" s="81"/>
      <c r="BZX113" s="90"/>
      <c r="BZY113" s="81"/>
      <c r="BZZ113" s="77"/>
      <c r="CAA113" s="42"/>
      <c r="CAB113" s="72"/>
      <c r="CAC113" s="96"/>
      <c r="CAD113" s="92"/>
      <c r="CAE113" s="81"/>
      <c r="CAF113" s="90"/>
      <c r="CAG113" s="81"/>
      <c r="CAH113" s="77"/>
      <c r="CAI113" s="42"/>
      <c r="CAJ113" s="72"/>
      <c r="CAK113" s="96"/>
      <c r="CAL113" s="92"/>
      <c r="CAM113" s="81"/>
      <c r="CAN113" s="90"/>
      <c r="CAO113" s="81"/>
      <c r="CAP113" s="77"/>
      <c r="CAQ113" s="42"/>
      <c r="CAR113" s="72"/>
      <c r="CAS113" s="96"/>
      <c r="CAT113" s="92"/>
      <c r="CAU113" s="81"/>
      <c r="CAV113" s="90"/>
      <c r="CAW113" s="81"/>
      <c r="CAX113" s="77"/>
      <c r="CAY113" s="42"/>
      <c r="CAZ113" s="72"/>
      <c r="CBA113" s="96"/>
      <c r="CBB113" s="92"/>
      <c r="CBC113" s="81"/>
      <c r="CBD113" s="90"/>
      <c r="CBE113" s="81"/>
      <c r="CBF113" s="77"/>
      <c r="CBG113" s="42"/>
      <c r="CBH113" s="72"/>
      <c r="CBI113" s="96"/>
      <c r="CBJ113" s="92"/>
      <c r="CBK113" s="81"/>
      <c r="CBL113" s="90"/>
      <c r="CBM113" s="81"/>
      <c r="CBN113" s="77"/>
      <c r="CBO113" s="42"/>
      <c r="CBP113" s="72"/>
      <c r="CBQ113" s="96"/>
      <c r="CBR113" s="92"/>
      <c r="CBS113" s="81"/>
      <c r="CBT113" s="90"/>
      <c r="CBU113" s="81"/>
      <c r="CBV113" s="77"/>
      <c r="CBW113" s="42"/>
      <c r="CBX113" s="72"/>
      <c r="CBY113" s="96"/>
      <c r="CBZ113" s="92"/>
      <c r="CCA113" s="81"/>
      <c r="CCB113" s="90"/>
      <c r="CCC113" s="81"/>
      <c r="CCD113" s="77"/>
      <c r="CCE113" s="42"/>
      <c r="CCF113" s="72"/>
      <c r="CCG113" s="96"/>
      <c r="CCH113" s="92"/>
      <c r="CCI113" s="81"/>
      <c r="CCJ113" s="90"/>
      <c r="CCK113" s="81"/>
      <c r="CCL113" s="77"/>
      <c r="CCM113" s="42"/>
      <c r="CCN113" s="72"/>
      <c r="CCO113" s="96"/>
      <c r="CCP113" s="92"/>
      <c r="CCQ113" s="81"/>
      <c r="CCR113" s="90"/>
      <c r="CCS113" s="81"/>
      <c r="CCT113" s="77"/>
      <c r="CCU113" s="42"/>
      <c r="CCV113" s="72"/>
      <c r="CCW113" s="96"/>
      <c r="CCX113" s="92"/>
      <c r="CCY113" s="81"/>
      <c r="CCZ113" s="90"/>
      <c r="CDA113" s="81"/>
      <c r="CDB113" s="77"/>
      <c r="CDC113" s="42"/>
      <c r="CDD113" s="72"/>
      <c r="CDE113" s="96"/>
      <c r="CDF113" s="92"/>
      <c r="CDG113" s="81"/>
      <c r="CDH113" s="90"/>
      <c r="CDI113" s="81"/>
      <c r="CDJ113" s="77"/>
      <c r="CDK113" s="42"/>
      <c r="CDL113" s="72"/>
      <c r="CDM113" s="96"/>
      <c r="CDN113" s="92"/>
      <c r="CDO113" s="81"/>
      <c r="CDP113" s="90"/>
      <c r="CDQ113" s="81"/>
      <c r="CDR113" s="77"/>
      <c r="CDS113" s="42"/>
      <c r="CDT113" s="72"/>
      <c r="CDU113" s="96"/>
      <c r="CDV113" s="92"/>
      <c r="CDW113" s="81"/>
      <c r="CDX113" s="90"/>
      <c r="CDY113" s="81"/>
      <c r="CDZ113" s="77"/>
      <c r="CEA113" s="42"/>
      <c r="CEB113" s="72"/>
      <c r="CEC113" s="96"/>
      <c r="CED113" s="92"/>
      <c r="CEE113" s="81"/>
      <c r="CEF113" s="90"/>
      <c r="CEG113" s="81"/>
      <c r="CEH113" s="77"/>
      <c r="CEI113" s="42"/>
      <c r="CEJ113" s="72"/>
      <c r="CEK113" s="96"/>
      <c r="CEL113" s="92"/>
      <c r="CEM113" s="81"/>
      <c r="CEN113" s="90"/>
      <c r="CEO113" s="81"/>
      <c r="CEP113" s="77"/>
      <c r="CEQ113" s="42"/>
      <c r="CER113" s="72"/>
      <c r="CES113" s="96"/>
      <c r="CET113" s="92"/>
      <c r="CEU113" s="81"/>
      <c r="CEV113" s="90"/>
      <c r="CEW113" s="81"/>
      <c r="CEX113" s="77"/>
      <c r="CEY113" s="42"/>
      <c r="CEZ113" s="72"/>
      <c r="CFA113" s="96"/>
      <c r="CFB113" s="92"/>
      <c r="CFC113" s="81"/>
      <c r="CFD113" s="90"/>
      <c r="CFE113" s="81"/>
      <c r="CFF113" s="77"/>
      <c r="CFG113" s="42"/>
      <c r="CFH113" s="72"/>
      <c r="CFI113" s="96"/>
      <c r="CFJ113" s="92"/>
      <c r="CFK113" s="81"/>
      <c r="CFL113" s="90"/>
      <c r="CFM113" s="81"/>
      <c r="CFN113" s="77"/>
      <c r="CFO113" s="42"/>
      <c r="CFP113" s="72"/>
      <c r="CFQ113" s="96"/>
      <c r="CFR113" s="92"/>
      <c r="CFS113" s="81"/>
      <c r="CFT113" s="90"/>
      <c r="CFU113" s="81"/>
      <c r="CFV113" s="77"/>
      <c r="CFW113" s="42"/>
      <c r="CFX113" s="72"/>
      <c r="CFY113" s="96"/>
      <c r="CFZ113" s="92"/>
      <c r="CGA113" s="81"/>
      <c r="CGB113" s="90"/>
      <c r="CGC113" s="81"/>
      <c r="CGD113" s="77"/>
      <c r="CGE113" s="42"/>
      <c r="CGF113" s="72"/>
      <c r="CGG113" s="96"/>
      <c r="CGH113" s="92"/>
      <c r="CGI113" s="81"/>
      <c r="CGJ113" s="90"/>
      <c r="CGK113" s="81"/>
      <c r="CGL113" s="77"/>
      <c r="CGM113" s="42"/>
      <c r="CGN113" s="72"/>
      <c r="CGO113" s="96"/>
      <c r="CGP113" s="92"/>
      <c r="CGQ113" s="81"/>
      <c r="CGR113" s="90"/>
      <c r="CGS113" s="81"/>
      <c r="CGT113" s="77"/>
      <c r="CGU113" s="42"/>
      <c r="CGV113" s="72"/>
      <c r="CGW113" s="96"/>
      <c r="CGX113" s="92"/>
      <c r="CGY113" s="81"/>
      <c r="CGZ113" s="90"/>
      <c r="CHA113" s="81"/>
      <c r="CHB113" s="77"/>
      <c r="CHC113" s="42"/>
      <c r="CHD113" s="72"/>
      <c r="CHE113" s="96"/>
      <c r="CHF113" s="92"/>
      <c r="CHG113" s="81"/>
      <c r="CHH113" s="90"/>
      <c r="CHI113" s="81"/>
      <c r="CHJ113" s="77"/>
      <c r="CHK113" s="42"/>
      <c r="CHL113" s="72"/>
      <c r="CHM113" s="96"/>
      <c r="CHN113" s="92"/>
      <c r="CHO113" s="81"/>
      <c r="CHP113" s="90"/>
      <c r="CHQ113" s="81"/>
      <c r="CHR113" s="77"/>
      <c r="CHS113" s="42"/>
      <c r="CHT113" s="72"/>
      <c r="CHU113" s="96"/>
      <c r="CHV113" s="92"/>
      <c r="CHW113" s="81"/>
      <c r="CHX113" s="90"/>
      <c r="CHY113" s="81"/>
      <c r="CHZ113" s="77"/>
      <c r="CIA113" s="42"/>
      <c r="CIB113" s="72"/>
      <c r="CIC113" s="96"/>
      <c r="CID113" s="92"/>
      <c r="CIE113" s="81"/>
      <c r="CIF113" s="90"/>
      <c r="CIG113" s="81"/>
      <c r="CIH113" s="77"/>
      <c r="CII113" s="42"/>
      <c r="CIJ113" s="72"/>
      <c r="CIK113" s="96"/>
      <c r="CIL113" s="92"/>
      <c r="CIM113" s="81"/>
      <c r="CIN113" s="90"/>
      <c r="CIO113" s="81"/>
      <c r="CIP113" s="77"/>
      <c r="CIQ113" s="42"/>
      <c r="CIR113" s="72"/>
      <c r="CIS113" s="96"/>
      <c r="CIT113" s="92"/>
      <c r="CIU113" s="81"/>
      <c r="CIV113" s="90"/>
      <c r="CIW113" s="81"/>
      <c r="CIX113" s="77"/>
      <c r="CIY113" s="42"/>
      <c r="CIZ113" s="72"/>
      <c r="CJA113" s="96"/>
      <c r="CJB113" s="92"/>
      <c r="CJC113" s="81"/>
      <c r="CJD113" s="90"/>
      <c r="CJE113" s="81"/>
      <c r="CJF113" s="77"/>
      <c r="CJG113" s="42"/>
      <c r="CJH113" s="72"/>
      <c r="CJI113" s="96"/>
      <c r="CJJ113" s="92"/>
      <c r="CJK113" s="81"/>
      <c r="CJL113" s="90"/>
      <c r="CJM113" s="81"/>
      <c r="CJN113" s="77"/>
      <c r="CJO113" s="42"/>
      <c r="CJP113" s="72"/>
      <c r="CJQ113" s="96"/>
      <c r="CJR113" s="92"/>
      <c r="CJS113" s="81"/>
      <c r="CJT113" s="90"/>
      <c r="CJU113" s="81"/>
      <c r="CJV113" s="77"/>
      <c r="CJW113" s="42"/>
      <c r="CJX113" s="72"/>
      <c r="CJY113" s="96"/>
      <c r="CJZ113" s="92"/>
      <c r="CKA113" s="81"/>
      <c r="CKB113" s="90"/>
      <c r="CKC113" s="81"/>
      <c r="CKD113" s="77"/>
      <c r="CKE113" s="42"/>
      <c r="CKF113" s="72"/>
      <c r="CKG113" s="96"/>
      <c r="CKH113" s="92"/>
      <c r="CKI113" s="81"/>
      <c r="CKJ113" s="90"/>
      <c r="CKK113" s="81"/>
      <c r="CKL113" s="77"/>
      <c r="CKM113" s="42"/>
      <c r="CKN113" s="72"/>
      <c r="CKO113" s="96"/>
      <c r="CKP113" s="92"/>
      <c r="CKQ113" s="81"/>
      <c r="CKR113" s="90"/>
      <c r="CKS113" s="81"/>
      <c r="CKT113" s="77"/>
      <c r="CKU113" s="42"/>
      <c r="CKV113" s="72"/>
      <c r="CKW113" s="96"/>
      <c r="CKX113" s="92"/>
      <c r="CKY113" s="81"/>
      <c r="CKZ113" s="90"/>
      <c r="CLA113" s="81"/>
      <c r="CLB113" s="77"/>
      <c r="CLC113" s="42"/>
      <c r="CLD113" s="72"/>
      <c r="CLE113" s="96"/>
      <c r="CLF113" s="92"/>
      <c r="CLG113" s="81"/>
      <c r="CLH113" s="90"/>
      <c r="CLI113" s="81"/>
      <c r="CLJ113" s="77"/>
      <c r="CLK113" s="42"/>
      <c r="CLL113" s="72"/>
      <c r="CLM113" s="96"/>
      <c r="CLN113" s="92"/>
      <c r="CLO113" s="81"/>
      <c r="CLP113" s="90"/>
      <c r="CLQ113" s="81"/>
      <c r="CLR113" s="77"/>
      <c r="CLS113" s="42"/>
      <c r="CLT113" s="72"/>
      <c r="CLU113" s="96"/>
      <c r="CLV113" s="92"/>
      <c r="CLW113" s="81"/>
      <c r="CLX113" s="90"/>
      <c r="CLY113" s="81"/>
      <c r="CLZ113" s="77"/>
      <c r="CMA113" s="42"/>
      <c r="CMB113" s="72"/>
      <c r="CMC113" s="96"/>
      <c r="CMD113" s="92"/>
      <c r="CME113" s="81"/>
      <c r="CMF113" s="90"/>
      <c r="CMG113" s="81"/>
      <c r="CMH113" s="77"/>
      <c r="CMI113" s="42"/>
      <c r="CMJ113" s="72"/>
      <c r="CMK113" s="96"/>
      <c r="CML113" s="92"/>
      <c r="CMM113" s="81"/>
      <c r="CMN113" s="90"/>
      <c r="CMO113" s="81"/>
      <c r="CMP113" s="77"/>
      <c r="CMQ113" s="42"/>
      <c r="CMR113" s="72"/>
      <c r="CMS113" s="96"/>
      <c r="CMT113" s="92"/>
      <c r="CMU113" s="81"/>
      <c r="CMV113" s="90"/>
      <c r="CMW113" s="81"/>
      <c r="CMX113" s="77"/>
      <c r="CMY113" s="42"/>
      <c r="CMZ113" s="72"/>
      <c r="CNA113" s="96"/>
      <c r="CNB113" s="92"/>
      <c r="CNC113" s="81"/>
      <c r="CND113" s="90"/>
      <c r="CNE113" s="81"/>
      <c r="CNF113" s="77"/>
      <c r="CNG113" s="42"/>
      <c r="CNH113" s="72"/>
      <c r="CNI113" s="96"/>
      <c r="CNJ113" s="92"/>
      <c r="CNK113" s="81"/>
      <c r="CNL113" s="90"/>
      <c r="CNM113" s="81"/>
      <c r="CNN113" s="77"/>
      <c r="CNO113" s="42"/>
      <c r="CNP113" s="72"/>
      <c r="CNQ113" s="96"/>
      <c r="CNR113" s="92"/>
      <c r="CNS113" s="81"/>
      <c r="CNT113" s="90"/>
      <c r="CNU113" s="81"/>
      <c r="CNV113" s="77"/>
      <c r="CNW113" s="42"/>
      <c r="CNX113" s="72"/>
      <c r="CNY113" s="96"/>
      <c r="CNZ113" s="92"/>
      <c r="COA113" s="81"/>
      <c r="COB113" s="90"/>
      <c r="COC113" s="81"/>
      <c r="COD113" s="77"/>
      <c r="COE113" s="42"/>
      <c r="COF113" s="72"/>
      <c r="COG113" s="96"/>
      <c r="COH113" s="92"/>
      <c r="COI113" s="81"/>
      <c r="COJ113" s="90"/>
      <c r="COK113" s="81"/>
      <c r="COL113" s="77"/>
      <c r="COM113" s="42"/>
      <c r="CON113" s="72"/>
      <c r="COO113" s="96"/>
      <c r="COP113" s="92"/>
      <c r="COQ113" s="81"/>
      <c r="COR113" s="90"/>
      <c r="COS113" s="81"/>
      <c r="COT113" s="77"/>
      <c r="COU113" s="42"/>
      <c r="COV113" s="72"/>
      <c r="COW113" s="96"/>
      <c r="COX113" s="92"/>
      <c r="COY113" s="81"/>
      <c r="COZ113" s="90"/>
      <c r="CPA113" s="81"/>
      <c r="CPB113" s="77"/>
      <c r="CPC113" s="42"/>
      <c r="CPD113" s="72"/>
      <c r="CPE113" s="96"/>
      <c r="CPF113" s="92"/>
      <c r="CPG113" s="81"/>
      <c r="CPH113" s="90"/>
      <c r="CPI113" s="81"/>
      <c r="CPJ113" s="77"/>
      <c r="CPK113" s="42"/>
      <c r="CPL113" s="72"/>
      <c r="CPM113" s="96"/>
      <c r="CPN113" s="92"/>
      <c r="CPO113" s="81"/>
      <c r="CPP113" s="90"/>
      <c r="CPQ113" s="81"/>
      <c r="CPR113" s="77"/>
      <c r="CPS113" s="42"/>
      <c r="CPT113" s="72"/>
      <c r="CPU113" s="96"/>
      <c r="CPV113" s="92"/>
      <c r="CPW113" s="81"/>
      <c r="CPX113" s="90"/>
      <c r="CPY113" s="81"/>
      <c r="CPZ113" s="77"/>
      <c r="CQA113" s="42"/>
      <c r="CQB113" s="72"/>
      <c r="CQC113" s="96"/>
      <c r="CQD113" s="92"/>
      <c r="CQE113" s="81"/>
      <c r="CQF113" s="90"/>
      <c r="CQG113" s="81"/>
      <c r="CQH113" s="77"/>
      <c r="CQI113" s="42"/>
      <c r="CQJ113" s="72"/>
      <c r="CQK113" s="96"/>
      <c r="CQL113" s="92"/>
      <c r="CQM113" s="81"/>
      <c r="CQN113" s="90"/>
      <c r="CQO113" s="81"/>
      <c r="CQP113" s="77"/>
      <c r="CQQ113" s="42"/>
      <c r="CQR113" s="72"/>
      <c r="CQS113" s="96"/>
      <c r="CQT113" s="92"/>
      <c r="CQU113" s="81"/>
      <c r="CQV113" s="90"/>
      <c r="CQW113" s="81"/>
      <c r="CQX113" s="77"/>
      <c r="CQY113" s="42"/>
      <c r="CQZ113" s="72"/>
      <c r="CRA113" s="96"/>
      <c r="CRB113" s="92"/>
      <c r="CRC113" s="81"/>
      <c r="CRD113" s="90"/>
      <c r="CRE113" s="81"/>
      <c r="CRF113" s="77"/>
      <c r="CRG113" s="42"/>
      <c r="CRH113" s="72"/>
      <c r="CRI113" s="96"/>
      <c r="CRJ113" s="92"/>
      <c r="CRK113" s="81"/>
      <c r="CRL113" s="90"/>
      <c r="CRM113" s="81"/>
      <c r="CRN113" s="77"/>
      <c r="CRO113" s="42"/>
      <c r="CRP113" s="72"/>
      <c r="CRQ113" s="96"/>
      <c r="CRR113" s="92"/>
      <c r="CRS113" s="81"/>
      <c r="CRT113" s="90"/>
      <c r="CRU113" s="81"/>
      <c r="CRV113" s="77"/>
      <c r="CRW113" s="42"/>
      <c r="CRX113" s="72"/>
      <c r="CRY113" s="96"/>
      <c r="CRZ113" s="92"/>
      <c r="CSA113" s="81"/>
      <c r="CSB113" s="90"/>
      <c r="CSC113" s="81"/>
      <c r="CSD113" s="77"/>
      <c r="CSE113" s="42"/>
      <c r="CSF113" s="72"/>
      <c r="CSG113" s="96"/>
      <c r="CSH113" s="92"/>
      <c r="CSI113" s="81"/>
      <c r="CSJ113" s="90"/>
      <c r="CSK113" s="81"/>
      <c r="CSL113" s="77"/>
      <c r="CSM113" s="42"/>
      <c r="CSN113" s="72"/>
      <c r="CSO113" s="96"/>
      <c r="CSP113" s="92"/>
      <c r="CSQ113" s="81"/>
      <c r="CSR113" s="90"/>
      <c r="CSS113" s="81"/>
      <c r="CST113" s="77"/>
      <c r="CSU113" s="42"/>
      <c r="CSV113" s="72"/>
      <c r="CSW113" s="96"/>
      <c r="CSX113" s="92"/>
      <c r="CSY113" s="81"/>
      <c r="CSZ113" s="90"/>
      <c r="CTA113" s="81"/>
      <c r="CTB113" s="77"/>
      <c r="CTC113" s="42"/>
      <c r="CTD113" s="72"/>
      <c r="CTE113" s="96"/>
      <c r="CTF113" s="92"/>
      <c r="CTG113" s="81"/>
      <c r="CTH113" s="90"/>
      <c r="CTI113" s="81"/>
      <c r="CTJ113" s="77"/>
      <c r="CTK113" s="42"/>
      <c r="CTL113" s="72"/>
      <c r="CTM113" s="96"/>
      <c r="CTN113" s="92"/>
      <c r="CTO113" s="81"/>
      <c r="CTP113" s="90"/>
      <c r="CTQ113" s="81"/>
      <c r="CTR113" s="77"/>
      <c r="CTS113" s="42"/>
      <c r="CTT113" s="72"/>
      <c r="CTU113" s="96"/>
      <c r="CTV113" s="92"/>
      <c r="CTW113" s="81"/>
      <c r="CTX113" s="90"/>
      <c r="CTY113" s="81"/>
      <c r="CTZ113" s="77"/>
      <c r="CUA113" s="42"/>
      <c r="CUB113" s="72"/>
      <c r="CUC113" s="96"/>
      <c r="CUD113" s="92"/>
      <c r="CUE113" s="81"/>
      <c r="CUF113" s="90"/>
      <c r="CUG113" s="81"/>
      <c r="CUH113" s="77"/>
      <c r="CUI113" s="42"/>
      <c r="CUJ113" s="72"/>
      <c r="CUK113" s="96"/>
      <c r="CUL113" s="92"/>
      <c r="CUM113" s="81"/>
      <c r="CUN113" s="90"/>
      <c r="CUO113" s="81"/>
      <c r="CUP113" s="77"/>
      <c r="CUQ113" s="42"/>
      <c r="CUR113" s="72"/>
      <c r="CUS113" s="96"/>
      <c r="CUT113" s="92"/>
      <c r="CUU113" s="81"/>
      <c r="CUV113" s="90"/>
      <c r="CUW113" s="81"/>
      <c r="CUX113" s="77"/>
      <c r="CUY113" s="42"/>
      <c r="CUZ113" s="72"/>
      <c r="CVA113" s="96"/>
      <c r="CVB113" s="92"/>
      <c r="CVC113" s="81"/>
      <c r="CVD113" s="90"/>
      <c r="CVE113" s="81"/>
      <c r="CVF113" s="77"/>
      <c r="CVG113" s="42"/>
      <c r="CVH113" s="72"/>
      <c r="CVI113" s="96"/>
      <c r="CVJ113" s="92"/>
      <c r="CVK113" s="81"/>
      <c r="CVL113" s="90"/>
      <c r="CVM113" s="81"/>
      <c r="CVN113" s="77"/>
      <c r="CVO113" s="42"/>
      <c r="CVP113" s="72"/>
      <c r="CVQ113" s="96"/>
      <c r="CVR113" s="92"/>
      <c r="CVS113" s="81"/>
      <c r="CVT113" s="90"/>
      <c r="CVU113" s="81"/>
      <c r="CVV113" s="77"/>
      <c r="CVW113" s="42"/>
      <c r="CVX113" s="72"/>
      <c r="CVY113" s="96"/>
      <c r="CVZ113" s="92"/>
      <c r="CWA113" s="81"/>
      <c r="CWB113" s="90"/>
      <c r="CWC113" s="81"/>
      <c r="CWD113" s="77"/>
      <c r="CWE113" s="42"/>
      <c r="CWF113" s="72"/>
      <c r="CWG113" s="96"/>
      <c r="CWH113" s="92"/>
      <c r="CWI113" s="81"/>
      <c r="CWJ113" s="90"/>
      <c r="CWK113" s="81"/>
      <c r="CWL113" s="77"/>
      <c r="CWM113" s="42"/>
      <c r="CWN113" s="72"/>
      <c r="CWO113" s="96"/>
      <c r="CWP113" s="92"/>
      <c r="CWQ113" s="81"/>
      <c r="CWR113" s="90"/>
      <c r="CWS113" s="81"/>
      <c r="CWT113" s="77"/>
      <c r="CWU113" s="42"/>
      <c r="CWV113" s="72"/>
      <c r="CWW113" s="96"/>
      <c r="CWX113" s="92"/>
      <c r="CWY113" s="81"/>
      <c r="CWZ113" s="90"/>
      <c r="CXA113" s="81"/>
      <c r="CXB113" s="77"/>
      <c r="CXC113" s="42"/>
      <c r="CXD113" s="72"/>
      <c r="CXE113" s="96"/>
      <c r="CXF113" s="92"/>
      <c r="CXG113" s="81"/>
      <c r="CXH113" s="90"/>
      <c r="CXI113" s="81"/>
      <c r="CXJ113" s="77"/>
      <c r="CXK113" s="42"/>
      <c r="CXL113" s="72"/>
      <c r="CXM113" s="96"/>
      <c r="CXN113" s="92"/>
      <c r="CXO113" s="81"/>
      <c r="CXP113" s="90"/>
      <c r="CXQ113" s="81"/>
      <c r="CXR113" s="77"/>
      <c r="CXS113" s="42"/>
      <c r="CXT113" s="72"/>
      <c r="CXU113" s="96"/>
      <c r="CXV113" s="92"/>
      <c r="CXW113" s="81"/>
      <c r="CXX113" s="90"/>
      <c r="CXY113" s="81"/>
      <c r="CXZ113" s="77"/>
      <c r="CYA113" s="42"/>
      <c r="CYB113" s="72"/>
      <c r="CYC113" s="96"/>
      <c r="CYD113" s="92"/>
      <c r="CYE113" s="81"/>
      <c r="CYF113" s="90"/>
      <c r="CYG113" s="81"/>
      <c r="CYH113" s="77"/>
      <c r="CYI113" s="42"/>
      <c r="CYJ113" s="72"/>
      <c r="CYK113" s="96"/>
      <c r="CYL113" s="92"/>
      <c r="CYM113" s="81"/>
      <c r="CYN113" s="90"/>
      <c r="CYO113" s="81"/>
      <c r="CYP113" s="77"/>
      <c r="CYQ113" s="42"/>
      <c r="CYR113" s="72"/>
      <c r="CYS113" s="96"/>
      <c r="CYT113" s="92"/>
      <c r="CYU113" s="81"/>
      <c r="CYV113" s="90"/>
      <c r="CYW113" s="81"/>
      <c r="CYX113" s="77"/>
      <c r="CYY113" s="42"/>
      <c r="CYZ113" s="72"/>
      <c r="CZA113" s="96"/>
      <c r="CZB113" s="92"/>
      <c r="CZC113" s="81"/>
      <c r="CZD113" s="90"/>
      <c r="CZE113" s="81"/>
      <c r="CZF113" s="77"/>
      <c r="CZG113" s="42"/>
      <c r="CZH113" s="72"/>
      <c r="CZI113" s="96"/>
      <c r="CZJ113" s="92"/>
      <c r="CZK113" s="81"/>
      <c r="CZL113" s="90"/>
      <c r="CZM113" s="81"/>
      <c r="CZN113" s="77"/>
      <c r="CZO113" s="42"/>
      <c r="CZP113" s="72"/>
      <c r="CZQ113" s="96"/>
      <c r="CZR113" s="92"/>
      <c r="CZS113" s="81"/>
      <c r="CZT113" s="90"/>
      <c r="CZU113" s="81"/>
      <c r="CZV113" s="77"/>
      <c r="CZW113" s="42"/>
      <c r="CZX113" s="72"/>
      <c r="CZY113" s="96"/>
      <c r="CZZ113" s="92"/>
      <c r="DAA113" s="81"/>
      <c r="DAB113" s="90"/>
      <c r="DAC113" s="81"/>
      <c r="DAD113" s="77"/>
      <c r="DAE113" s="42"/>
      <c r="DAF113" s="72"/>
      <c r="DAG113" s="96"/>
      <c r="DAH113" s="92"/>
      <c r="DAI113" s="81"/>
      <c r="DAJ113" s="90"/>
      <c r="DAK113" s="81"/>
      <c r="DAL113" s="77"/>
      <c r="DAM113" s="42"/>
      <c r="DAN113" s="72"/>
      <c r="DAO113" s="96"/>
      <c r="DAP113" s="92"/>
      <c r="DAQ113" s="81"/>
      <c r="DAR113" s="90"/>
      <c r="DAS113" s="81"/>
      <c r="DAT113" s="77"/>
      <c r="DAU113" s="42"/>
      <c r="DAV113" s="72"/>
      <c r="DAW113" s="96"/>
      <c r="DAX113" s="92"/>
      <c r="DAY113" s="81"/>
      <c r="DAZ113" s="90"/>
      <c r="DBA113" s="81"/>
      <c r="DBB113" s="77"/>
      <c r="DBC113" s="42"/>
      <c r="DBD113" s="72"/>
      <c r="DBE113" s="96"/>
      <c r="DBF113" s="92"/>
      <c r="DBG113" s="81"/>
      <c r="DBH113" s="90"/>
      <c r="DBI113" s="81"/>
      <c r="DBJ113" s="77"/>
      <c r="DBK113" s="42"/>
      <c r="DBL113" s="72"/>
      <c r="DBM113" s="96"/>
      <c r="DBN113" s="92"/>
      <c r="DBO113" s="81"/>
      <c r="DBP113" s="90"/>
      <c r="DBQ113" s="81"/>
      <c r="DBR113" s="77"/>
      <c r="DBS113" s="42"/>
      <c r="DBT113" s="72"/>
      <c r="DBU113" s="96"/>
      <c r="DBV113" s="92"/>
      <c r="DBW113" s="81"/>
      <c r="DBX113" s="90"/>
      <c r="DBY113" s="81"/>
      <c r="DBZ113" s="77"/>
      <c r="DCA113" s="42"/>
      <c r="DCB113" s="72"/>
      <c r="DCC113" s="96"/>
      <c r="DCD113" s="92"/>
      <c r="DCE113" s="81"/>
      <c r="DCF113" s="90"/>
      <c r="DCG113" s="81"/>
      <c r="DCH113" s="77"/>
      <c r="DCI113" s="42"/>
      <c r="DCJ113" s="72"/>
      <c r="DCK113" s="96"/>
      <c r="DCL113" s="92"/>
      <c r="DCM113" s="81"/>
      <c r="DCN113" s="90"/>
      <c r="DCO113" s="81"/>
      <c r="DCP113" s="77"/>
      <c r="DCQ113" s="42"/>
      <c r="DCR113" s="72"/>
      <c r="DCS113" s="96"/>
      <c r="DCT113" s="92"/>
      <c r="DCU113" s="81"/>
      <c r="DCV113" s="90"/>
      <c r="DCW113" s="81"/>
      <c r="DCX113" s="77"/>
      <c r="DCY113" s="42"/>
      <c r="DCZ113" s="72"/>
      <c r="DDA113" s="96"/>
      <c r="DDB113" s="92"/>
      <c r="DDC113" s="81"/>
      <c r="DDD113" s="90"/>
      <c r="DDE113" s="81"/>
    </row>
    <row r="114" spans="1:2813" ht="20.100000000000001" customHeight="1" collapsed="1">
      <c r="B114" s="6"/>
      <c r="C114" s="130"/>
      <c r="D114" s="63" t="s">
        <v>162</v>
      </c>
      <c r="E114" s="45" t="s">
        <v>163</v>
      </c>
      <c r="F114" s="11" t="s">
        <v>34</v>
      </c>
      <c r="G114" s="62" t="s">
        <v>34</v>
      </c>
      <c r="H114" s="11" t="s">
        <v>34</v>
      </c>
      <c r="I114" s="11" t="s">
        <v>34</v>
      </c>
      <c r="J114" s="11" t="s">
        <v>34</v>
      </c>
      <c r="K114" s="72"/>
      <c r="L114" s="97"/>
      <c r="M114" s="88"/>
      <c r="N114" s="71"/>
      <c r="O114" s="89"/>
      <c r="P114" s="71"/>
      <c r="Q114" s="1"/>
      <c r="R114" s="6"/>
      <c r="S114" s="71"/>
      <c r="T114" s="89"/>
      <c r="U114" s="71"/>
      <c r="V114" s="77"/>
      <c r="W114" s="42"/>
      <c r="X114" s="72"/>
      <c r="Y114" s="97"/>
      <c r="Z114" s="88"/>
      <c r="AA114" s="71"/>
      <c r="AB114" s="89"/>
      <c r="AC114" s="71"/>
      <c r="AD114" s="77"/>
      <c r="AE114" s="42"/>
      <c r="AF114" s="72"/>
      <c r="AG114" s="97"/>
      <c r="AH114" s="88"/>
      <c r="AI114" s="71"/>
      <c r="AJ114" s="89"/>
      <c r="AK114" s="71"/>
      <c r="AL114" s="77"/>
      <c r="AM114" s="42"/>
      <c r="AN114" s="72"/>
      <c r="AO114" s="97"/>
      <c r="AP114" s="88"/>
      <c r="AQ114" s="71"/>
      <c r="AR114" s="89"/>
      <c r="AS114" s="71"/>
      <c r="AT114" s="77"/>
      <c r="AU114" s="42"/>
      <c r="AV114" s="72"/>
      <c r="AW114" s="97"/>
      <c r="AX114" s="88"/>
      <c r="AY114" s="71"/>
      <c r="AZ114" s="89"/>
      <c r="BA114" s="71"/>
      <c r="BB114" s="77"/>
      <c r="BC114" s="42"/>
      <c r="BD114" s="72"/>
      <c r="BE114" s="97"/>
      <c r="BF114" s="88"/>
      <c r="BG114" s="71"/>
      <c r="BH114" s="89"/>
      <c r="BI114" s="71"/>
      <c r="BJ114" s="77"/>
      <c r="BK114" s="42"/>
      <c r="BL114" s="72"/>
      <c r="BM114" s="97"/>
      <c r="BN114" s="88"/>
      <c r="BO114" s="71"/>
      <c r="BP114" s="89"/>
      <c r="BQ114" s="71"/>
      <c r="BR114" s="77"/>
      <c r="BS114" s="42"/>
      <c r="BT114" s="72"/>
      <c r="BU114" s="97"/>
      <c r="BV114" s="88"/>
      <c r="BW114" s="71"/>
      <c r="BX114" s="89"/>
      <c r="BY114" s="71"/>
      <c r="BZ114" s="77"/>
      <c r="CA114" s="42"/>
      <c r="CB114" s="72"/>
      <c r="CC114" s="97"/>
      <c r="CD114" s="88"/>
      <c r="CE114" s="71"/>
      <c r="CF114" s="89"/>
      <c r="CG114" s="71"/>
      <c r="CH114" s="77"/>
      <c r="CI114" s="42"/>
      <c r="CJ114" s="72"/>
      <c r="CK114" s="97"/>
      <c r="CL114" s="88"/>
      <c r="CM114" s="71"/>
      <c r="CN114" s="89"/>
      <c r="CO114" s="71"/>
      <c r="CP114" s="77"/>
      <c r="CQ114" s="42"/>
      <c r="CR114" s="72"/>
      <c r="CS114" s="97"/>
      <c r="CT114" s="88"/>
      <c r="CU114" s="71"/>
      <c r="CV114" s="89"/>
      <c r="CW114" s="71"/>
      <c r="CX114" s="77"/>
      <c r="CY114" s="42"/>
      <c r="CZ114" s="72"/>
      <c r="DA114" s="97"/>
      <c r="DB114" s="88"/>
      <c r="DC114" s="71"/>
      <c r="DD114" s="89"/>
      <c r="DE114" s="71"/>
      <c r="DF114" s="77"/>
      <c r="DG114" s="42"/>
      <c r="DH114" s="72"/>
      <c r="DI114" s="97"/>
      <c r="DJ114" s="88"/>
      <c r="DK114" s="71"/>
      <c r="DL114" s="89"/>
      <c r="DM114" s="71"/>
      <c r="DN114" s="77"/>
      <c r="DO114" s="42"/>
      <c r="DP114" s="72"/>
      <c r="DQ114" s="97"/>
      <c r="DR114" s="88"/>
      <c r="DS114" s="71"/>
      <c r="DT114" s="89"/>
      <c r="DU114" s="71"/>
      <c r="DV114" s="77"/>
      <c r="DW114" s="42"/>
      <c r="DX114" s="72"/>
      <c r="DY114" s="97"/>
      <c r="DZ114" s="88"/>
      <c r="EA114" s="71"/>
      <c r="EB114" s="89"/>
      <c r="EC114" s="71"/>
      <c r="ED114" s="77"/>
      <c r="EE114" s="42"/>
      <c r="EF114" s="72"/>
      <c r="EG114" s="97"/>
      <c r="EH114" s="88"/>
      <c r="EI114" s="71"/>
      <c r="EJ114" s="89"/>
      <c r="EK114" s="71"/>
      <c r="EL114" s="77"/>
      <c r="EM114" s="42"/>
      <c r="EN114" s="72"/>
      <c r="EO114" s="97"/>
      <c r="EP114" s="88"/>
      <c r="EQ114" s="71"/>
      <c r="ER114" s="89"/>
      <c r="ES114" s="71"/>
      <c r="ET114" s="77"/>
      <c r="EU114" s="42"/>
      <c r="EV114" s="72"/>
      <c r="EW114" s="97"/>
      <c r="EX114" s="88"/>
      <c r="EY114" s="71"/>
      <c r="EZ114" s="89"/>
      <c r="FA114" s="71"/>
      <c r="FB114" s="77"/>
      <c r="FC114" s="42"/>
      <c r="FD114" s="72"/>
      <c r="FE114" s="97"/>
      <c r="FF114" s="88"/>
      <c r="FG114" s="71"/>
      <c r="FH114" s="89"/>
      <c r="FI114" s="71"/>
      <c r="FJ114" s="77"/>
      <c r="FK114" s="42"/>
      <c r="FL114" s="72"/>
      <c r="FM114" s="97"/>
      <c r="FN114" s="88"/>
      <c r="FO114" s="71"/>
      <c r="FP114" s="89"/>
      <c r="FQ114" s="71"/>
      <c r="FR114" s="77"/>
      <c r="FS114" s="42"/>
      <c r="FT114" s="72"/>
      <c r="FU114" s="97"/>
      <c r="FV114" s="88"/>
      <c r="FW114" s="71"/>
      <c r="FX114" s="89"/>
      <c r="FY114" s="71"/>
      <c r="FZ114" s="77"/>
      <c r="GA114" s="42"/>
      <c r="GB114" s="72"/>
      <c r="GC114" s="97"/>
      <c r="GD114" s="88"/>
      <c r="GE114" s="71"/>
      <c r="GF114" s="89"/>
      <c r="GG114" s="71"/>
      <c r="GH114" s="77"/>
      <c r="GI114" s="42"/>
      <c r="GJ114" s="72"/>
      <c r="GK114" s="97"/>
      <c r="GL114" s="88"/>
      <c r="GM114" s="71"/>
      <c r="GN114" s="89"/>
      <c r="GO114" s="71"/>
      <c r="GP114" s="77"/>
      <c r="GQ114" s="42"/>
      <c r="GR114" s="72"/>
      <c r="GS114" s="97"/>
      <c r="GT114" s="88"/>
      <c r="GU114" s="71"/>
      <c r="GV114" s="89"/>
      <c r="GW114" s="71"/>
      <c r="GX114" s="77"/>
      <c r="GY114" s="42"/>
      <c r="GZ114" s="72"/>
      <c r="HA114" s="97"/>
      <c r="HB114" s="88"/>
      <c r="HC114" s="71"/>
      <c r="HD114" s="89"/>
      <c r="HE114" s="71"/>
      <c r="HF114" s="77"/>
      <c r="HG114" s="42"/>
      <c r="HH114" s="72"/>
      <c r="HI114" s="97"/>
      <c r="HJ114" s="88"/>
      <c r="HK114" s="71"/>
      <c r="HL114" s="89"/>
      <c r="HM114" s="71"/>
      <c r="HN114" s="77"/>
      <c r="HO114" s="42"/>
      <c r="HP114" s="72"/>
      <c r="HQ114" s="97"/>
      <c r="HR114" s="88"/>
      <c r="HS114" s="71"/>
      <c r="HT114" s="89"/>
      <c r="HU114" s="71"/>
      <c r="HV114" s="77"/>
      <c r="HW114" s="42"/>
      <c r="HX114" s="72"/>
      <c r="HY114" s="97"/>
      <c r="HZ114" s="88"/>
      <c r="IA114" s="71"/>
      <c r="IB114" s="89"/>
      <c r="IC114" s="71"/>
      <c r="ID114" s="77"/>
      <c r="IE114" s="42"/>
      <c r="IF114" s="72"/>
      <c r="IG114" s="97"/>
      <c r="IH114" s="88"/>
      <c r="II114" s="71"/>
      <c r="IJ114" s="89"/>
      <c r="IK114" s="71"/>
      <c r="IL114" s="77"/>
      <c r="IM114" s="42"/>
      <c r="IN114" s="72"/>
      <c r="IO114" s="97"/>
      <c r="IP114" s="88"/>
      <c r="IQ114" s="71"/>
      <c r="IR114" s="89"/>
      <c r="IS114" s="71"/>
      <c r="IT114" s="77"/>
      <c r="IU114" s="42"/>
      <c r="IV114" s="72"/>
      <c r="IW114" s="97"/>
      <c r="IX114" s="88"/>
      <c r="IY114" s="71"/>
      <c r="IZ114" s="89"/>
      <c r="JA114" s="71"/>
      <c r="JB114" s="77"/>
      <c r="JC114" s="42"/>
      <c r="JD114" s="72"/>
      <c r="JE114" s="97"/>
      <c r="JF114" s="88"/>
      <c r="JG114" s="71"/>
      <c r="JH114" s="89"/>
      <c r="JI114" s="71"/>
      <c r="JJ114" s="77"/>
      <c r="JK114" s="42"/>
      <c r="JL114" s="72"/>
      <c r="JM114" s="97"/>
      <c r="JN114" s="88"/>
      <c r="JO114" s="71"/>
      <c r="JP114" s="89"/>
      <c r="JQ114" s="71"/>
      <c r="JR114" s="77"/>
      <c r="JS114" s="42"/>
      <c r="JT114" s="72"/>
      <c r="JU114" s="97"/>
      <c r="JV114" s="88"/>
      <c r="JW114" s="71"/>
      <c r="JX114" s="89"/>
      <c r="JY114" s="71"/>
      <c r="JZ114" s="77"/>
      <c r="KA114" s="42"/>
      <c r="KB114" s="72"/>
      <c r="KC114" s="97"/>
      <c r="KD114" s="88"/>
      <c r="KE114" s="71"/>
      <c r="KF114" s="89"/>
      <c r="KG114" s="71"/>
      <c r="KH114" s="77"/>
      <c r="KI114" s="42"/>
      <c r="KJ114" s="72"/>
      <c r="KK114" s="97"/>
      <c r="KL114" s="88"/>
      <c r="KM114" s="71"/>
      <c r="KN114" s="89"/>
      <c r="KO114" s="71"/>
      <c r="KP114" s="77"/>
      <c r="KQ114" s="42"/>
      <c r="KR114" s="72"/>
      <c r="KS114" s="97"/>
      <c r="KT114" s="88"/>
      <c r="KU114" s="71"/>
      <c r="KV114" s="89"/>
      <c r="KW114" s="71"/>
      <c r="KX114" s="77"/>
      <c r="KY114" s="42"/>
      <c r="KZ114" s="72"/>
      <c r="LA114" s="97"/>
      <c r="LB114" s="88"/>
      <c r="LC114" s="71"/>
      <c r="LD114" s="89"/>
      <c r="LE114" s="71"/>
      <c r="LF114" s="77"/>
      <c r="LG114" s="42"/>
      <c r="LH114" s="72"/>
      <c r="LI114" s="97"/>
      <c r="LJ114" s="88"/>
      <c r="LK114" s="71"/>
      <c r="LL114" s="89"/>
      <c r="LM114" s="71"/>
      <c r="LN114" s="77"/>
      <c r="LO114" s="42"/>
      <c r="LP114" s="72"/>
      <c r="LQ114" s="97"/>
      <c r="LR114" s="88"/>
      <c r="LS114" s="71"/>
      <c r="LT114" s="89"/>
      <c r="LU114" s="71"/>
      <c r="LV114" s="77"/>
      <c r="LW114" s="42"/>
      <c r="LX114" s="72"/>
      <c r="LY114" s="97"/>
      <c r="LZ114" s="88"/>
      <c r="MA114" s="71"/>
      <c r="MB114" s="89"/>
      <c r="MC114" s="71"/>
      <c r="MD114" s="77"/>
      <c r="ME114" s="42"/>
      <c r="MF114" s="72"/>
      <c r="MG114" s="97"/>
      <c r="MH114" s="88"/>
      <c r="MI114" s="71"/>
      <c r="MJ114" s="89"/>
      <c r="MK114" s="71"/>
      <c r="ML114" s="77"/>
      <c r="MM114" s="42"/>
      <c r="MN114" s="72"/>
      <c r="MO114" s="97"/>
      <c r="MP114" s="88"/>
      <c r="MQ114" s="71"/>
      <c r="MR114" s="89"/>
      <c r="MS114" s="71"/>
      <c r="MT114" s="77"/>
      <c r="MU114" s="42"/>
      <c r="MV114" s="72"/>
      <c r="MW114" s="97"/>
      <c r="MX114" s="88"/>
      <c r="MY114" s="71"/>
      <c r="MZ114" s="89"/>
      <c r="NA114" s="71"/>
      <c r="NB114" s="77"/>
      <c r="NC114" s="42"/>
      <c r="ND114" s="72"/>
      <c r="NE114" s="97"/>
      <c r="NF114" s="88"/>
      <c r="NG114" s="71"/>
      <c r="NH114" s="89"/>
      <c r="NI114" s="71"/>
      <c r="NJ114" s="77"/>
      <c r="NK114" s="42"/>
      <c r="NL114" s="72"/>
      <c r="NM114" s="97"/>
      <c r="NN114" s="88"/>
      <c r="NO114" s="71"/>
      <c r="NP114" s="89"/>
      <c r="NQ114" s="71"/>
      <c r="NR114" s="77"/>
      <c r="NS114" s="42"/>
      <c r="NT114" s="72"/>
      <c r="NU114" s="97"/>
      <c r="NV114" s="88"/>
      <c r="NW114" s="71"/>
      <c r="NX114" s="89"/>
      <c r="NY114" s="71"/>
      <c r="NZ114" s="77"/>
      <c r="OA114" s="42"/>
      <c r="OB114" s="72"/>
      <c r="OC114" s="97"/>
      <c r="OD114" s="88"/>
      <c r="OE114" s="71"/>
      <c r="OF114" s="89"/>
      <c r="OG114" s="71"/>
      <c r="OH114" s="77"/>
      <c r="OI114" s="42"/>
      <c r="OJ114" s="72"/>
      <c r="OK114" s="97"/>
      <c r="OL114" s="88"/>
      <c r="OM114" s="71"/>
      <c r="ON114" s="89"/>
      <c r="OO114" s="71"/>
      <c r="OP114" s="77"/>
      <c r="OQ114" s="42"/>
      <c r="OR114" s="72"/>
      <c r="OS114" s="97"/>
      <c r="OT114" s="88"/>
      <c r="OU114" s="71"/>
      <c r="OV114" s="89"/>
      <c r="OW114" s="71"/>
      <c r="OX114" s="77"/>
      <c r="OY114" s="42"/>
      <c r="OZ114" s="72"/>
      <c r="PA114" s="97"/>
      <c r="PB114" s="88"/>
      <c r="PC114" s="71"/>
      <c r="PD114" s="89"/>
      <c r="PE114" s="71"/>
      <c r="PF114" s="77"/>
      <c r="PG114" s="42"/>
      <c r="PH114" s="72"/>
      <c r="PI114" s="97"/>
      <c r="PJ114" s="88"/>
      <c r="PK114" s="71"/>
      <c r="PL114" s="89"/>
      <c r="PM114" s="71"/>
      <c r="PN114" s="77"/>
      <c r="PO114" s="42"/>
      <c r="PP114" s="72"/>
      <c r="PQ114" s="97"/>
      <c r="PR114" s="88"/>
      <c r="PS114" s="71"/>
      <c r="PT114" s="89"/>
      <c r="PU114" s="71"/>
      <c r="PV114" s="77"/>
      <c r="PW114" s="42"/>
      <c r="PX114" s="72"/>
      <c r="PY114" s="97"/>
      <c r="PZ114" s="88"/>
      <c r="QA114" s="71"/>
      <c r="QB114" s="89"/>
      <c r="QC114" s="71"/>
      <c r="QD114" s="77"/>
      <c r="QE114" s="42"/>
      <c r="QF114" s="72"/>
      <c r="QG114" s="97"/>
      <c r="QH114" s="88"/>
      <c r="QI114" s="71"/>
      <c r="QJ114" s="89"/>
      <c r="QK114" s="71"/>
      <c r="QL114" s="77"/>
      <c r="QM114" s="42"/>
      <c r="QN114" s="72"/>
      <c r="QO114" s="97"/>
      <c r="QP114" s="88"/>
      <c r="QQ114" s="71"/>
      <c r="QR114" s="89"/>
      <c r="QS114" s="71"/>
      <c r="QT114" s="77"/>
      <c r="QU114" s="42"/>
      <c r="QV114" s="72"/>
      <c r="QW114" s="97"/>
      <c r="QX114" s="88"/>
      <c r="QY114" s="71"/>
      <c r="QZ114" s="89"/>
      <c r="RA114" s="71"/>
      <c r="RB114" s="77"/>
      <c r="RC114" s="42"/>
      <c r="RD114" s="72"/>
      <c r="RE114" s="97"/>
      <c r="RF114" s="88"/>
      <c r="RG114" s="71"/>
      <c r="RH114" s="89"/>
      <c r="RI114" s="71"/>
      <c r="RJ114" s="77"/>
      <c r="RK114" s="42"/>
      <c r="RL114" s="72"/>
      <c r="RM114" s="97"/>
      <c r="RN114" s="88"/>
      <c r="RO114" s="71"/>
      <c r="RP114" s="89"/>
      <c r="RQ114" s="71"/>
      <c r="RR114" s="77"/>
      <c r="RS114" s="42"/>
      <c r="RT114" s="72"/>
      <c r="RU114" s="97"/>
      <c r="RV114" s="88"/>
      <c r="RW114" s="71"/>
      <c r="RX114" s="89"/>
      <c r="RY114" s="71"/>
      <c r="RZ114" s="77"/>
      <c r="SA114" s="42"/>
      <c r="SB114" s="72"/>
      <c r="SC114" s="97"/>
      <c r="SD114" s="88"/>
      <c r="SE114" s="71"/>
      <c r="SF114" s="89"/>
      <c r="SG114" s="71"/>
      <c r="SH114" s="77"/>
      <c r="SI114" s="42"/>
      <c r="SJ114" s="72"/>
      <c r="SK114" s="97"/>
      <c r="SL114" s="88"/>
      <c r="SM114" s="71"/>
      <c r="SN114" s="89"/>
      <c r="SO114" s="71"/>
      <c r="SP114" s="77"/>
      <c r="SQ114" s="42"/>
      <c r="SR114" s="72"/>
      <c r="SS114" s="97"/>
      <c r="ST114" s="88"/>
      <c r="SU114" s="71"/>
      <c r="SV114" s="89"/>
      <c r="SW114" s="71"/>
      <c r="SX114" s="77"/>
      <c r="SY114" s="42"/>
      <c r="SZ114" s="72"/>
      <c r="TA114" s="97"/>
      <c r="TB114" s="88"/>
      <c r="TC114" s="71"/>
      <c r="TD114" s="89"/>
      <c r="TE114" s="71"/>
      <c r="TF114" s="77"/>
      <c r="TG114" s="42"/>
      <c r="TH114" s="72"/>
      <c r="TI114" s="97"/>
      <c r="TJ114" s="88"/>
      <c r="TK114" s="71"/>
      <c r="TL114" s="89"/>
      <c r="TM114" s="71"/>
      <c r="TN114" s="77"/>
      <c r="TO114" s="42"/>
      <c r="TP114" s="72"/>
      <c r="TQ114" s="97"/>
      <c r="TR114" s="88"/>
      <c r="TS114" s="71"/>
      <c r="TT114" s="89"/>
      <c r="TU114" s="71"/>
      <c r="TV114" s="77"/>
      <c r="TW114" s="42"/>
      <c r="TX114" s="72"/>
      <c r="TY114" s="97"/>
      <c r="TZ114" s="88"/>
      <c r="UA114" s="71"/>
      <c r="UB114" s="89"/>
      <c r="UC114" s="71"/>
      <c r="UD114" s="77"/>
      <c r="UE114" s="42"/>
      <c r="UF114" s="72"/>
      <c r="UG114" s="97"/>
      <c r="UH114" s="88"/>
      <c r="UI114" s="71"/>
      <c r="UJ114" s="89"/>
      <c r="UK114" s="71"/>
      <c r="UL114" s="77"/>
      <c r="UM114" s="42"/>
      <c r="UN114" s="72"/>
      <c r="UO114" s="97"/>
      <c r="UP114" s="88"/>
      <c r="UQ114" s="71"/>
      <c r="UR114" s="89"/>
      <c r="US114" s="71"/>
      <c r="UT114" s="77"/>
      <c r="UU114" s="42"/>
      <c r="UV114" s="72"/>
      <c r="UW114" s="97"/>
      <c r="UX114" s="88"/>
      <c r="UY114" s="71"/>
      <c r="UZ114" s="89"/>
      <c r="VA114" s="71"/>
      <c r="VB114" s="77"/>
      <c r="VC114" s="42"/>
      <c r="VD114" s="72"/>
      <c r="VE114" s="97"/>
      <c r="VF114" s="88"/>
      <c r="VG114" s="71"/>
      <c r="VH114" s="89"/>
      <c r="VI114" s="71"/>
      <c r="VJ114" s="77"/>
      <c r="VK114" s="42"/>
      <c r="VL114" s="72"/>
      <c r="VM114" s="97"/>
      <c r="VN114" s="88"/>
      <c r="VO114" s="71"/>
      <c r="VP114" s="89"/>
      <c r="VQ114" s="71"/>
      <c r="VR114" s="77"/>
      <c r="VS114" s="42"/>
      <c r="VT114" s="72"/>
      <c r="VU114" s="97"/>
      <c r="VV114" s="88"/>
      <c r="VW114" s="71"/>
      <c r="VX114" s="89"/>
      <c r="VY114" s="71"/>
      <c r="VZ114" s="77"/>
      <c r="WA114" s="42"/>
      <c r="WB114" s="72"/>
      <c r="WC114" s="97"/>
      <c r="WD114" s="88"/>
      <c r="WE114" s="71"/>
      <c r="WF114" s="89"/>
      <c r="WG114" s="71"/>
      <c r="WH114" s="77"/>
      <c r="WI114" s="42"/>
      <c r="WJ114" s="72"/>
      <c r="WK114" s="97"/>
      <c r="WL114" s="88"/>
      <c r="WM114" s="71"/>
      <c r="WN114" s="89"/>
      <c r="WO114" s="71"/>
      <c r="WP114" s="77"/>
      <c r="WQ114" s="42"/>
      <c r="WR114" s="72"/>
      <c r="WS114" s="97"/>
      <c r="WT114" s="88"/>
      <c r="WU114" s="71"/>
      <c r="WV114" s="89"/>
      <c r="WW114" s="71"/>
      <c r="WX114" s="77"/>
      <c r="WY114" s="42"/>
      <c r="WZ114" s="72"/>
      <c r="XA114" s="97"/>
      <c r="XB114" s="88"/>
      <c r="XC114" s="71"/>
      <c r="XD114" s="89"/>
      <c r="XE114" s="71"/>
      <c r="XF114" s="77"/>
      <c r="XG114" s="42"/>
      <c r="XH114" s="72"/>
      <c r="XI114" s="97"/>
      <c r="XJ114" s="88"/>
      <c r="XK114" s="71"/>
      <c r="XL114" s="89"/>
      <c r="XM114" s="71"/>
      <c r="XN114" s="77"/>
      <c r="XO114" s="42"/>
      <c r="XP114" s="72"/>
      <c r="XQ114" s="97"/>
      <c r="XR114" s="88"/>
      <c r="XS114" s="71"/>
      <c r="XT114" s="89"/>
      <c r="XU114" s="71"/>
      <c r="XV114" s="77"/>
      <c r="XW114" s="42"/>
      <c r="XX114" s="72"/>
      <c r="XY114" s="97"/>
      <c r="XZ114" s="88"/>
      <c r="YA114" s="71"/>
      <c r="YB114" s="89"/>
      <c r="YC114" s="71"/>
      <c r="YD114" s="77"/>
      <c r="YE114" s="42"/>
      <c r="YF114" s="72"/>
      <c r="YG114" s="97"/>
      <c r="YH114" s="88"/>
      <c r="YI114" s="71"/>
      <c r="YJ114" s="89"/>
      <c r="YK114" s="71"/>
      <c r="YL114" s="77"/>
      <c r="YM114" s="42"/>
      <c r="YN114" s="72"/>
      <c r="YO114" s="97"/>
      <c r="YP114" s="88"/>
      <c r="YQ114" s="71"/>
      <c r="YR114" s="89"/>
      <c r="YS114" s="71"/>
      <c r="YT114" s="77"/>
      <c r="YU114" s="42"/>
      <c r="YV114" s="72"/>
      <c r="YW114" s="97"/>
      <c r="YX114" s="88"/>
      <c r="YY114" s="71"/>
      <c r="YZ114" s="89"/>
      <c r="ZA114" s="71"/>
      <c r="ZB114" s="77"/>
      <c r="ZC114" s="42"/>
      <c r="ZD114" s="72"/>
      <c r="ZE114" s="97"/>
      <c r="ZF114" s="88"/>
      <c r="ZG114" s="71"/>
      <c r="ZH114" s="89"/>
      <c r="ZI114" s="71"/>
      <c r="ZJ114" s="77"/>
      <c r="ZK114" s="42"/>
      <c r="ZL114" s="72"/>
      <c r="ZM114" s="97"/>
      <c r="ZN114" s="88"/>
      <c r="ZO114" s="71"/>
      <c r="ZP114" s="89"/>
      <c r="ZQ114" s="71"/>
      <c r="ZR114" s="77"/>
      <c r="ZS114" s="42"/>
      <c r="ZT114" s="72"/>
      <c r="ZU114" s="97"/>
      <c r="ZV114" s="88"/>
      <c r="ZW114" s="71"/>
      <c r="ZX114" s="89"/>
      <c r="ZY114" s="71"/>
      <c r="ZZ114" s="77"/>
      <c r="AAA114" s="42"/>
      <c r="AAB114" s="72"/>
      <c r="AAC114" s="97"/>
      <c r="AAD114" s="88"/>
      <c r="AAE114" s="71"/>
      <c r="AAF114" s="89"/>
      <c r="AAG114" s="71"/>
      <c r="AAH114" s="77"/>
      <c r="AAI114" s="42"/>
      <c r="AAJ114" s="72"/>
      <c r="AAK114" s="97"/>
      <c r="AAL114" s="88"/>
      <c r="AAM114" s="71"/>
      <c r="AAN114" s="89"/>
      <c r="AAO114" s="71"/>
      <c r="AAP114" s="77"/>
      <c r="AAQ114" s="42"/>
      <c r="AAR114" s="72"/>
      <c r="AAS114" s="97"/>
      <c r="AAT114" s="88"/>
      <c r="AAU114" s="71"/>
      <c r="AAV114" s="89"/>
      <c r="AAW114" s="71"/>
      <c r="AAX114" s="77"/>
      <c r="AAY114" s="42"/>
      <c r="AAZ114" s="72"/>
      <c r="ABA114" s="97"/>
      <c r="ABB114" s="88"/>
      <c r="ABC114" s="71"/>
      <c r="ABD114" s="89"/>
      <c r="ABE114" s="71"/>
      <c r="ABF114" s="77"/>
      <c r="ABG114" s="42"/>
      <c r="ABH114" s="72"/>
      <c r="ABI114" s="97"/>
      <c r="ABJ114" s="88"/>
      <c r="ABK114" s="71"/>
      <c r="ABL114" s="89"/>
      <c r="ABM114" s="71"/>
      <c r="ABN114" s="77"/>
      <c r="ABO114" s="42"/>
      <c r="ABP114" s="72"/>
      <c r="ABQ114" s="97"/>
      <c r="ABR114" s="88"/>
      <c r="ABS114" s="71"/>
      <c r="ABT114" s="89"/>
      <c r="ABU114" s="71"/>
      <c r="ABV114" s="77"/>
      <c r="ABW114" s="42"/>
      <c r="ABX114" s="72"/>
      <c r="ABY114" s="97"/>
      <c r="ABZ114" s="88"/>
      <c r="ACA114" s="71"/>
      <c r="ACB114" s="89"/>
      <c r="ACC114" s="71"/>
      <c r="ACD114" s="77"/>
      <c r="ACE114" s="42"/>
      <c r="ACF114" s="72"/>
      <c r="ACG114" s="97"/>
      <c r="ACH114" s="88"/>
      <c r="ACI114" s="71"/>
      <c r="ACJ114" s="89"/>
      <c r="ACK114" s="71"/>
      <c r="ACL114" s="77"/>
      <c r="ACM114" s="42"/>
      <c r="ACN114" s="72"/>
      <c r="ACO114" s="97"/>
      <c r="ACP114" s="88"/>
      <c r="ACQ114" s="71"/>
      <c r="ACR114" s="89"/>
      <c r="ACS114" s="71"/>
      <c r="ACT114" s="77"/>
      <c r="ACU114" s="42"/>
      <c r="ACV114" s="72"/>
      <c r="ACW114" s="97"/>
      <c r="ACX114" s="88"/>
      <c r="ACY114" s="71"/>
      <c r="ACZ114" s="89"/>
      <c r="ADA114" s="71"/>
      <c r="ADB114" s="77"/>
      <c r="ADC114" s="42"/>
      <c r="ADD114" s="72"/>
      <c r="ADE114" s="97"/>
      <c r="ADF114" s="88"/>
      <c r="ADG114" s="71"/>
      <c r="ADH114" s="89"/>
      <c r="ADI114" s="71"/>
      <c r="ADJ114" s="77"/>
      <c r="ADK114" s="42"/>
      <c r="ADL114" s="72"/>
      <c r="ADM114" s="97"/>
      <c r="ADN114" s="88"/>
      <c r="ADO114" s="71"/>
      <c r="ADP114" s="89"/>
      <c r="ADQ114" s="71"/>
      <c r="ADR114" s="77"/>
      <c r="ADS114" s="42"/>
      <c r="ADT114" s="72"/>
      <c r="ADU114" s="97"/>
      <c r="ADV114" s="88"/>
      <c r="ADW114" s="71"/>
      <c r="ADX114" s="89"/>
      <c r="ADY114" s="71"/>
      <c r="ADZ114" s="77"/>
      <c r="AEA114" s="42"/>
      <c r="AEB114" s="72"/>
      <c r="AEC114" s="97"/>
      <c r="AED114" s="88"/>
      <c r="AEE114" s="71"/>
      <c r="AEF114" s="89"/>
      <c r="AEG114" s="71"/>
      <c r="AEH114" s="77"/>
      <c r="AEI114" s="42"/>
      <c r="AEJ114" s="72"/>
      <c r="AEK114" s="97"/>
      <c r="AEL114" s="88"/>
      <c r="AEM114" s="71"/>
      <c r="AEN114" s="89"/>
      <c r="AEO114" s="71"/>
      <c r="AEP114" s="77"/>
      <c r="AEQ114" s="42"/>
      <c r="AER114" s="72"/>
      <c r="AES114" s="97"/>
      <c r="AET114" s="88"/>
      <c r="AEU114" s="71"/>
      <c r="AEV114" s="89"/>
      <c r="AEW114" s="71"/>
      <c r="AEX114" s="77"/>
      <c r="AEY114" s="42"/>
      <c r="AEZ114" s="72"/>
      <c r="AFA114" s="97"/>
      <c r="AFB114" s="88"/>
      <c r="AFC114" s="71"/>
      <c r="AFD114" s="89"/>
      <c r="AFE114" s="71"/>
      <c r="AFF114" s="77"/>
      <c r="AFG114" s="42"/>
      <c r="AFH114" s="72"/>
      <c r="AFI114" s="97"/>
      <c r="AFJ114" s="88"/>
      <c r="AFK114" s="71"/>
      <c r="AFL114" s="89"/>
      <c r="AFM114" s="71"/>
      <c r="AFN114" s="77"/>
      <c r="AFO114" s="42"/>
      <c r="AFP114" s="72"/>
      <c r="AFQ114" s="97"/>
      <c r="AFR114" s="88"/>
      <c r="AFS114" s="71"/>
      <c r="AFT114" s="89"/>
      <c r="AFU114" s="71"/>
      <c r="AFV114" s="77"/>
      <c r="AFW114" s="42"/>
      <c r="AFX114" s="72"/>
      <c r="AFY114" s="97"/>
      <c r="AFZ114" s="88"/>
      <c r="AGA114" s="71"/>
      <c r="AGB114" s="89"/>
      <c r="AGC114" s="71"/>
      <c r="AGD114" s="77"/>
      <c r="AGE114" s="42"/>
      <c r="AGF114" s="72"/>
      <c r="AGG114" s="97"/>
      <c r="AGH114" s="88"/>
      <c r="AGI114" s="71"/>
      <c r="AGJ114" s="89"/>
      <c r="AGK114" s="71"/>
      <c r="AGL114" s="77"/>
      <c r="AGM114" s="42"/>
      <c r="AGN114" s="72"/>
      <c r="AGO114" s="97"/>
      <c r="AGP114" s="88"/>
      <c r="AGQ114" s="71"/>
      <c r="AGR114" s="89"/>
      <c r="AGS114" s="71"/>
      <c r="AGT114" s="77"/>
      <c r="AGU114" s="42"/>
      <c r="AGV114" s="72"/>
      <c r="AGW114" s="97"/>
      <c r="AGX114" s="88"/>
      <c r="AGY114" s="71"/>
      <c r="AGZ114" s="89"/>
      <c r="AHA114" s="71"/>
      <c r="AHB114" s="77"/>
      <c r="AHC114" s="42"/>
      <c r="AHD114" s="72"/>
      <c r="AHE114" s="97"/>
      <c r="AHF114" s="88"/>
      <c r="AHG114" s="71"/>
      <c r="AHH114" s="89"/>
      <c r="AHI114" s="71"/>
      <c r="AHJ114" s="77"/>
      <c r="AHK114" s="42"/>
      <c r="AHL114" s="72"/>
      <c r="AHM114" s="97"/>
      <c r="AHN114" s="88"/>
      <c r="AHO114" s="71"/>
      <c r="AHP114" s="89"/>
      <c r="AHQ114" s="71"/>
      <c r="AHR114" s="77"/>
      <c r="AHS114" s="42"/>
      <c r="AHT114" s="72"/>
      <c r="AHU114" s="97"/>
      <c r="AHV114" s="88"/>
      <c r="AHW114" s="71"/>
      <c r="AHX114" s="89"/>
      <c r="AHY114" s="71"/>
      <c r="AHZ114" s="77"/>
      <c r="AIA114" s="42"/>
      <c r="AIB114" s="72"/>
      <c r="AIC114" s="97"/>
      <c r="AID114" s="88"/>
      <c r="AIE114" s="71"/>
      <c r="AIF114" s="89"/>
      <c r="AIG114" s="71"/>
      <c r="AIH114" s="77"/>
      <c r="AII114" s="42"/>
      <c r="AIJ114" s="72"/>
      <c r="AIK114" s="97"/>
      <c r="AIL114" s="88"/>
      <c r="AIM114" s="71"/>
      <c r="AIN114" s="89"/>
      <c r="AIO114" s="71"/>
      <c r="AIP114" s="77"/>
      <c r="AIQ114" s="42"/>
      <c r="AIR114" s="72"/>
      <c r="AIS114" s="97"/>
      <c r="AIT114" s="88"/>
      <c r="AIU114" s="71"/>
      <c r="AIV114" s="89"/>
      <c r="AIW114" s="71"/>
      <c r="AIX114" s="77"/>
      <c r="AIY114" s="42"/>
      <c r="AIZ114" s="72"/>
      <c r="AJA114" s="97"/>
      <c r="AJB114" s="88"/>
      <c r="AJC114" s="71"/>
      <c r="AJD114" s="89"/>
      <c r="AJE114" s="71"/>
      <c r="AJF114" s="77"/>
      <c r="AJG114" s="42"/>
      <c r="AJH114" s="72"/>
      <c r="AJI114" s="97"/>
      <c r="AJJ114" s="88"/>
      <c r="AJK114" s="71"/>
      <c r="AJL114" s="89"/>
      <c r="AJM114" s="71"/>
      <c r="AJN114" s="77"/>
      <c r="AJO114" s="42"/>
      <c r="AJP114" s="72"/>
      <c r="AJQ114" s="97"/>
      <c r="AJR114" s="88"/>
      <c r="AJS114" s="71"/>
      <c r="AJT114" s="89"/>
      <c r="AJU114" s="71"/>
      <c r="AJV114" s="77"/>
      <c r="AJW114" s="42"/>
      <c r="AJX114" s="72"/>
      <c r="AJY114" s="97"/>
      <c r="AJZ114" s="88"/>
      <c r="AKA114" s="71"/>
      <c r="AKB114" s="89"/>
      <c r="AKC114" s="71"/>
      <c r="AKD114" s="77"/>
      <c r="AKE114" s="42"/>
      <c r="AKF114" s="72"/>
      <c r="AKG114" s="97"/>
      <c r="AKH114" s="88"/>
      <c r="AKI114" s="71"/>
      <c r="AKJ114" s="89"/>
      <c r="AKK114" s="71"/>
      <c r="AKL114" s="77"/>
      <c r="AKM114" s="42"/>
      <c r="AKN114" s="72"/>
      <c r="AKO114" s="97"/>
      <c r="AKP114" s="88"/>
      <c r="AKQ114" s="71"/>
      <c r="AKR114" s="89"/>
      <c r="AKS114" s="71"/>
      <c r="AKT114" s="77"/>
      <c r="AKU114" s="42"/>
      <c r="AKV114" s="72"/>
      <c r="AKW114" s="97"/>
      <c r="AKX114" s="88"/>
      <c r="AKY114" s="71"/>
      <c r="AKZ114" s="89"/>
      <c r="ALA114" s="71"/>
      <c r="ALB114" s="77"/>
      <c r="ALC114" s="42"/>
      <c r="ALD114" s="72"/>
      <c r="ALE114" s="97"/>
      <c r="ALF114" s="88"/>
      <c r="ALG114" s="71"/>
      <c r="ALH114" s="89"/>
      <c r="ALI114" s="71"/>
      <c r="ALJ114" s="77"/>
      <c r="ALK114" s="42"/>
      <c r="ALL114" s="72"/>
      <c r="ALM114" s="97"/>
      <c r="ALN114" s="88"/>
      <c r="ALO114" s="71"/>
      <c r="ALP114" s="89"/>
      <c r="ALQ114" s="71"/>
      <c r="ALR114" s="77"/>
      <c r="ALS114" s="42"/>
      <c r="ALT114" s="72"/>
      <c r="ALU114" s="97"/>
      <c r="ALV114" s="88"/>
      <c r="ALW114" s="71"/>
      <c r="ALX114" s="89"/>
      <c r="ALY114" s="71"/>
      <c r="ALZ114" s="77"/>
      <c r="AMA114" s="42"/>
      <c r="AMB114" s="72"/>
      <c r="AMC114" s="97"/>
      <c r="AMD114" s="88"/>
      <c r="AME114" s="71"/>
      <c r="AMF114" s="89"/>
      <c r="AMG114" s="71"/>
      <c r="AMH114" s="77"/>
      <c r="AMI114" s="42"/>
      <c r="AMJ114" s="72"/>
      <c r="AMK114" s="97"/>
      <c r="AML114" s="88"/>
      <c r="AMM114" s="71"/>
      <c r="AMN114" s="89"/>
      <c r="AMO114" s="71"/>
      <c r="AMP114" s="77"/>
      <c r="AMQ114" s="42"/>
      <c r="AMR114" s="72"/>
      <c r="AMS114" s="97"/>
      <c r="AMT114" s="88"/>
      <c r="AMU114" s="71"/>
      <c r="AMV114" s="89"/>
      <c r="AMW114" s="71"/>
      <c r="AMX114" s="77"/>
      <c r="AMY114" s="42"/>
      <c r="AMZ114" s="72"/>
      <c r="ANA114" s="97"/>
      <c r="ANB114" s="88"/>
      <c r="ANC114" s="71"/>
      <c r="AND114" s="89"/>
      <c r="ANE114" s="71"/>
      <c r="ANF114" s="77"/>
      <c r="ANG114" s="42"/>
      <c r="ANH114" s="72"/>
      <c r="ANI114" s="97"/>
      <c r="ANJ114" s="88"/>
      <c r="ANK114" s="71"/>
      <c r="ANL114" s="89"/>
      <c r="ANM114" s="71"/>
      <c r="ANN114" s="77"/>
      <c r="ANO114" s="42"/>
      <c r="ANP114" s="72"/>
      <c r="ANQ114" s="97"/>
      <c r="ANR114" s="88"/>
      <c r="ANS114" s="71"/>
      <c r="ANT114" s="89"/>
      <c r="ANU114" s="71"/>
      <c r="ANV114" s="77"/>
      <c r="ANW114" s="42"/>
      <c r="ANX114" s="72"/>
      <c r="ANY114" s="97"/>
      <c r="ANZ114" s="88"/>
      <c r="AOA114" s="71"/>
      <c r="AOB114" s="89"/>
      <c r="AOC114" s="71"/>
      <c r="AOD114" s="77"/>
      <c r="AOE114" s="42"/>
      <c r="AOF114" s="72"/>
      <c r="AOG114" s="97"/>
      <c r="AOH114" s="88"/>
      <c r="AOI114" s="71"/>
      <c r="AOJ114" s="89"/>
      <c r="AOK114" s="71"/>
      <c r="AOL114" s="77"/>
      <c r="AOM114" s="42"/>
      <c r="AON114" s="72"/>
      <c r="AOO114" s="97"/>
      <c r="AOP114" s="88"/>
      <c r="AOQ114" s="71"/>
      <c r="AOR114" s="89"/>
      <c r="AOS114" s="71"/>
      <c r="AOT114" s="77"/>
      <c r="AOU114" s="42"/>
      <c r="AOV114" s="72"/>
      <c r="AOW114" s="97"/>
      <c r="AOX114" s="88"/>
      <c r="AOY114" s="71"/>
      <c r="AOZ114" s="89"/>
      <c r="APA114" s="71"/>
      <c r="APB114" s="77"/>
      <c r="APC114" s="42"/>
      <c r="APD114" s="72"/>
      <c r="APE114" s="97"/>
      <c r="APF114" s="88"/>
      <c r="APG114" s="71"/>
      <c r="APH114" s="89"/>
      <c r="API114" s="71"/>
      <c r="APJ114" s="77"/>
      <c r="APK114" s="42"/>
      <c r="APL114" s="72"/>
      <c r="APM114" s="97"/>
      <c r="APN114" s="88"/>
      <c r="APO114" s="71"/>
      <c r="APP114" s="89"/>
      <c r="APQ114" s="71"/>
      <c r="APR114" s="77"/>
      <c r="APS114" s="42"/>
      <c r="APT114" s="72"/>
      <c r="APU114" s="97"/>
      <c r="APV114" s="88"/>
      <c r="APW114" s="71"/>
      <c r="APX114" s="89"/>
      <c r="APY114" s="71"/>
      <c r="APZ114" s="77"/>
      <c r="AQA114" s="42"/>
      <c r="AQB114" s="72"/>
      <c r="AQC114" s="97"/>
      <c r="AQD114" s="88"/>
      <c r="AQE114" s="71"/>
      <c r="AQF114" s="89"/>
      <c r="AQG114" s="71"/>
      <c r="AQH114" s="77"/>
      <c r="AQI114" s="42"/>
      <c r="AQJ114" s="72"/>
      <c r="AQK114" s="97"/>
      <c r="AQL114" s="88"/>
      <c r="AQM114" s="71"/>
      <c r="AQN114" s="89"/>
      <c r="AQO114" s="71"/>
      <c r="AQP114" s="77"/>
      <c r="AQQ114" s="42"/>
      <c r="AQR114" s="72"/>
      <c r="AQS114" s="97"/>
      <c r="AQT114" s="88"/>
      <c r="AQU114" s="71"/>
      <c r="AQV114" s="89"/>
      <c r="AQW114" s="71"/>
      <c r="AQX114" s="77"/>
      <c r="AQY114" s="42"/>
      <c r="AQZ114" s="72"/>
      <c r="ARA114" s="97"/>
      <c r="ARB114" s="88"/>
      <c r="ARC114" s="71"/>
      <c r="ARD114" s="89"/>
      <c r="ARE114" s="71"/>
      <c r="ARF114" s="77"/>
      <c r="ARG114" s="42"/>
      <c r="ARH114" s="72"/>
      <c r="ARI114" s="97"/>
      <c r="ARJ114" s="88"/>
      <c r="ARK114" s="71"/>
      <c r="ARL114" s="89"/>
      <c r="ARM114" s="71"/>
      <c r="ARN114" s="77"/>
      <c r="ARO114" s="42"/>
      <c r="ARP114" s="72"/>
      <c r="ARQ114" s="97"/>
      <c r="ARR114" s="88"/>
      <c r="ARS114" s="71"/>
      <c r="ART114" s="89"/>
      <c r="ARU114" s="71"/>
      <c r="ARV114" s="77"/>
      <c r="ARW114" s="42"/>
      <c r="ARX114" s="72"/>
      <c r="ARY114" s="97"/>
      <c r="ARZ114" s="88"/>
      <c r="ASA114" s="71"/>
      <c r="ASB114" s="89"/>
      <c r="ASC114" s="71"/>
      <c r="ASD114" s="77"/>
      <c r="ASE114" s="42"/>
      <c r="ASF114" s="72"/>
      <c r="ASG114" s="97"/>
      <c r="ASH114" s="88"/>
      <c r="ASI114" s="71"/>
      <c r="ASJ114" s="89"/>
      <c r="ASK114" s="71"/>
      <c r="ASL114" s="77"/>
      <c r="ASM114" s="42"/>
      <c r="ASN114" s="72"/>
      <c r="ASO114" s="97"/>
      <c r="ASP114" s="88"/>
      <c r="ASQ114" s="71"/>
      <c r="ASR114" s="89"/>
      <c r="ASS114" s="71"/>
      <c r="AST114" s="77"/>
      <c r="ASU114" s="42"/>
      <c r="ASV114" s="72"/>
      <c r="ASW114" s="97"/>
      <c r="ASX114" s="88"/>
      <c r="ASY114" s="71"/>
      <c r="ASZ114" s="89"/>
      <c r="ATA114" s="71"/>
      <c r="ATB114" s="77"/>
      <c r="ATC114" s="42"/>
      <c r="ATD114" s="72"/>
      <c r="ATE114" s="97"/>
      <c r="ATF114" s="88"/>
      <c r="ATG114" s="71"/>
      <c r="ATH114" s="89"/>
      <c r="ATI114" s="71"/>
      <c r="ATJ114" s="77"/>
      <c r="ATK114" s="42"/>
      <c r="ATL114" s="72"/>
      <c r="ATM114" s="97"/>
      <c r="ATN114" s="88"/>
      <c r="ATO114" s="71"/>
      <c r="ATP114" s="89"/>
      <c r="ATQ114" s="71"/>
      <c r="ATR114" s="77"/>
      <c r="ATS114" s="42"/>
      <c r="ATT114" s="72"/>
      <c r="ATU114" s="97"/>
      <c r="ATV114" s="88"/>
      <c r="ATW114" s="71"/>
      <c r="ATX114" s="89"/>
      <c r="ATY114" s="71"/>
      <c r="ATZ114" s="77"/>
      <c r="AUA114" s="42"/>
      <c r="AUB114" s="72"/>
      <c r="AUC114" s="97"/>
      <c r="AUD114" s="88"/>
      <c r="AUE114" s="71"/>
      <c r="AUF114" s="89"/>
      <c r="AUG114" s="71"/>
      <c r="AUH114" s="77"/>
      <c r="AUI114" s="42"/>
      <c r="AUJ114" s="72"/>
      <c r="AUK114" s="97"/>
      <c r="AUL114" s="88"/>
      <c r="AUM114" s="71"/>
      <c r="AUN114" s="89"/>
      <c r="AUO114" s="71"/>
      <c r="AUP114" s="77"/>
      <c r="AUQ114" s="42"/>
      <c r="AUR114" s="72"/>
      <c r="AUS114" s="97"/>
      <c r="AUT114" s="88"/>
      <c r="AUU114" s="71"/>
      <c r="AUV114" s="89"/>
      <c r="AUW114" s="71"/>
      <c r="AUX114" s="77"/>
      <c r="AUY114" s="42"/>
      <c r="AUZ114" s="72"/>
      <c r="AVA114" s="97"/>
      <c r="AVB114" s="88"/>
      <c r="AVC114" s="71"/>
      <c r="AVD114" s="89"/>
      <c r="AVE114" s="71"/>
      <c r="AVF114" s="77"/>
      <c r="AVG114" s="42"/>
      <c r="AVH114" s="72"/>
      <c r="AVI114" s="97"/>
      <c r="AVJ114" s="88"/>
      <c r="AVK114" s="71"/>
      <c r="AVL114" s="89"/>
      <c r="AVM114" s="71"/>
      <c r="AVN114" s="77"/>
      <c r="AVO114" s="42"/>
      <c r="AVP114" s="72"/>
      <c r="AVQ114" s="97"/>
      <c r="AVR114" s="88"/>
      <c r="AVS114" s="71"/>
      <c r="AVT114" s="89"/>
      <c r="AVU114" s="71"/>
      <c r="AVV114" s="77"/>
      <c r="AVW114" s="42"/>
      <c r="AVX114" s="72"/>
      <c r="AVY114" s="97"/>
      <c r="AVZ114" s="88"/>
      <c r="AWA114" s="71"/>
      <c r="AWB114" s="89"/>
      <c r="AWC114" s="71"/>
      <c r="AWD114" s="77"/>
      <c r="AWE114" s="42"/>
      <c r="AWF114" s="72"/>
      <c r="AWG114" s="97"/>
      <c r="AWH114" s="88"/>
      <c r="AWI114" s="71"/>
      <c r="AWJ114" s="89"/>
      <c r="AWK114" s="71"/>
      <c r="AWL114" s="77"/>
      <c r="AWM114" s="42"/>
      <c r="AWN114" s="72"/>
      <c r="AWO114" s="97"/>
      <c r="AWP114" s="88"/>
      <c r="AWQ114" s="71"/>
      <c r="AWR114" s="89"/>
      <c r="AWS114" s="71"/>
      <c r="AWT114" s="77"/>
      <c r="AWU114" s="42"/>
      <c r="AWV114" s="72"/>
      <c r="AWW114" s="97"/>
      <c r="AWX114" s="88"/>
      <c r="AWY114" s="71"/>
      <c r="AWZ114" s="89"/>
      <c r="AXA114" s="71"/>
      <c r="AXB114" s="77"/>
      <c r="AXC114" s="42"/>
      <c r="AXD114" s="72"/>
      <c r="AXE114" s="97"/>
      <c r="AXF114" s="88"/>
      <c r="AXG114" s="71"/>
      <c r="AXH114" s="89"/>
      <c r="AXI114" s="71"/>
      <c r="AXJ114" s="77"/>
      <c r="AXK114" s="42"/>
      <c r="AXL114" s="72"/>
      <c r="AXM114" s="97"/>
      <c r="AXN114" s="88"/>
      <c r="AXO114" s="71"/>
      <c r="AXP114" s="89"/>
      <c r="AXQ114" s="71"/>
      <c r="AXR114" s="77"/>
      <c r="AXS114" s="42"/>
      <c r="AXT114" s="72"/>
      <c r="AXU114" s="97"/>
      <c r="AXV114" s="88"/>
      <c r="AXW114" s="71"/>
      <c r="AXX114" s="89"/>
      <c r="AXY114" s="71"/>
      <c r="AXZ114" s="77"/>
      <c r="AYA114" s="42"/>
      <c r="AYB114" s="72"/>
      <c r="AYC114" s="97"/>
      <c r="AYD114" s="88"/>
      <c r="AYE114" s="71"/>
      <c r="AYF114" s="89"/>
      <c r="AYG114" s="71"/>
      <c r="AYH114" s="77"/>
      <c r="AYI114" s="42"/>
      <c r="AYJ114" s="72"/>
      <c r="AYK114" s="97"/>
      <c r="AYL114" s="88"/>
      <c r="AYM114" s="71"/>
      <c r="AYN114" s="89"/>
      <c r="AYO114" s="71"/>
      <c r="AYP114" s="77"/>
      <c r="AYQ114" s="42"/>
      <c r="AYR114" s="72"/>
      <c r="AYS114" s="97"/>
      <c r="AYT114" s="88"/>
      <c r="AYU114" s="71"/>
      <c r="AYV114" s="89"/>
      <c r="AYW114" s="71"/>
      <c r="AYX114" s="77"/>
      <c r="AYY114" s="42"/>
      <c r="AYZ114" s="72"/>
      <c r="AZA114" s="97"/>
      <c r="AZB114" s="88"/>
      <c r="AZC114" s="71"/>
      <c r="AZD114" s="89"/>
      <c r="AZE114" s="71"/>
      <c r="AZF114" s="77"/>
      <c r="AZG114" s="42"/>
      <c r="AZH114" s="72"/>
      <c r="AZI114" s="97"/>
      <c r="AZJ114" s="88"/>
      <c r="AZK114" s="71"/>
      <c r="AZL114" s="89"/>
      <c r="AZM114" s="71"/>
      <c r="AZN114" s="77"/>
      <c r="AZO114" s="42"/>
      <c r="AZP114" s="72"/>
      <c r="AZQ114" s="97"/>
      <c r="AZR114" s="88"/>
      <c r="AZS114" s="71"/>
      <c r="AZT114" s="89"/>
      <c r="AZU114" s="71"/>
      <c r="AZV114" s="77"/>
      <c r="AZW114" s="42"/>
      <c r="AZX114" s="72"/>
      <c r="AZY114" s="97"/>
      <c r="AZZ114" s="88"/>
      <c r="BAA114" s="71"/>
      <c r="BAB114" s="89"/>
      <c r="BAC114" s="71"/>
      <c r="BAD114" s="77"/>
      <c r="BAE114" s="42"/>
      <c r="BAF114" s="72"/>
      <c r="BAG114" s="97"/>
      <c r="BAH114" s="88"/>
      <c r="BAI114" s="71"/>
      <c r="BAJ114" s="89"/>
      <c r="BAK114" s="71"/>
      <c r="BAL114" s="77"/>
      <c r="BAM114" s="42"/>
      <c r="BAN114" s="72"/>
      <c r="BAO114" s="97"/>
      <c r="BAP114" s="88"/>
      <c r="BAQ114" s="71"/>
      <c r="BAR114" s="89"/>
      <c r="BAS114" s="71"/>
      <c r="BAT114" s="77"/>
      <c r="BAU114" s="42"/>
      <c r="BAV114" s="72"/>
      <c r="BAW114" s="97"/>
      <c r="BAX114" s="88"/>
      <c r="BAY114" s="71"/>
      <c r="BAZ114" s="89"/>
      <c r="BBA114" s="71"/>
      <c r="BBB114" s="77"/>
      <c r="BBC114" s="42"/>
      <c r="BBD114" s="72"/>
      <c r="BBE114" s="97"/>
      <c r="BBF114" s="88"/>
      <c r="BBG114" s="71"/>
      <c r="BBH114" s="89"/>
      <c r="BBI114" s="71"/>
      <c r="BBJ114" s="77"/>
      <c r="BBK114" s="42"/>
      <c r="BBL114" s="72"/>
      <c r="BBM114" s="97"/>
      <c r="BBN114" s="88"/>
      <c r="BBO114" s="71"/>
      <c r="BBP114" s="89"/>
      <c r="BBQ114" s="71"/>
      <c r="BBR114" s="77"/>
      <c r="BBS114" s="42"/>
      <c r="BBT114" s="72"/>
      <c r="BBU114" s="97"/>
      <c r="BBV114" s="88"/>
      <c r="BBW114" s="71"/>
      <c r="BBX114" s="89"/>
      <c r="BBY114" s="71"/>
      <c r="BBZ114" s="77"/>
      <c r="BCA114" s="42"/>
      <c r="BCB114" s="72"/>
      <c r="BCC114" s="97"/>
      <c r="BCD114" s="88"/>
      <c r="BCE114" s="71"/>
      <c r="BCF114" s="89"/>
      <c r="BCG114" s="71"/>
      <c r="BCH114" s="77"/>
      <c r="BCI114" s="42"/>
      <c r="BCJ114" s="72"/>
      <c r="BCK114" s="97"/>
      <c r="BCL114" s="88"/>
      <c r="BCM114" s="71"/>
      <c r="BCN114" s="89"/>
      <c r="BCO114" s="71"/>
      <c r="BCP114" s="77"/>
      <c r="BCQ114" s="42"/>
      <c r="BCR114" s="72"/>
      <c r="BCS114" s="97"/>
      <c r="BCT114" s="88"/>
      <c r="BCU114" s="71"/>
      <c r="BCV114" s="89"/>
      <c r="BCW114" s="71"/>
      <c r="BCX114" s="77"/>
      <c r="BCY114" s="42"/>
      <c r="BCZ114" s="72"/>
      <c r="BDA114" s="97"/>
      <c r="BDB114" s="88"/>
      <c r="BDC114" s="71"/>
      <c r="BDD114" s="89"/>
      <c r="BDE114" s="71"/>
      <c r="BDF114" s="77"/>
      <c r="BDG114" s="42"/>
      <c r="BDH114" s="72"/>
      <c r="BDI114" s="97"/>
      <c r="BDJ114" s="88"/>
      <c r="BDK114" s="71"/>
      <c r="BDL114" s="89"/>
      <c r="BDM114" s="71"/>
      <c r="BDN114" s="77"/>
      <c r="BDO114" s="42"/>
      <c r="BDP114" s="72"/>
      <c r="BDQ114" s="97"/>
      <c r="BDR114" s="88"/>
      <c r="BDS114" s="71"/>
      <c r="BDT114" s="89"/>
      <c r="BDU114" s="71"/>
      <c r="BDV114" s="77"/>
      <c r="BDW114" s="42"/>
      <c r="BDX114" s="72"/>
      <c r="BDY114" s="97"/>
      <c r="BDZ114" s="88"/>
      <c r="BEA114" s="71"/>
      <c r="BEB114" s="89"/>
      <c r="BEC114" s="71"/>
      <c r="BED114" s="77"/>
      <c r="BEE114" s="42"/>
      <c r="BEF114" s="72"/>
      <c r="BEG114" s="97"/>
      <c r="BEH114" s="88"/>
      <c r="BEI114" s="71"/>
      <c r="BEJ114" s="89"/>
      <c r="BEK114" s="71"/>
      <c r="BEL114" s="77"/>
      <c r="BEM114" s="42"/>
      <c r="BEN114" s="72"/>
      <c r="BEO114" s="97"/>
      <c r="BEP114" s="88"/>
      <c r="BEQ114" s="71"/>
      <c r="BER114" s="89"/>
      <c r="BES114" s="71"/>
      <c r="BET114" s="77"/>
      <c r="BEU114" s="42"/>
      <c r="BEV114" s="72"/>
      <c r="BEW114" s="97"/>
      <c r="BEX114" s="88"/>
      <c r="BEY114" s="71"/>
      <c r="BEZ114" s="89"/>
      <c r="BFA114" s="71"/>
      <c r="BFB114" s="77"/>
      <c r="BFC114" s="42"/>
      <c r="BFD114" s="72"/>
      <c r="BFE114" s="97"/>
      <c r="BFF114" s="88"/>
      <c r="BFG114" s="71"/>
      <c r="BFH114" s="89"/>
      <c r="BFI114" s="71"/>
      <c r="BFJ114" s="77"/>
      <c r="BFK114" s="42"/>
      <c r="BFL114" s="72"/>
      <c r="BFM114" s="97"/>
      <c r="BFN114" s="88"/>
      <c r="BFO114" s="71"/>
      <c r="BFP114" s="89"/>
      <c r="BFQ114" s="71"/>
      <c r="BFR114" s="77"/>
      <c r="BFS114" s="42"/>
      <c r="BFT114" s="72"/>
      <c r="BFU114" s="97"/>
      <c r="BFV114" s="88"/>
      <c r="BFW114" s="71"/>
      <c r="BFX114" s="89"/>
      <c r="BFY114" s="71"/>
      <c r="BFZ114" s="77"/>
      <c r="BGA114" s="42"/>
      <c r="BGB114" s="72"/>
      <c r="BGC114" s="97"/>
      <c r="BGD114" s="88"/>
      <c r="BGE114" s="71"/>
      <c r="BGF114" s="89"/>
      <c r="BGG114" s="71"/>
      <c r="BGH114" s="77"/>
      <c r="BGI114" s="42"/>
      <c r="BGJ114" s="72"/>
      <c r="BGK114" s="97"/>
      <c r="BGL114" s="88"/>
      <c r="BGM114" s="71"/>
      <c r="BGN114" s="89"/>
      <c r="BGO114" s="71"/>
      <c r="BGP114" s="77"/>
      <c r="BGQ114" s="42"/>
      <c r="BGR114" s="72"/>
      <c r="BGS114" s="97"/>
      <c r="BGT114" s="88"/>
      <c r="BGU114" s="71"/>
      <c r="BGV114" s="89"/>
      <c r="BGW114" s="71"/>
      <c r="BGX114" s="77"/>
      <c r="BGY114" s="42"/>
      <c r="BGZ114" s="72"/>
      <c r="BHA114" s="97"/>
      <c r="BHB114" s="88"/>
      <c r="BHC114" s="71"/>
      <c r="BHD114" s="89"/>
      <c r="BHE114" s="71"/>
      <c r="BHF114" s="77"/>
      <c r="BHG114" s="42"/>
      <c r="BHH114" s="72"/>
      <c r="BHI114" s="97"/>
      <c r="BHJ114" s="88"/>
      <c r="BHK114" s="71"/>
      <c r="BHL114" s="89"/>
      <c r="BHM114" s="71"/>
      <c r="BHN114" s="77"/>
      <c r="BHO114" s="42"/>
      <c r="BHP114" s="72"/>
      <c r="BHQ114" s="97"/>
      <c r="BHR114" s="88"/>
      <c r="BHS114" s="71"/>
      <c r="BHT114" s="89"/>
      <c r="BHU114" s="71"/>
      <c r="BHV114" s="77"/>
      <c r="BHW114" s="42"/>
      <c r="BHX114" s="72"/>
      <c r="BHY114" s="97"/>
      <c r="BHZ114" s="88"/>
      <c r="BIA114" s="71"/>
      <c r="BIB114" s="89"/>
      <c r="BIC114" s="71"/>
      <c r="BID114" s="77"/>
      <c r="BIE114" s="42"/>
      <c r="BIF114" s="72"/>
      <c r="BIG114" s="97"/>
      <c r="BIH114" s="88"/>
      <c r="BII114" s="71"/>
      <c r="BIJ114" s="89"/>
      <c r="BIK114" s="71"/>
      <c r="BIL114" s="77"/>
      <c r="BIM114" s="42"/>
      <c r="BIN114" s="72"/>
      <c r="BIO114" s="97"/>
      <c r="BIP114" s="88"/>
      <c r="BIQ114" s="71"/>
      <c r="BIR114" s="89"/>
      <c r="BIS114" s="71"/>
      <c r="BIT114" s="77"/>
      <c r="BIU114" s="42"/>
      <c r="BIV114" s="72"/>
      <c r="BIW114" s="97"/>
      <c r="BIX114" s="88"/>
      <c r="BIY114" s="71"/>
      <c r="BIZ114" s="89"/>
      <c r="BJA114" s="71"/>
      <c r="BJB114" s="77"/>
      <c r="BJC114" s="42"/>
      <c r="BJD114" s="72"/>
      <c r="BJE114" s="97"/>
      <c r="BJF114" s="88"/>
      <c r="BJG114" s="71"/>
      <c r="BJH114" s="89"/>
      <c r="BJI114" s="71"/>
      <c r="BJJ114" s="77"/>
      <c r="BJK114" s="42"/>
      <c r="BJL114" s="72"/>
      <c r="BJM114" s="97"/>
      <c r="BJN114" s="88"/>
      <c r="BJO114" s="71"/>
      <c r="BJP114" s="89"/>
      <c r="BJQ114" s="71"/>
      <c r="BJR114" s="77"/>
      <c r="BJS114" s="42"/>
      <c r="BJT114" s="72"/>
      <c r="BJU114" s="97"/>
      <c r="BJV114" s="88"/>
      <c r="BJW114" s="71"/>
      <c r="BJX114" s="89"/>
      <c r="BJY114" s="71"/>
      <c r="BJZ114" s="77"/>
      <c r="BKA114" s="42"/>
      <c r="BKB114" s="72"/>
      <c r="BKC114" s="97"/>
      <c r="BKD114" s="88"/>
      <c r="BKE114" s="71"/>
      <c r="BKF114" s="89"/>
      <c r="BKG114" s="71"/>
      <c r="BKH114" s="77"/>
      <c r="BKI114" s="42"/>
      <c r="BKJ114" s="72"/>
      <c r="BKK114" s="97"/>
      <c r="BKL114" s="88"/>
      <c r="BKM114" s="71"/>
      <c r="BKN114" s="89"/>
      <c r="BKO114" s="71"/>
      <c r="BKP114" s="77"/>
      <c r="BKQ114" s="42"/>
      <c r="BKR114" s="72"/>
      <c r="BKS114" s="97"/>
      <c r="BKT114" s="88"/>
      <c r="BKU114" s="71"/>
      <c r="BKV114" s="89"/>
      <c r="BKW114" s="71"/>
      <c r="BKX114" s="77"/>
      <c r="BKY114" s="42"/>
      <c r="BKZ114" s="72"/>
      <c r="BLA114" s="97"/>
      <c r="BLB114" s="88"/>
      <c r="BLC114" s="71"/>
      <c r="BLD114" s="89"/>
      <c r="BLE114" s="71"/>
      <c r="BLF114" s="77"/>
      <c r="BLG114" s="42"/>
      <c r="BLH114" s="72"/>
      <c r="BLI114" s="97"/>
      <c r="BLJ114" s="88"/>
      <c r="BLK114" s="71"/>
      <c r="BLL114" s="89"/>
      <c r="BLM114" s="71"/>
      <c r="BLN114" s="77"/>
      <c r="BLO114" s="42"/>
      <c r="BLP114" s="72"/>
      <c r="BLQ114" s="97"/>
      <c r="BLR114" s="88"/>
      <c r="BLS114" s="71"/>
      <c r="BLT114" s="89"/>
      <c r="BLU114" s="71"/>
      <c r="BLV114" s="77"/>
      <c r="BLW114" s="42"/>
      <c r="BLX114" s="72"/>
      <c r="BLY114" s="97"/>
      <c r="BLZ114" s="88"/>
      <c r="BMA114" s="71"/>
      <c r="BMB114" s="89"/>
      <c r="BMC114" s="71"/>
      <c r="BMD114" s="77"/>
      <c r="BME114" s="42"/>
      <c r="BMF114" s="72"/>
      <c r="BMG114" s="97"/>
      <c r="BMH114" s="88"/>
      <c r="BMI114" s="71"/>
      <c r="BMJ114" s="89"/>
      <c r="BMK114" s="71"/>
      <c r="BML114" s="77"/>
      <c r="BMM114" s="42"/>
      <c r="BMN114" s="72"/>
      <c r="BMO114" s="97"/>
      <c r="BMP114" s="88"/>
      <c r="BMQ114" s="71"/>
      <c r="BMR114" s="89"/>
      <c r="BMS114" s="71"/>
      <c r="BMT114" s="77"/>
      <c r="BMU114" s="42"/>
      <c r="BMV114" s="72"/>
      <c r="BMW114" s="97"/>
      <c r="BMX114" s="88"/>
      <c r="BMY114" s="71"/>
      <c r="BMZ114" s="89"/>
      <c r="BNA114" s="71"/>
      <c r="BNB114" s="77"/>
      <c r="BNC114" s="42"/>
      <c r="BND114" s="72"/>
      <c r="BNE114" s="97"/>
      <c r="BNF114" s="88"/>
      <c r="BNG114" s="71"/>
      <c r="BNH114" s="89"/>
      <c r="BNI114" s="71"/>
      <c r="BNJ114" s="77"/>
      <c r="BNK114" s="42"/>
      <c r="BNL114" s="72"/>
      <c r="BNM114" s="97"/>
      <c r="BNN114" s="88"/>
      <c r="BNO114" s="71"/>
      <c r="BNP114" s="89"/>
      <c r="BNQ114" s="71"/>
      <c r="BNR114" s="77"/>
      <c r="BNS114" s="42"/>
      <c r="BNT114" s="72"/>
      <c r="BNU114" s="97"/>
      <c r="BNV114" s="88"/>
      <c r="BNW114" s="71"/>
      <c r="BNX114" s="89"/>
      <c r="BNY114" s="71"/>
      <c r="BNZ114" s="77"/>
      <c r="BOA114" s="42"/>
      <c r="BOB114" s="72"/>
      <c r="BOC114" s="97"/>
      <c r="BOD114" s="88"/>
      <c r="BOE114" s="71"/>
      <c r="BOF114" s="89"/>
      <c r="BOG114" s="71"/>
      <c r="BOH114" s="77"/>
      <c r="BOI114" s="42"/>
      <c r="BOJ114" s="72"/>
      <c r="BOK114" s="97"/>
      <c r="BOL114" s="88"/>
      <c r="BOM114" s="71"/>
      <c r="BON114" s="89"/>
      <c r="BOO114" s="71"/>
      <c r="BOP114" s="77"/>
      <c r="BOQ114" s="42"/>
      <c r="BOR114" s="72"/>
      <c r="BOS114" s="97"/>
      <c r="BOT114" s="88"/>
      <c r="BOU114" s="71"/>
      <c r="BOV114" s="89"/>
      <c r="BOW114" s="71"/>
      <c r="BOX114" s="77"/>
      <c r="BOY114" s="42"/>
      <c r="BOZ114" s="72"/>
      <c r="BPA114" s="97"/>
      <c r="BPB114" s="88"/>
      <c r="BPC114" s="71"/>
      <c r="BPD114" s="89"/>
      <c r="BPE114" s="71"/>
      <c r="BPF114" s="77"/>
      <c r="BPG114" s="42"/>
      <c r="BPH114" s="72"/>
      <c r="BPI114" s="97"/>
      <c r="BPJ114" s="88"/>
      <c r="BPK114" s="71"/>
      <c r="BPL114" s="89"/>
      <c r="BPM114" s="71"/>
      <c r="BPN114" s="77"/>
      <c r="BPO114" s="42"/>
      <c r="BPP114" s="72"/>
      <c r="BPQ114" s="97"/>
      <c r="BPR114" s="88"/>
      <c r="BPS114" s="71"/>
      <c r="BPT114" s="89"/>
      <c r="BPU114" s="71"/>
      <c r="BPV114" s="77"/>
      <c r="BPW114" s="42"/>
      <c r="BPX114" s="72"/>
      <c r="BPY114" s="97"/>
      <c r="BPZ114" s="88"/>
      <c r="BQA114" s="71"/>
      <c r="BQB114" s="89"/>
      <c r="BQC114" s="71"/>
      <c r="BQD114" s="77"/>
      <c r="BQE114" s="42"/>
      <c r="BQF114" s="72"/>
      <c r="BQG114" s="97"/>
      <c r="BQH114" s="88"/>
      <c r="BQI114" s="71"/>
      <c r="BQJ114" s="89"/>
      <c r="BQK114" s="71"/>
      <c r="BQL114" s="77"/>
      <c r="BQM114" s="42"/>
      <c r="BQN114" s="72"/>
      <c r="BQO114" s="97"/>
      <c r="BQP114" s="88"/>
      <c r="BQQ114" s="71"/>
      <c r="BQR114" s="89"/>
      <c r="BQS114" s="71"/>
      <c r="BQT114" s="77"/>
      <c r="BQU114" s="42"/>
      <c r="BQV114" s="72"/>
      <c r="BQW114" s="97"/>
      <c r="BQX114" s="88"/>
      <c r="BQY114" s="71"/>
      <c r="BQZ114" s="89"/>
      <c r="BRA114" s="71"/>
      <c r="BRB114" s="77"/>
      <c r="BRC114" s="42"/>
      <c r="BRD114" s="72"/>
      <c r="BRE114" s="97"/>
      <c r="BRF114" s="88"/>
      <c r="BRG114" s="71"/>
      <c r="BRH114" s="89"/>
      <c r="BRI114" s="71"/>
      <c r="BRJ114" s="77"/>
      <c r="BRK114" s="42"/>
      <c r="BRL114" s="72"/>
      <c r="BRM114" s="97"/>
      <c r="BRN114" s="88"/>
      <c r="BRO114" s="71"/>
      <c r="BRP114" s="89"/>
      <c r="BRQ114" s="71"/>
      <c r="BRR114" s="77"/>
      <c r="BRS114" s="42"/>
      <c r="BRT114" s="72"/>
      <c r="BRU114" s="97"/>
      <c r="BRV114" s="88"/>
      <c r="BRW114" s="71"/>
      <c r="BRX114" s="89"/>
      <c r="BRY114" s="71"/>
      <c r="BRZ114" s="77"/>
      <c r="BSA114" s="42"/>
      <c r="BSB114" s="72"/>
      <c r="BSC114" s="97"/>
      <c r="BSD114" s="88"/>
      <c r="BSE114" s="71"/>
      <c r="BSF114" s="89"/>
      <c r="BSG114" s="71"/>
      <c r="BSH114" s="77"/>
      <c r="BSI114" s="42"/>
      <c r="BSJ114" s="72"/>
      <c r="BSK114" s="97"/>
      <c r="BSL114" s="88"/>
      <c r="BSM114" s="71"/>
      <c r="BSN114" s="89"/>
      <c r="BSO114" s="71"/>
      <c r="BSP114" s="77"/>
      <c r="BSQ114" s="42"/>
      <c r="BSR114" s="72"/>
      <c r="BSS114" s="97"/>
      <c r="BST114" s="88"/>
      <c r="BSU114" s="71"/>
      <c r="BSV114" s="89"/>
      <c r="BSW114" s="71"/>
      <c r="BSX114" s="77"/>
      <c r="BSY114" s="42"/>
      <c r="BSZ114" s="72"/>
      <c r="BTA114" s="97"/>
      <c r="BTB114" s="88"/>
      <c r="BTC114" s="71"/>
      <c r="BTD114" s="89"/>
      <c r="BTE114" s="71"/>
      <c r="BTF114" s="77"/>
      <c r="BTG114" s="42"/>
      <c r="BTH114" s="72"/>
      <c r="BTI114" s="97"/>
      <c r="BTJ114" s="88"/>
      <c r="BTK114" s="71"/>
      <c r="BTL114" s="89"/>
      <c r="BTM114" s="71"/>
      <c r="BTN114" s="77"/>
      <c r="BTO114" s="42"/>
      <c r="BTP114" s="72"/>
      <c r="BTQ114" s="97"/>
      <c r="BTR114" s="88"/>
      <c r="BTS114" s="71"/>
      <c r="BTT114" s="89"/>
      <c r="BTU114" s="71"/>
      <c r="BTV114" s="77"/>
      <c r="BTW114" s="42"/>
      <c r="BTX114" s="72"/>
      <c r="BTY114" s="97"/>
      <c r="BTZ114" s="88"/>
      <c r="BUA114" s="71"/>
      <c r="BUB114" s="89"/>
      <c r="BUC114" s="71"/>
      <c r="BUD114" s="77"/>
      <c r="BUE114" s="42"/>
      <c r="BUF114" s="72"/>
      <c r="BUG114" s="97"/>
      <c r="BUH114" s="88"/>
      <c r="BUI114" s="71"/>
      <c r="BUJ114" s="89"/>
      <c r="BUK114" s="71"/>
      <c r="BUL114" s="77"/>
      <c r="BUM114" s="42"/>
      <c r="BUN114" s="72"/>
      <c r="BUO114" s="97"/>
      <c r="BUP114" s="88"/>
      <c r="BUQ114" s="71"/>
      <c r="BUR114" s="89"/>
      <c r="BUS114" s="71"/>
      <c r="BUT114" s="77"/>
      <c r="BUU114" s="42"/>
      <c r="BUV114" s="72"/>
      <c r="BUW114" s="97"/>
      <c r="BUX114" s="88"/>
      <c r="BUY114" s="71"/>
      <c r="BUZ114" s="89"/>
      <c r="BVA114" s="71"/>
      <c r="BVB114" s="77"/>
      <c r="BVC114" s="42"/>
      <c r="BVD114" s="72"/>
      <c r="BVE114" s="97"/>
      <c r="BVF114" s="88"/>
      <c r="BVG114" s="71"/>
      <c r="BVH114" s="89"/>
      <c r="BVI114" s="71"/>
      <c r="BVJ114" s="77"/>
      <c r="BVK114" s="42"/>
      <c r="BVL114" s="72"/>
      <c r="BVM114" s="97"/>
      <c r="BVN114" s="88"/>
      <c r="BVO114" s="71"/>
      <c r="BVP114" s="89"/>
      <c r="BVQ114" s="71"/>
      <c r="BVR114" s="77"/>
      <c r="BVS114" s="42"/>
      <c r="BVT114" s="72"/>
      <c r="BVU114" s="97"/>
      <c r="BVV114" s="88"/>
      <c r="BVW114" s="71"/>
      <c r="BVX114" s="89"/>
      <c r="BVY114" s="71"/>
      <c r="BVZ114" s="77"/>
      <c r="BWA114" s="42"/>
      <c r="BWB114" s="72"/>
      <c r="BWC114" s="97"/>
      <c r="BWD114" s="88"/>
      <c r="BWE114" s="71"/>
      <c r="BWF114" s="89"/>
      <c r="BWG114" s="71"/>
      <c r="BWH114" s="77"/>
      <c r="BWI114" s="42"/>
      <c r="BWJ114" s="72"/>
      <c r="BWK114" s="97"/>
      <c r="BWL114" s="88"/>
      <c r="BWM114" s="71"/>
      <c r="BWN114" s="89"/>
      <c r="BWO114" s="71"/>
      <c r="BWP114" s="77"/>
      <c r="BWQ114" s="42"/>
      <c r="BWR114" s="72"/>
      <c r="BWS114" s="97"/>
      <c r="BWT114" s="88"/>
      <c r="BWU114" s="71"/>
      <c r="BWV114" s="89"/>
      <c r="BWW114" s="71"/>
      <c r="BWX114" s="77"/>
      <c r="BWY114" s="42"/>
      <c r="BWZ114" s="72"/>
      <c r="BXA114" s="97"/>
      <c r="BXB114" s="88"/>
      <c r="BXC114" s="71"/>
      <c r="BXD114" s="89"/>
      <c r="BXE114" s="71"/>
      <c r="BXF114" s="77"/>
      <c r="BXG114" s="42"/>
      <c r="BXH114" s="72"/>
      <c r="BXI114" s="97"/>
      <c r="BXJ114" s="88"/>
      <c r="BXK114" s="71"/>
      <c r="BXL114" s="89"/>
      <c r="BXM114" s="71"/>
      <c r="BXN114" s="77"/>
      <c r="BXO114" s="42"/>
      <c r="BXP114" s="72"/>
      <c r="BXQ114" s="97"/>
      <c r="BXR114" s="88"/>
      <c r="BXS114" s="71"/>
      <c r="BXT114" s="89"/>
      <c r="BXU114" s="71"/>
      <c r="BXV114" s="77"/>
      <c r="BXW114" s="42"/>
      <c r="BXX114" s="72"/>
      <c r="BXY114" s="97"/>
      <c r="BXZ114" s="88"/>
      <c r="BYA114" s="71"/>
      <c r="BYB114" s="89"/>
      <c r="BYC114" s="71"/>
      <c r="BYD114" s="77"/>
      <c r="BYE114" s="42"/>
      <c r="BYF114" s="72"/>
      <c r="BYG114" s="97"/>
      <c r="BYH114" s="88"/>
      <c r="BYI114" s="71"/>
      <c r="BYJ114" s="89"/>
      <c r="BYK114" s="71"/>
      <c r="BYL114" s="77"/>
      <c r="BYM114" s="42"/>
      <c r="BYN114" s="72"/>
      <c r="BYO114" s="97"/>
      <c r="BYP114" s="88"/>
      <c r="BYQ114" s="71"/>
      <c r="BYR114" s="89"/>
      <c r="BYS114" s="71"/>
      <c r="BYT114" s="77"/>
      <c r="BYU114" s="42"/>
      <c r="BYV114" s="72"/>
      <c r="BYW114" s="97"/>
      <c r="BYX114" s="88"/>
      <c r="BYY114" s="71"/>
      <c r="BYZ114" s="89"/>
      <c r="BZA114" s="71"/>
      <c r="BZB114" s="77"/>
      <c r="BZC114" s="42"/>
      <c r="BZD114" s="72"/>
      <c r="BZE114" s="97"/>
      <c r="BZF114" s="88"/>
      <c r="BZG114" s="71"/>
      <c r="BZH114" s="89"/>
      <c r="BZI114" s="71"/>
      <c r="BZJ114" s="77"/>
      <c r="BZK114" s="42"/>
      <c r="BZL114" s="72"/>
      <c r="BZM114" s="97"/>
      <c r="BZN114" s="88"/>
      <c r="BZO114" s="71"/>
      <c r="BZP114" s="89"/>
      <c r="BZQ114" s="71"/>
      <c r="BZR114" s="77"/>
      <c r="BZS114" s="42"/>
      <c r="BZT114" s="72"/>
      <c r="BZU114" s="97"/>
      <c r="BZV114" s="88"/>
      <c r="BZW114" s="71"/>
      <c r="BZX114" s="89"/>
      <c r="BZY114" s="71"/>
      <c r="BZZ114" s="77"/>
      <c r="CAA114" s="42"/>
      <c r="CAB114" s="72"/>
      <c r="CAC114" s="97"/>
      <c r="CAD114" s="88"/>
      <c r="CAE114" s="71"/>
      <c r="CAF114" s="89"/>
      <c r="CAG114" s="71"/>
      <c r="CAH114" s="77"/>
      <c r="CAI114" s="42"/>
      <c r="CAJ114" s="72"/>
      <c r="CAK114" s="97"/>
      <c r="CAL114" s="88"/>
      <c r="CAM114" s="71"/>
      <c r="CAN114" s="89"/>
      <c r="CAO114" s="71"/>
      <c r="CAP114" s="77"/>
      <c r="CAQ114" s="42"/>
      <c r="CAR114" s="72"/>
      <c r="CAS114" s="97"/>
      <c r="CAT114" s="88"/>
      <c r="CAU114" s="71"/>
      <c r="CAV114" s="89"/>
      <c r="CAW114" s="71"/>
      <c r="CAX114" s="77"/>
      <c r="CAY114" s="42"/>
      <c r="CAZ114" s="72"/>
      <c r="CBA114" s="97"/>
      <c r="CBB114" s="88"/>
      <c r="CBC114" s="71"/>
      <c r="CBD114" s="89"/>
      <c r="CBE114" s="71"/>
      <c r="CBF114" s="77"/>
      <c r="CBG114" s="42"/>
      <c r="CBH114" s="72"/>
      <c r="CBI114" s="97"/>
      <c r="CBJ114" s="88"/>
      <c r="CBK114" s="71"/>
      <c r="CBL114" s="89"/>
      <c r="CBM114" s="71"/>
      <c r="CBN114" s="77"/>
      <c r="CBO114" s="42"/>
      <c r="CBP114" s="72"/>
      <c r="CBQ114" s="97"/>
      <c r="CBR114" s="88"/>
      <c r="CBS114" s="71"/>
      <c r="CBT114" s="89"/>
      <c r="CBU114" s="71"/>
      <c r="CBV114" s="77"/>
      <c r="CBW114" s="42"/>
      <c r="CBX114" s="72"/>
      <c r="CBY114" s="97"/>
      <c r="CBZ114" s="88"/>
      <c r="CCA114" s="71"/>
      <c r="CCB114" s="89"/>
      <c r="CCC114" s="71"/>
      <c r="CCD114" s="77"/>
      <c r="CCE114" s="42"/>
      <c r="CCF114" s="72"/>
      <c r="CCG114" s="97"/>
      <c r="CCH114" s="88"/>
      <c r="CCI114" s="71"/>
      <c r="CCJ114" s="89"/>
      <c r="CCK114" s="71"/>
      <c r="CCL114" s="77"/>
      <c r="CCM114" s="42"/>
      <c r="CCN114" s="72"/>
      <c r="CCO114" s="97"/>
      <c r="CCP114" s="88"/>
      <c r="CCQ114" s="71"/>
      <c r="CCR114" s="89"/>
      <c r="CCS114" s="71"/>
      <c r="CCT114" s="77"/>
      <c r="CCU114" s="42"/>
      <c r="CCV114" s="72"/>
      <c r="CCW114" s="97"/>
      <c r="CCX114" s="88"/>
      <c r="CCY114" s="71"/>
      <c r="CCZ114" s="89"/>
      <c r="CDA114" s="71"/>
      <c r="CDB114" s="77"/>
      <c r="CDC114" s="42"/>
      <c r="CDD114" s="72"/>
      <c r="CDE114" s="97"/>
      <c r="CDF114" s="88"/>
      <c r="CDG114" s="71"/>
      <c r="CDH114" s="89"/>
      <c r="CDI114" s="71"/>
      <c r="CDJ114" s="77"/>
      <c r="CDK114" s="42"/>
      <c r="CDL114" s="72"/>
      <c r="CDM114" s="97"/>
      <c r="CDN114" s="88"/>
      <c r="CDO114" s="71"/>
      <c r="CDP114" s="89"/>
      <c r="CDQ114" s="71"/>
      <c r="CDR114" s="77"/>
      <c r="CDS114" s="42"/>
      <c r="CDT114" s="72"/>
      <c r="CDU114" s="97"/>
      <c r="CDV114" s="88"/>
      <c r="CDW114" s="71"/>
      <c r="CDX114" s="89"/>
      <c r="CDY114" s="71"/>
      <c r="CDZ114" s="77"/>
      <c r="CEA114" s="42"/>
      <c r="CEB114" s="72"/>
      <c r="CEC114" s="97"/>
      <c r="CED114" s="88"/>
      <c r="CEE114" s="71"/>
      <c r="CEF114" s="89"/>
      <c r="CEG114" s="71"/>
      <c r="CEH114" s="77"/>
      <c r="CEI114" s="42"/>
      <c r="CEJ114" s="72"/>
      <c r="CEK114" s="97"/>
      <c r="CEL114" s="88"/>
      <c r="CEM114" s="71"/>
      <c r="CEN114" s="89"/>
      <c r="CEO114" s="71"/>
      <c r="CEP114" s="77"/>
      <c r="CEQ114" s="42"/>
      <c r="CER114" s="72"/>
      <c r="CES114" s="97"/>
      <c r="CET114" s="88"/>
      <c r="CEU114" s="71"/>
      <c r="CEV114" s="89"/>
      <c r="CEW114" s="71"/>
      <c r="CEX114" s="77"/>
      <c r="CEY114" s="42"/>
      <c r="CEZ114" s="72"/>
      <c r="CFA114" s="97"/>
      <c r="CFB114" s="88"/>
      <c r="CFC114" s="71"/>
      <c r="CFD114" s="89"/>
      <c r="CFE114" s="71"/>
      <c r="CFF114" s="77"/>
      <c r="CFG114" s="42"/>
      <c r="CFH114" s="72"/>
      <c r="CFI114" s="97"/>
      <c r="CFJ114" s="88"/>
      <c r="CFK114" s="71"/>
      <c r="CFL114" s="89"/>
      <c r="CFM114" s="71"/>
      <c r="CFN114" s="77"/>
      <c r="CFO114" s="42"/>
      <c r="CFP114" s="72"/>
      <c r="CFQ114" s="97"/>
      <c r="CFR114" s="88"/>
      <c r="CFS114" s="71"/>
      <c r="CFT114" s="89"/>
      <c r="CFU114" s="71"/>
      <c r="CFV114" s="77"/>
      <c r="CFW114" s="42"/>
      <c r="CFX114" s="72"/>
      <c r="CFY114" s="97"/>
      <c r="CFZ114" s="88"/>
      <c r="CGA114" s="71"/>
      <c r="CGB114" s="89"/>
      <c r="CGC114" s="71"/>
      <c r="CGD114" s="77"/>
      <c r="CGE114" s="42"/>
      <c r="CGF114" s="72"/>
      <c r="CGG114" s="97"/>
      <c r="CGH114" s="88"/>
      <c r="CGI114" s="71"/>
      <c r="CGJ114" s="89"/>
      <c r="CGK114" s="71"/>
      <c r="CGL114" s="77"/>
      <c r="CGM114" s="42"/>
      <c r="CGN114" s="72"/>
      <c r="CGO114" s="97"/>
      <c r="CGP114" s="88"/>
      <c r="CGQ114" s="71"/>
      <c r="CGR114" s="89"/>
      <c r="CGS114" s="71"/>
      <c r="CGT114" s="77"/>
      <c r="CGU114" s="42"/>
      <c r="CGV114" s="72"/>
      <c r="CGW114" s="97"/>
      <c r="CGX114" s="88"/>
      <c r="CGY114" s="71"/>
      <c r="CGZ114" s="89"/>
      <c r="CHA114" s="71"/>
      <c r="CHB114" s="77"/>
      <c r="CHC114" s="42"/>
      <c r="CHD114" s="72"/>
      <c r="CHE114" s="97"/>
      <c r="CHF114" s="88"/>
      <c r="CHG114" s="71"/>
      <c r="CHH114" s="89"/>
      <c r="CHI114" s="71"/>
      <c r="CHJ114" s="77"/>
      <c r="CHK114" s="42"/>
      <c r="CHL114" s="72"/>
      <c r="CHM114" s="97"/>
      <c r="CHN114" s="88"/>
      <c r="CHO114" s="71"/>
      <c r="CHP114" s="89"/>
      <c r="CHQ114" s="71"/>
      <c r="CHR114" s="77"/>
      <c r="CHS114" s="42"/>
      <c r="CHT114" s="72"/>
      <c r="CHU114" s="97"/>
      <c r="CHV114" s="88"/>
      <c r="CHW114" s="71"/>
      <c r="CHX114" s="89"/>
      <c r="CHY114" s="71"/>
      <c r="CHZ114" s="77"/>
      <c r="CIA114" s="42"/>
      <c r="CIB114" s="72"/>
      <c r="CIC114" s="97"/>
      <c r="CID114" s="88"/>
      <c r="CIE114" s="71"/>
      <c r="CIF114" s="89"/>
      <c r="CIG114" s="71"/>
      <c r="CIH114" s="77"/>
      <c r="CII114" s="42"/>
      <c r="CIJ114" s="72"/>
      <c r="CIK114" s="97"/>
      <c r="CIL114" s="88"/>
      <c r="CIM114" s="71"/>
      <c r="CIN114" s="89"/>
      <c r="CIO114" s="71"/>
      <c r="CIP114" s="77"/>
      <c r="CIQ114" s="42"/>
      <c r="CIR114" s="72"/>
      <c r="CIS114" s="97"/>
      <c r="CIT114" s="88"/>
      <c r="CIU114" s="71"/>
      <c r="CIV114" s="89"/>
      <c r="CIW114" s="71"/>
      <c r="CIX114" s="77"/>
      <c r="CIY114" s="42"/>
      <c r="CIZ114" s="72"/>
      <c r="CJA114" s="97"/>
      <c r="CJB114" s="88"/>
      <c r="CJC114" s="71"/>
      <c r="CJD114" s="89"/>
      <c r="CJE114" s="71"/>
      <c r="CJF114" s="77"/>
      <c r="CJG114" s="42"/>
      <c r="CJH114" s="72"/>
      <c r="CJI114" s="97"/>
      <c r="CJJ114" s="88"/>
      <c r="CJK114" s="71"/>
      <c r="CJL114" s="89"/>
      <c r="CJM114" s="71"/>
      <c r="CJN114" s="77"/>
      <c r="CJO114" s="42"/>
      <c r="CJP114" s="72"/>
      <c r="CJQ114" s="97"/>
      <c r="CJR114" s="88"/>
      <c r="CJS114" s="71"/>
      <c r="CJT114" s="89"/>
      <c r="CJU114" s="71"/>
      <c r="CJV114" s="77"/>
      <c r="CJW114" s="42"/>
      <c r="CJX114" s="72"/>
      <c r="CJY114" s="97"/>
      <c r="CJZ114" s="88"/>
      <c r="CKA114" s="71"/>
      <c r="CKB114" s="89"/>
      <c r="CKC114" s="71"/>
      <c r="CKD114" s="77"/>
      <c r="CKE114" s="42"/>
      <c r="CKF114" s="72"/>
      <c r="CKG114" s="97"/>
      <c r="CKH114" s="88"/>
      <c r="CKI114" s="71"/>
      <c r="CKJ114" s="89"/>
      <c r="CKK114" s="71"/>
      <c r="CKL114" s="77"/>
      <c r="CKM114" s="42"/>
      <c r="CKN114" s="72"/>
      <c r="CKO114" s="97"/>
      <c r="CKP114" s="88"/>
      <c r="CKQ114" s="71"/>
      <c r="CKR114" s="89"/>
      <c r="CKS114" s="71"/>
      <c r="CKT114" s="77"/>
      <c r="CKU114" s="42"/>
      <c r="CKV114" s="72"/>
      <c r="CKW114" s="97"/>
      <c r="CKX114" s="88"/>
      <c r="CKY114" s="71"/>
      <c r="CKZ114" s="89"/>
      <c r="CLA114" s="71"/>
      <c r="CLB114" s="77"/>
      <c r="CLC114" s="42"/>
      <c r="CLD114" s="72"/>
      <c r="CLE114" s="97"/>
      <c r="CLF114" s="88"/>
      <c r="CLG114" s="71"/>
      <c r="CLH114" s="89"/>
      <c r="CLI114" s="71"/>
      <c r="CLJ114" s="77"/>
      <c r="CLK114" s="42"/>
      <c r="CLL114" s="72"/>
      <c r="CLM114" s="97"/>
      <c r="CLN114" s="88"/>
      <c r="CLO114" s="71"/>
      <c r="CLP114" s="89"/>
      <c r="CLQ114" s="71"/>
      <c r="CLR114" s="77"/>
      <c r="CLS114" s="42"/>
      <c r="CLT114" s="72"/>
      <c r="CLU114" s="97"/>
      <c r="CLV114" s="88"/>
      <c r="CLW114" s="71"/>
      <c r="CLX114" s="89"/>
      <c r="CLY114" s="71"/>
      <c r="CLZ114" s="77"/>
      <c r="CMA114" s="42"/>
      <c r="CMB114" s="72"/>
      <c r="CMC114" s="97"/>
      <c r="CMD114" s="88"/>
      <c r="CME114" s="71"/>
      <c r="CMF114" s="89"/>
      <c r="CMG114" s="71"/>
      <c r="CMH114" s="77"/>
      <c r="CMI114" s="42"/>
      <c r="CMJ114" s="72"/>
      <c r="CMK114" s="97"/>
      <c r="CML114" s="88"/>
      <c r="CMM114" s="71"/>
      <c r="CMN114" s="89"/>
      <c r="CMO114" s="71"/>
      <c r="CMP114" s="77"/>
      <c r="CMQ114" s="42"/>
      <c r="CMR114" s="72"/>
      <c r="CMS114" s="97"/>
      <c r="CMT114" s="88"/>
      <c r="CMU114" s="71"/>
      <c r="CMV114" s="89"/>
      <c r="CMW114" s="71"/>
      <c r="CMX114" s="77"/>
      <c r="CMY114" s="42"/>
      <c r="CMZ114" s="72"/>
      <c r="CNA114" s="97"/>
      <c r="CNB114" s="88"/>
      <c r="CNC114" s="71"/>
      <c r="CND114" s="89"/>
      <c r="CNE114" s="71"/>
      <c r="CNF114" s="77"/>
      <c r="CNG114" s="42"/>
      <c r="CNH114" s="72"/>
      <c r="CNI114" s="97"/>
      <c r="CNJ114" s="88"/>
      <c r="CNK114" s="71"/>
      <c r="CNL114" s="89"/>
      <c r="CNM114" s="71"/>
      <c r="CNN114" s="77"/>
      <c r="CNO114" s="42"/>
      <c r="CNP114" s="72"/>
      <c r="CNQ114" s="97"/>
      <c r="CNR114" s="88"/>
      <c r="CNS114" s="71"/>
      <c r="CNT114" s="89"/>
      <c r="CNU114" s="71"/>
      <c r="CNV114" s="77"/>
      <c r="CNW114" s="42"/>
      <c r="CNX114" s="72"/>
      <c r="CNY114" s="97"/>
      <c r="CNZ114" s="88"/>
      <c r="COA114" s="71"/>
      <c r="COB114" s="89"/>
      <c r="COC114" s="71"/>
      <c r="COD114" s="77"/>
      <c r="COE114" s="42"/>
      <c r="COF114" s="72"/>
      <c r="COG114" s="97"/>
      <c r="COH114" s="88"/>
      <c r="COI114" s="71"/>
      <c r="COJ114" s="89"/>
      <c r="COK114" s="71"/>
      <c r="COL114" s="77"/>
      <c r="COM114" s="42"/>
      <c r="CON114" s="72"/>
      <c r="COO114" s="97"/>
      <c r="COP114" s="88"/>
      <c r="COQ114" s="71"/>
      <c r="COR114" s="89"/>
      <c r="COS114" s="71"/>
      <c r="COT114" s="77"/>
      <c r="COU114" s="42"/>
      <c r="COV114" s="72"/>
      <c r="COW114" s="97"/>
      <c r="COX114" s="88"/>
      <c r="COY114" s="71"/>
      <c r="COZ114" s="89"/>
      <c r="CPA114" s="71"/>
      <c r="CPB114" s="77"/>
      <c r="CPC114" s="42"/>
      <c r="CPD114" s="72"/>
      <c r="CPE114" s="97"/>
      <c r="CPF114" s="88"/>
      <c r="CPG114" s="71"/>
      <c r="CPH114" s="89"/>
      <c r="CPI114" s="71"/>
      <c r="CPJ114" s="77"/>
      <c r="CPK114" s="42"/>
      <c r="CPL114" s="72"/>
      <c r="CPM114" s="97"/>
      <c r="CPN114" s="88"/>
      <c r="CPO114" s="71"/>
      <c r="CPP114" s="89"/>
      <c r="CPQ114" s="71"/>
      <c r="CPR114" s="77"/>
      <c r="CPS114" s="42"/>
      <c r="CPT114" s="72"/>
      <c r="CPU114" s="97"/>
      <c r="CPV114" s="88"/>
      <c r="CPW114" s="71"/>
      <c r="CPX114" s="89"/>
      <c r="CPY114" s="71"/>
      <c r="CPZ114" s="77"/>
      <c r="CQA114" s="42"/>
      <c r="CQB114" s="72"/>
      <c r="CQC114" s="97"/>
      <c r="CQD114" s="88"/>
      <c r="CQE114" s="71"/>
      <c r="CQF114" s="89"/>
      <c r="CQG114" s="71"/>
      <c r="CQH114" s="77"/>
      <c r="CQI114" s="42"/>
      <c r="CQJ114" s="72"/>
      <c r="CQK114" s="97"/>
      <c r="CQL114" s="88"/>
      <c r="CQM114" s="71"/>
      <c r="CQN114" s="89"/>
      <c r="CQO114" s="71"/>
      <c r="CQP114" s="77"/>
      <c r="CQQ114" s="42"/>
      <c r="CQR114" s="72"/>
      <c r="CQS114" s="97"/>
      <c r="CQT114" s="88"/>
      <c r="CQU114" s="71"/>
      <c r="CQV114" s="89"/>
      <c r="CQW114" s="71"/>
      <c r="CQX114" s="77"/>
      <c r="CQY114" s="42"/>
      <c r="CQZ114" s="72"/>
      <c r="CRA114" s="97"/>
      <c r="CRB114" s="88"/>
      <c r="CRC114" s="71"/>
      <c r="CRD114" s="89"/>
      <c r="CRE114" s="71"/>
      <c r="CRF114" s="77"/>
      <c r="CRG114" s="42"/>
      <c r="CRH114" s="72"/>
      <c r="CRI114" s="97"/>
      <c r="CRJ114" s="88"/>
      <c r="CRK114" s="71"/>
      <c r="CRL114" s="89"/>
      <c r="CRM114" s="71"/>
      <c r="CRN114" s="77"/>
      <c r="CRO114" s="42"/>
      <c r="CRP114" s="72"/>
      <c r="CRQ114" s="97"/>
      <c r="CRR114" s="88"/>
      <c r="CRS114" s="71"/>
      <c r="CRT114" s="89"/>
      <c r="CRU114" s="71"/>
      <c r="CRV114" s="77"/>
      <c r="CRW114" s="42"/>
      <c r="CRX114" s="72"/>
      <c r="CRY114" s="97"/>
      <c r="CRZ114" s="88"/>
      <c r="CSA114" s="71"/>
      <c r="CSB114" s="89"/>
      <c r="CSC114" s="71"/>
      <c r="CSD114" s="77"/>
      <c r="CSE114" s="42"/>
      <c r="CSF114" s="72"/>
      <c r="CSG114" s="97"/>
      <c r="CSH114" s="88"/>
      <c r="CSI114" s="71"/>
      <c r="CSJ114" s="89"/>
      <c r="CSK114" s="71"/>
      <c r="CSL114" s="77"/>
      <c r="CSM114" s="42"/>
      <c r="CSN114" s="72"/>
      <c r="CSO114" s="97"/>
      <c r="CSP114" s="88"/>
      <c r="CSQ114" s="71"/>
      <c r="CSR114" s="89"/>
      <c r="CSS114" s="71"/>
      <c r="CST114" s="77"/>
      <c r="CSU114" s="42"/>
      <c r="CSV114" s="72"/>
      <c r="CSW114" s="97"/>
      <c r="CSX114" s="88"/>
      <c r="CSY114" s="71"/>
      <c r="CSZ114" s="89"/>
      <c r="CTA114" s="71"/>
      <c r="CTB114" s="77"/>
      <c r="CTC114" s="42"/>
      <c r="CTD114" s="72"/>
      <c r="CTE114" s="97"/>
      <c r="CTF114" s="88"/>
      <c r="CTG114" s="71"/>
      <c r="CTH114" s="89"/>
      <c r="CTI114" s="71"/>
      <c r="CTJ114" s="77"/>
      <c r="CTK114" s="42"/>
      <c r="CTL114" s="72"/>
      <c r="CTM114" s="97"/>
      <c r="CTN114" s="88"/>
      <c r="CTO114" s="71"/>
      <c r="CTP114" s="89"/>
      <c r="CTQ114" s="71"/>
      <c r="CTR114" s="77"/>
      <c r="CTS114" s="42"/>
      <c r="CTT114" s="72"/>
      <c r="CTU114" s="97"/>
      <c r="CTV114" s="88"/>
      <c r="CTW114" s="71"/>
      <c r="CTX114" s="89"/>
      <c r="CTY114" s="71"/>
      <c r="CTZ114" s="77"/>
      <c r="CUA114" s="42"/>
      <c r="CUB114" s="72"/>
      <c r="CUC114" s="97"/>
      <c r="CUD114" s="88"/>
      <c r="CUE114" s="71"/>
      <c r="CUF114" s="89"/>
      <c r="CUG114" s="71"/>
      <c r="CUH114" s="77"/>
      <c r="CUI114" s="42"/>
      <c r="CUJ114" s="72"/>
      <c r="CUK114" s="97"/>
      <c r="CUL114" s="88"/>
      <c r="CUM114" s="71"/>
      <c r="CUN114" s="89"/>
      <c r="CUO114" s="71"/>
      <c r="CUP114" s="77"/>
      <c r="CUQ114" s="42"/>
      <c r="CUR114" s="72"/>
      <c r="CUS114" s="97"/>
      <c r="CUT114" s="88"/>
      <c r="CUU114" s="71"/>
      <c r="CUV114" s="89"/>
      <c r="CUW114" s="71"/>
      <c r="CUX114" s="77"/>
      <c r="CUY114" s="42"/>
      <c r="CUZ114" s="72"/>
      <c r="CVA114" s="97"/>
      <c r="CVB114" s="88"/>
      <c r="CVC114" s="71"/>
      <c r="CVD114" s="89"/>
      <c r="CVE114" s="71"/>
      <c r="CVF114" s="77"/>
      <c r="CVG114" s="42"/>
      <c r="CVH114" s="72"/>
      <c r="CVI114" s="97"/>
      <c r="CVJ114" s="88"/>
      <c r="CVK114" s="71"/>
      <c r="CVL114" s="89"/>
      <c r="CVM114" s="71"/>
      <c r="CVN114" s="77"/>
      <c r="CVO114" s="42"/>
      <c r="CVP114" s="72"/>
      <c r="CVQ114" s="97"/>
      <c r="CVR114" s="88"/>
      <c r="CVS114" s="71"/>
      <c r="CVT114" s="89"/>
      <c r="CVU114" s="71"/>
      <c r="CVV114" s="77"/>
      <c r="CVW114" s="42"/>
      <c r="CVX114" s="72"/>
      <c r="CVY114" s="97"/>
      <c r="CVZ114" s="88"/>
      <c r="CWA114" s="71"/>
      <c r="CWB114" s="89"/>
      <c r="CWC114" s="71"/>
      <c r="CWD114" s="77"/>
      <c r="CWE114" s="42"/>
      <c r="CWF114" s="72"/>
      <c r="CWG114" s="97"/>
      <c r="CWH114" s="88"/>
      <c r="CWI114" s="71"/>
      <c r="CWJ114" s="89"/>
      <c r="CWK114" s="71"/>
      <c r="CWL114" s="77"/>
      <c r="CWM114" s="42"/>
      <c r="CWN114" s="72"/>
      <c r="CWO114" s="97"/>
      <c r="CWP114" s="88"/>
      <c r="CWQ114" s="71"/>
      <c r="CWR114" s="89"/>
      <c r="CWS114" s="71"/>
      <c r="CWT114" s="77"/>
      <c r="CWU114" s="42"/>
      <c r="CWV114" s="72"/>
      <c r="CWW114" s="97"/>
      <c r="CWX114" s="88"/>
      <c r="CWY114" s="71"/>
      <c r="CWZ114" s="89"/>
      <c r="CXA114" s="71"/>
      <c r="CXB114" s="77"/>
      <c r="CXC114" s="42"/>
      <c r="CXD114" s="72"/>
      <c r="CXE114" s="97"/>
      <c r="CXF114" s="88"/>
      <c r="CXG114" s="71"/>
      <c r="CXH114" s="89"/>
      <c r="CXI114" s="71"/>
      <c r="CXJ114" s="77"/>
      <c r="CXK114" s="42"/>
      <c r="CXL114" s="72"/>
      <c r="CXM114" s="97"/>
      <c r="CXN114" s="88"/>
      <c r="CXO114" s="71"/>
      <c r="CXP114" s="89"/>
      <c r="CXQ114" s="71"/>
      <c r="CXR114" s="77"/>
      <c r="CXS114" s="42"/>
      <c r="CXT114" s="72"/>
      <c r="CXU114" s="97"/>
      <c r="CXV114" s="88"/>
      <c r="CXW114" s="71"/>
      <c r="CXX114" s="89"/>
      <c r="CXY114" s="71"/>
      <c r="CXZ114" s="77"/>
      <c r="CYA114" s="42"/>
      <c r="CYB114" s="72"/>
      <c r="CYC114" s="97"/>
      <c r="CYD114" s="88"/>
      <c r="CYE114" s="71"/>
      <c r="CYF114" s="89"/>
      <c r="CYG114" s="71"/>
      <c r="CYH114" s="77"/>
      <c r="CYI114" s="42"/>
      <c r="CYJ114" s="72"/>
      <c r="CYK114" s="97"/>
      <c r="CYL114" s="88"/>
      <c r="CYM114" s="71"/>
      <c r="CYN114" s="89"/>
      <c r="CYO114" s="71"/>
      <c r="CYP114" s="77"/>
      <c r="CYQ114" s="42"/>
      <c r="CYR114" s="72"/>
      <c r="CYS114" s="97"/>
      <c r="CYT114" s="88"/>
      <c r="CYU114" s="71"/>
      <c r="CYV114" s="89"/>
      <c r="CYW114" s="71"/>
      <c r="CYX114" s="77"/>
      <c r="CYY114" s="42"/>
      <c r="CYZ114" s="72"/>
      <c r="CZA114" s="97"/>
      <c r="CZB114" s="88"/>
      <c r="CZC114" s="71"/>
      <c r="CZD114" s="89"/>
      <c r="CZE114" s="71"/>
      <c r="CZF114" s="77"/>
      <c r="CZG114" s="42"/>
      <c r="CZH114" s="72"/>
      <c r="CZI114" s="97"/>
      <c r="CZJ114" s="88"/>
      <c r="CZK114" s="71"/>
      <c r="CZL114" s="89"/>
      <c r="CZM114" s="71"/>
      <c r="CZN114" s="77"/>
      <c r="CZO114" s="42"/>
      <c r="CZP114" s="72"/>
      <c r="CZQ114" s="97"/>
      <c r="CZR114" s="88"/>
      <c r="CZS114" s="71"/>
      <c r="CZT114" s="89"/>
      <c r="CZU114" s="71"/>
      <c r="CZV114" s="77"/>
      <c r="CZW114" s="42"/>
      <c r="CZX114" s="72"/>
      <c r="CZY114" s="97"/>
      <c r="CZZ114" s="88"/>
      <c r="DAA114" s="71"/>
      <c r="DAB114" s="89"/>
      <c r="DAC114" s="71"/>
      <c r="DAD114" s="77"/>
      <c r="DAE114" s="42"/>
      <c r="DAF114" s="72"/>
      <c r="DAG114" s="97"/>
      <c r="DAH114" s="88"/>
      <c r="DAI114" s="71"/>
      <c r="DAJ114" s="89"/>
      <c r="DAK114" s="71"/>
      <c r="DAL114" s="77"/>
      <c r="DAM114" s="42"/>
      <c r="DAN114" s="72"/>
      <c r="DAO114" s="97"/>
      <c r="DAP114" s="88"/>
      <c r="DAQ114" s="71"/>
      <c r="DAR114" s="89"/>
      <c r="DAS114" s="71"/>
      <c r="DAT114" s="77"/>
      <c r="DAU114" s="42"/>
      <c r="DAV114" s="72"/>
      <c r="DAW114" s="97"/>
      <c r="DAX114" s="88"/>
      <c r="DAY114" s="71"/>
      <c r="DAZ114" s="89"/>
      <c r="DBA114" s="71"/>
      <c r="DBB114" s="77"/>
      <c r="DBC114" s="42"/>
      <c r="DBD114" s="72"/>
      <c r="DBE114" s="97"/>
      <c r="DBF114" s="88"/>
      <c r="DBG114" s="71"/>
      <c r="DBH114" s="89"/>
      <c r="DBI114" s="71"/>
      <c r="DBJ114" s="77"/>
      <c r="DBK114" s="42"/>
      <c r="DBL114" s="72"/>
      <c r="DBM114" s="97"/>
      <c r="DBN114" s="88"/>
      <c r="DBO114" s="71"/>
      <c r="DBP114" s="89"/>
      <c r="DBQ114" s="71"/>
      <c r="DBR114" s="77"/>
      <c r="DBS114" s="42"/>
      <c r="DBT114" s="72"/>
      <c r="DBU114" s="97"/>
      <c r="DBV114" s="88"/>
      <c r="DBW114" s="71"/>
      <c r="DBX114" s="89"/>
      <c r="DBY114" s="71"/>
      <c r="DBZ114" s="77"/>
      <c r="DCA114" s="42"/>
      <c r="DCB114" s="72"/>
      <c r="DCC114" s="97"/>
      <c r="DCD114" s="88"/>
      <c r="DCE114" s="71"/>
      <c r="DCF114" s="89"/>
      <c r="DCG114" s="71"/>
      <c r="DCH114" s="77"/>
      <c r="DCI114" s="42"/>
      <c r="DCJ114" s="72"/>
      <c r="DCK114" s="97"/>
      <c r="DCL114" s="88"/>
      <c r="DCM114" s="71"/>
      <c r="DCN114" s="89"/>
      <c r="DCO114" s="71"/>
      <c r="DCP114" s="77"/>
      <c r="DCQ114" s="42"/>
      <c r="DCR114" s="72"/>
      <c r="DCS114" s="97"/>
      <c r="DCT114" s="88"/>
      <c r="DCU114" s="71"/>
      <c r="DCV114" s="89"/>
      <c r="DCW114" s="71"/>
      <c r="DCX114" s="77"/>
      <c r="DCY114" s="42"/>
      <c r="DCZ114" s="72"/>
      <c r="DDA114" s="97"/>
      <c r="DDB114" s="88"/>
      <c r="DDC114" s="71"/>
      <c r="DDD114" s="89"/>
      <c r="DDE114" s="71"/>
    </row>
    <row r="115" spans="1:2813" ht="20.100000000000001" customHeight="1">
      <c r="B115" s="6"/>
      <c r="C115" s="130"/>
      <c r="D115" s="63" t="s">
        <v>164</v>
      </c>
      <c r="E115" s="45" t="s">
        <v>165</v>
      </c>
      <c r="F115" s="11" t="s">
        <v>34</v>
      </c>
      <c r="G115" s="62" t="s">
        <v>34</v>
      </c>
      <c r="H115" s="11" t="s">
        <v>34</v>
      </c>
      <c r="I115" s="11" t="s">
        <v>34</v>
      </c>
      <c r="J115" s="11" t="s">
        <v>34</v>
      </c>
      <c r="K115" s="72"/>
      <c r="L115" s="97"/>
      <c r="M115" s="88"/>
      <c r="N115" s="71"/>
      <c r="O115" s="89"/>
      <c r="P115" s="71"/>
      <c r="Q115" s="1"/>
      <c r="R115" s="6"/>
      <c r="S115" s="71"/>
      <c r="T115" s="89"/>
      <c r="U115" s="71"/>
      <c r="V115" s="77"/>
      <c r="W115" s="42"/>
      <c r="X115" s="72"/>
      <c r="Y115" s="97"/>
      <c r="Z115" s="88"/>
      <c r="AA115" s="71"/>
      <c r="AB115" s="89"/>
      <c r="AC115" s="71"/>
      <c r="AD115" s="77"/>
      <c r="AE115" s="42"/>
      <c r="AF115" s="72"/>
      <c r="AG115" s="97"/>
      <c r="AH115" s="88"/>
      <c r="AI115" s="71"/>
      <c r="AJ115" s="89"/>
      <c r="AK115" s="71"/>
      <c r="AL115" s="77"/>
      <c r="AM115" s="42"/>
      <c r="AN115" s="72"/>
      <c r="AO115" s="97"/>
      <c r="AP115" s="88"/>
      <c r="AQ115" s="71"/>
      <c r="AR115" s="89"/>
      <c r="AS115" s="71"/>
      <c r="AT115" s="77"/>
      <c r="AU115" s="42"/>
      <c r="AV115" s="72"/>
      <c r="AW115" s="97"/>
      <c r="AX115" s="88"/>
      <c r="AY115" s="71"/>
      <c r="AZ115" s="89"/>
      <c r="BA115" s="71"/>
      <c r="BB115" s="77"/>
      <c r="BC115" s="42"/>
      <c r="BD115" s="72"/>
      <c r="BE115" s="97"/>
      <c r="BF115" s="88"/>
      <c r="BG115" s="71"/>
      <c r="BH115" s="89"/>
      <c r="BI115" s="71"/>
      <c r="BJ115" s="77"/>
      <c r="BK115" s="42"/>
      <c r="BL115" s="72"/>
      <c r="BM115" s="97"/>
      <c r="BN115" s="88"/>
      <c r="BO115" s="71"/>
      <c r="BP115" s="89"/>
      <c r="BQ115" s="71"/>
      <c r="BR115" s="77"/>
      <c r="BS115" s="42"/>
      <c r="BT115" s="72"/>
      <c r="BU115" s="97"/>
      <c r="BV115" s="88"/>
      <c r="BW115" s="71"/>
      <c r="BX115" s="89"/>
      <c r="BY115" s="71"/>
      <c r="BZ115" s="77"/>
      <c r="CA115" s="42"/>
      <c r="CB115" s="72"/>
      <c r="CC115" s="97"/>
      <c r="CD115" s="88"/>
      <c r="CE115" s="71"/>
      <c r="CF115" s="89"/>
      <c r="CG115" s="71"/>
      <c r="CH115" s="77"/>
      <c r="CI115" s="42"/>
      <c r="CJ115" s="72"/>
      <c r="CK115" s="97"/>
      <c r="CL115" s="88"/>
      <c r="CM115" s="71"/>
      <c r="CN115" s="89"/>
      <c r="CO115" s="71"/>
      <c r="CP115" s="77"/>
      <c r="CQ115" s="42"/>
      <c r="CR115" s="72"/>
      <c r="CS115" s="97"/>
      <c r="CT115" s="88"/>
      <c r="CU115" s="71"/>
      <c r="CV115" s="89"/>
      <c r="CW115" s="71"/>
      <c r="CX115" s="77"/>
      <c r="CY115" s="42"/>
      <c r="CZ115" s="72"/>
      <c r="DA115" s="97"/>
      <c r="DB115" s="88"/>
      <c r="DC115" s="71"/>
      <c r="DD115" s="89"/>
      <c r="DE115" s="71"/>
      <c r="DF115" s="77"/>
      <c r="DG115" s="42"/>
      <c r="DH115" s="72"/>
      <c r="DI115" s="97"/>
      <c r="DJ115" s="88"/>
      <c r="DK115" s="71"/>
      <c r="DL115" s="89"/>
      <c r="DM115" s="71"/>
      <c r="DN115" s="77"/>
      <c r="DO115" s="42"/>
      <c r="DP115" s="72"/>
      <c r="DQ115" s="97"/>
      <c r="DR115" s="88"/>
      <c r="DS115" s="71"/>
      <c r="DT115" s="89"/>
      <c r="DU115" s="71"/>
      <c r="DV115" s="77"/>
      <c r="DW115" s="42"/>
      <c r="DX115" s="72"/>
      <c r="DY115" s="97"/>
      <c r="DZ115" s="88"/>
      <c r="EA115" s="71"/>
      <c r="EB115" s="89"/>
      <c r="EC115" s="71"/>
      <c r="ED115" s="77"/>
      <c r="EE115" s="42"/>
      <c r="EF115" s="72"/>
      <c r="EG115" s="97"/>
      <c r="EH115" s="88"/>
      <c r="EI115" s="71"/>
      <c r="EJ115" s="89"/>
      <c r="EK115" s="71"/>
      <c r="EL115" s="77"/>
      <c r="EM115" s="42"/>
      <c r="EN115" s="72"/>
      <c r="EO115" s="97"/>
      <c r="EP115" s="88"/>
      <c r="EQ115" s="71"/>
      <c r="ER115" s="89"/>
      <c r="ES115" s="71"/>
      <c r="ET115" s="77"/>
      <c r="EU115" s="42"/>
      <c r="EV115" s="72"/>
      <c r="EW115" s="97"/>
      <c r="EX115" s="88"/>
      <c r="EY115" s="71"/>
      <c r="EZ115" s="89"/>
      <c r="FA115" s="71"/>
      <c r="FB115" s="77"/>
      <c r="FC115" s="42"/>
      <c r="FD115" s="72"/>
      <c r="FE115" s="97"/>
      <c r="FF115" s="88"/>
      <c r="FG115" s="71"/>
      <c r="FH115" s="89"/>
      <c r="FI115" s="71"/>
      <c r="FJ115" s="77"/>
      <c r="FK115" s="42"/>
      <c r="FL115" s="72"/>
      <c r="FM115" s="97"/>
      <c r="FN115" s="88"/>
      <c r="FO115" s="71"/>
      <c r="FP115" s="89"/>
      <c r="FQ115" s="71"/>
      <c r="FR115" s="77"/>
      <c r="FS115" s="42"/>
      <c r="FT115" s="72"/>
      <c r="FU115" s="97"/>
      <c r="FV115" s="88"/>
      <c r="FW115" s="71"/>
      <c r="FX115" s="89"/>
      <c r="FY115" s="71"/>
      <c r="FZ115" s="77"/>
      <c r="GA115" s="42"/>
      <c r="GB115" s="72"/>
      <c r="GC115" s="97"/>
      <c r="GD115" s="88"/>
      <c r="GE115" s="71"/>
      <c r="GF115" s="89"/>
      <c r="GG115" s="71"/>
      <c r="GH115" s="77"/>
      <c r="GI115" s="42"/>
      <c r="GJ115" s="72"/>
      <c r="GK115" s="97"/>
      <c r="GL115" s="88"/>
      <c r="GM115" s="71"/>
      <c r="GN115" s="89"/>
      <c r="GO115" s="71"/>
      <c r="GP115" s="77"/>
      <c r="GQ115" s="42"/>
      <c r="GR115" s="72"/>
      <c r="GS115" s="97"/>
      <c r="GT115" s="88"/>
      <c r="GU115" s="71"/>
      <c r="GV115" s="89"/>
      <c r="GW115" s="71"/>
      <c r="GX115" s="77"/>
      <c r="GY115" s="42"/>
      <c r="GZ115" s="72"/>
      <c r="HA115" s="97"/>
      <c r="HB115" s="88"/>
      <c r="HC115" s="71"/>
      <c r="HD115" s="89"/>
      <c r="HE115" s="71"/>
      <c r="HF115" s="77"/>
      <c r="HG115" s="42"/>
      <c r="HH115" s="72"/>
      <c r="HI115" s="97"/>
      <c r="HJ115" s="88"/>
      <c r="HK115" s="71"/>
      <c r="HL115" s="89"/>
      <c r="HM115" s="71"/>
      <c r="HN115" s="77"/>
      <c r="HO115" s="42"/>
      <c r="HP115" s="72"/>
      <c r="HQ115" s="97"/>
      <c r="HR115" s="88"/>
      <c r="HS115" s="71"/>
      <c r="HT115" s="89"/>
      <c r="HU115" s="71"/>
      <c r="HV115" s="77"/>
      <c r="HW115" s="42"/>
      <c r="HX115" s="72"/>
      <c r="HY115" s="97"/>
      <c r="HZ115" s="88"/>
      <c r="IA115" s="71"/>
      <c r="IB115" s="89"/>
      <c r="IC115" s="71"/>
      <c r="ID115" s="77"/>
      <c r="IE115" s="42"/>
      <c r="IF115" s="72"/>
      <c r="IG115" s="97"/>
      <c r="IH115" s="88"/>
      <c r="II115" s="71"/>
      <c r="IJ115" s="89"/>
      <c r="IK115" s="71"/>
      <c r="IL115" s="77"/>
      <c r="IM115" s="42"/>
      <c r="IN115" s="72"/>
      <c r="IO115" s="97"/>
      <c r="IP115" s="88"/>
      <c r="IQ115" s="71"/>
      <c r="IR115" s="89"/>
      <c r="IS115" s="71"/>
      <c r="IT115" s="77"/>
      <c r="IU115" s="42"/>
      <c r="IV115" s="72"/>
      <c r="IW115" s="97"/>
      <c r="IX115" s="88"/>
      <c r="IY115" s="71"/>
      <c r="IZ115" s="89"/>
      <c r="JA115" s="71"/>
      <c r="JB115" s="77"/>
      <c r="JC115" s="42"/>
      <c r="JD115" s="72"/>
      <c r="JE115" s="97"/>
      <c r="JF115" s="88"/>
      <c r="JG115" s="71"/>
      <c r="JH115" s="89"/>
      <c r="JI115" s="71"/>
      <c r="JJ115" s="77"/>
      <c r="JK115" s="42"/>
      <c r="JL115" s="72"/>
      <c r="JM115" s="97"/>
      <c r="JN115" s="88"/>
      <c r="JO115" s="71"/>
      <c r="JP115" s="89"/>
      <c r="JQ115" s="71"/>
      <c r="JR115" s="77"/>
      <c r="JS115" s="42"/>
      <c r="JT115" s="72"/>
      <c r="JU115" s="97"/>
      <c r="JV115" s="88"/>
      <c r="JW115" s="71"/>
      <c r="JX115" s="89"/>
      <c r="JY115" s="71"/>
      <c r="JZ115" s="77"/>
      <c r="KA115" s="42"/>
      <c r="KB115" s="72"/>
      <c r="KC115" s="97"/>
      <c r="KD115" s="88"/>
      <c r="KE115" s="71"/>
      <c r="KF115" s="89"/>
      <c r="KG115" s="71"/>
      <c r="KH115" s="77"/>
      <c r="KI115" s="42"/>
      <c r="KJ115" s="72"/>
      <c r="KK115" s="97"/>
      <c r="KL115" s="88"/>
      <c r="KM115" s="71"/>
      <c r="KN115" s="89"/>
      <c r="KO115" s="71"/>
      <c r="KP115" s="77"/>
      <c r="KQ115" s="42"/>
      <c r="KR115" s="72"/>
      <c r="KS115" s="97"/>
      <c r="KT115" s="88"/>
      <c r="KU115" s="71"/>
      <c r="KV115" s="89"/>
      <c r="KW115" s="71"/>
      <c r="KX115" s="77"/>
      <c r="KY115" s="42"/>
      <c r="KZ115" s="72"/>
      <c r="LA115" s="97"/>
      <c r="LB115" s="88"/>
      <c r="LC115" s="71"/>
      <c r="LD115" s="89"/>
      <c r="LE115" s="71"/>
      <c r="LF115" s="77"/>
      <c r="LG115" s="42"/>
      <c r="LH115" s="72"/>
      <c r="LI115" s="97"/>
      <c r="LJ115" s="88"/>
      <c r="LK115" s="71"/>
      <c r="LL115" s="89"/>
      <c r="LM115" s="71"/>
      <c r="LN115" s="77"/>
      <c r="LO115" s="42"/>
      <c r="LP115" s="72"/>
      <c r="LQ115" s="97"/>
      <c r="LR115" s="88"/>
      <c r="LS115" s="71"/>
      <c r="LT115" s="89"/>
      <c r="LU115" s="71"/>
      <c r="LV115" s="77"/>
      <c r="LW115" s="42"/>
      <c r="LX115" s="72"/>
      <c r="LY115" s="97"/>
      <c r="LZ115" s="88"/>
      <c r="MA115" s="71"/>
      <c r="MB115" s="89"/>
      <c r="MC115" s="71"/>
      <c r="MD115" s="77"/>
      <c r="ME115" s="42"/>
      <c r="MF115" s="72"/>
      <c r="MG115" s="97"/>
      <c r="MH115" s="88"/>
      <c r="MI115" s="71"/>
      <c r="MJ115" s="89"/>
      <c r="MK115" s="71"/>
      <c r="ML115" s="77"/>
      <c r="MM115" s="42"/>
      <c r="MN115" s="72"/>
      <c r="MO115" s="97"/>
      <c r="MP115" s="88"/>
      <c r="MQ115" s="71"/>
      <c r="MR115" s="89"/>
      <c r="MS115" s="71"/>
      <c r="MT115" s="77"/>
      <c r="MU115" s="42"/>
      <c r="MV115" s="72"/>
      <c r="MW115" s="97"/>
      <c r="MX115" s="88"/>
      <c r="MY115" s="71"/>
      <c r="MZ115" s="89"/>
      <c r="NA115" s="71"/>
      <c r="NB115" s="77"/>
      <c r="NC115" s="42"/>
      <c r="ND115" s="72"/>
      <c r="NE115" s="97"/>
      <c r="NF115" s="88"/>
      <c r="NG115" s="71"/>
      <c r="NH115" s="89"/>
      <c r="NI115" s="71"/>
      <c r="NJ115" s="77"/>
      <c r="NK115" s="42"/>
      <c r="NL115" s="72"/>
      <c r="NM115" s="97"/>
      <c r="NN115" s="88"/>
      <c r="NO115" s="71"/>
      <c r="NP115" s="89"/>
      <c r="NQ115" s="71"/>
      <c r="NR115" s="77"/>
      <c r="NS115" s="42"/>
      <c r="NT115" s="72"/>
      <c r="NU115" s="97"/>
      <c r="NV115" s="88"/>
      <c r="NW115" s="71"/>
      <c r="NX115" s="89"/>
      <c r="NY115" s="71"/>
      <c r="NZ115" s="77"/>
      <c r="OA115" s="42"/>
      <c r="OB115" s="72"/>
      <c r="OC115" s="97"/>
      <c r="OD115" s="88"/>
      <c r="OE115" s="71"/>
      <c r="OF115" s="89"/>
      <c r="OG115" s="71"/>
      <c r="OH115" s="77"/>
      <c r="OI115" s="42"/>
      <c r="OJ115" s="72"/>
      <c r="OK115" s="97"/>
      <c r="OL115" s="88"/>
      <c r="OM115" s="71"/>
      <c r="ON115" s="89"/>
      <c r="OO115" s="71"/>
      <c r="OP115" s="77"/>
      <c r="OQ115" s="42"/>
      <c r="OR115" s="72"/>
      <c r="OS115" s="97"/>
      <c r="OT115" s="88"/>
      <c r="OU115" s="71"/>
      <c r="OV115" s="89"/>
      <c r="OW115" s="71"/>
      <c r="OX115" s="77"/>
      <c r="OY115" s="42"/>
      <c r="OZ115" s="72"/>
      <c r="PA115" s="97"/>
      <c r="PB115" s="88"/>
      <c r="PC115" s="71"/>
      <c r="PD115" s="89"/>
      <c r="PE115" s="71"/>
      <c r="PF115" s="77"/>
      <c r="PG115" s="42"/>
      <c r="PH115" s="72"/>
      <c r="PI115" s="97"/>
      <c r="PJ115" s="88"/>
      <c r="PK115" s="71"/>
      <c r="PL115" s="89"/>
      <c r="PM115" s="71"/>
      <c r="PN115" s="77"/>
      <c r="PO115" s="42"/>
      <c r="PP115" s="72"/>
      <c r="PQ115" s="97"/>
      <c r="PR115" s="88"/>
      <c r="PS115" s="71"/>
      <c r="PT115" s="89"/>
      <c r="PU115" s="71"/>
      <c r="PV115" s="77"/>
      <c r="PW115" s="42"/>
      <c r="PX115" s="72"/>
      <c r="PY115" s="97"/>
      <c r="PZ115" s="88"/>
      <c r="QA115" s="71"/>
      <c r="QB115" s="89"/>
      <c r="QC115" s="71"/>
      <c r="QD115" s="77"/>
      <c r="QE115" s="42"/>
      <c r="QF115" s="72"/>
      <c r="QG115" s="97"/>
      <c r="QH115" s="88"/>
      <c r="QI115" s="71"/>
      <c r="QJ115" s="89"/>
      <c r="QK115" s="71"/>
      <c r="QL115" s="77"/>
      <c r="QM115" s="42"/>
      <c r="QN115" s="72"/>
      <c r="QO115" s="97"/>
      <c r="QP115" s="88"/>
      <c r="QQ115" s="71"/>
      <c r="QR115" s="89"/>
      <c r="QS115" s="71"/>
      <c r="QT115" s="77"/>
      <c r="QU115" s="42"/>
      <c r="QV115" s="72"/>
      <c r="QW115" s="97"/>
      <c r="QX115" s="88"/>
      <c r="QY115" s="71"/>
      <c r="QZ115" s="89"/>
      <c r="RA115" s="71"/>
      <c r="RB115" s="77"/>
      <c r="RC115" s="42"/>
      <c r="RD115" s="72"/>
      <c r="RE115" s="97"/>
      <c r="RF115" s="88"/>
      <c r="RG115" s="71"/>
      <c r="RH115" s="89"/>
      <c r="RI115" s="71"/>
      <c r="RJ115" s="77"/>
      <c r="RK115" s="42"/>
      <c r="RL115" s="72"/>
      <c r="RM115" s="97"/>
      <c r="RN115" s="88"/>
      <c r="RO115" s="71"/>
      <c r="RP115" s="89"/>
      <c r="RQ115" s="71"/>
      <c r="RR115" s="77"/>
      <c r="RS115" s="42"/>
      <c r="RT115" s="72"/>
      <c r="RU115" s="97"/>
      <c r="RV115" s="88"/>
      <c r="RW115" s="71"/>
      <c r="RX115" s="89"/>
      <c r="RY115" s="71"/>
      <c r="RZ115" s="77"/>
      <c r="SA115" s="42"/>
      <c r="SB115" s="72"/>
      <c r="SC115" s="97"/>
      <c r="SD115" s="88"/>
      <c r="SE115" s="71"/>
      <c r="SF115" s="89"/>
      <c r="SG115" s="71"/>
      <c r="SH115" s="77"/>
      <c r="SI115" s="42"/>
      <c r="SJ115" s="72"/>
      <c r="SK115" s="97"/>
      <c r="SL115" s="88"/>
      <c r="SM115" s="71"/>
      <c r="SN115" s="89"/>
      <c r="SO115" s="71"/>
      <c r="SP115" s="77"/>
      <c r="SQ115" s="42"/>
      <c r="SR115" s="72"/>
      <c r="SS115" s="97"/>
      <c r="ST115" s="88"/>
      <c r="SU115" s="71"/>
      <c r="SV115" s="89"/>
      <c r="SW115" s="71"/>
      <c r="SX115" s="77"/>
      <c r="SY115" s="42"/>
      <c r="SZ115" s="72"/>
      <c r="TA115" s="97"/>
      <c r="TB115" s="88"/>
      <c r="TC115" s="71"/>
      <c r="TD115" s="89"/>
      <c r="TE115" s="71"/>
      <c r="TF115" s="77"/>
      <c r="TG115" s="42"/>
      <c r="TH115" s="72"/>
      <c r="TI115" s="97"/>
      <c r="TJ115" s="88"/>
      <c r="TK115" s="71"/>
      <c r="TL115" s="89"/>
      <c r="TM115" s="71"/>
      <c r="TN115" s="77"/>
      <c r="TO115" s="42"/>
      <c r="TP115" s="72"/>
      <c r="TQ115" s="97"/>
      <c r="TR115" s="88"/>
      <c r="TS115" s="71"/>
      <c r="TT115" s="89"/>
      <c r="TU115" s="71"/>
      <c r="TV115" s="77"/>
      <c r="TW115" s="42"/>
      <c r="TX115" s="72"/>
      <c r="TY115" s="97"/>
      <c r="TZ115" s="88"/>
      <c r="UA115" s="71"/>
      <c r="UB115" s="89"/>
      <c r="UC115" s="71"/>
      <c r="UD115" s="77"/>
      <c r="UE115" s="42"/>
      <c r="UF115" s="72"/>
      <c r="UG115" s="97"/>
      <c r="UH115" s="88"/>
      <c r="UI115" s="71"/>
      <c r="UJ115" s="89"/>
      <c r="UK115" s="71"/>
      <c r="UL115" s="77"/>
      <c r="UM115" s="42"/>
      <c r="UN115" s="72"/>
      <c r="UO115" s="97"/>
      <c r="UP115" s="88"/>
      <c r="UQ115" s="71"/>
      <c r="UR115" s="89"/>
      <c r="US115" s="71"/>
      <c r="UT115" s="77"/>
      <c r="UU115" s="42"/>
      <c r="UV115" s="72"/>
      <c r="UW115" s="97"/>
      <c r="UX115" s="88"/>
      <c r="UY115" s="71"/>
      <c r="UZ115" s="89"/>
      <c r="VA115" s="71"/>
      <c r="VB115" s="77"/>
      <c r="VC115" s="42"/>
      <c r="VD115" s="72"/>
      <c r="VE115" s="97"/>
      <c r="VF115" s="88"/>
      <c r="VG115" s="71"/>
      <c r="VH115" s="89"/>
      <c r="VI115" s="71"/>
      <c r="VJ115" s="77"/>
      <c r="VK115" s="42"/>
      <c r="VL115" s="72"/>
      <c r="VM115" s="97"/>
      <c r="VN115" s="88"/>
      <c r="VO115" s="71"/>
      <c r="VP115" s="89"/>
      <c r="VQ115" s="71"/>
      <c r="VR115" s="77"/>
      <c r="VS115" s="42"/>
      <c r="VT115" s="72"/>
      <c r="VU115" s="97"/>
      <c r="VV115" s="88"/>
      <c r="VW115" s="71"/>
      <c r="VX115" s="89"/>
      <c r="VY115" s="71"/>
      <c r="VZ115" s="77"/>
      <c r="WA115" s="42"/>
      <c r="WB115" s="72"/>
      <c r="WC115" s="97"/>
      <c r="WD115" s="88"/>
      <c r="WE115" s="71"/>
      <c r="WF115" s="89"/>
      <c r="WG115" s="71"/>
      <c r="WH115" s="77"/>
      <c r="WI115" s="42"/>
      <c r="WJ115" s="72"/>
      <c r="WK115" s="97"/>
      <c r="WL115" s="88"/>
      <c r="WM115" s="71"/>
      <c r="WN115" s="89"/>
      <c r="WO115" s="71"/>
      <c r="WP115" s="77"/>
      <c r="WQ115" s="42"/>
      <c r="WR115" s="72"/>
      <c r="WS115" s="97"/>
      <c r="WT115" s="88"/>
      <c r="WU115" s="71"/>
      <c r="WV115" s="89"/>
      <c r="WW115" s="71"/>
      <c r="WX115" s="77"/>
      <c r="WY115" s="42"/>
      <c r="WZ115" s="72"/>
      <c r="XA115" s="97"/>
      <c r="XB115" s="88"/>
      <c r="XC115" s="71"/>
      <c r="XD115" s="89"/>
      <c r="XE115" s="71"/>
      <c r="XF115" s="77"/>
      <c r="XG115" s="42"/>
      <c r="XH115" s="72"/>
      <c r="XI115" s="97"/>
      <c r="XJ115" s="88"/>
      <c r="XK115" s="71"/>
      <c r="XL115" s="89"/>
      <c r="XM115" s="71"/>
      <c r="XN115" s="77"/>
      <c r="XO115" s="42"/>
      <c r="XP115" s="72"/>
      <c r="XQ115" s="97"/>
      <c r="XR115" s="88"/>
      <c r="XS115" s="71"/>
      <c r="XT115" s="89"/>
      <c r="XU115" s="71"/>
      <c r="XV115" s="77"/>
      <c r="XW115" s="42"/>
      <c r="XX115" s="72"/>
      <c r="XY115" s="97"/>
      <c r="XZ115" s="88"/>
      <c r="YA115" s="71"/>
      <c r="YB115" s="89"/>
      <c r="YC115" s="71"/>
      <c r="YD115" s="77"/>
      <c r="YE115" s="42"/>
      <c r="YF115" s="72"/>
      <c r="YG115" s="97"/>
      <c r="YH115" s="88"/>
      <c r="YI115" s="71"/>
      <c r="YJ115" s="89"/>
      <c r="YK115" s="71"/>
      <c r="YL115" s="77"/>
      <c r="YM115" s="42"/>
      <c r="YN115" s="72"/>
      <c r="YO115" s="97"/>
      <c r="YP115" s="88"/>
      <c r="YQ115" s="71"/>
      <c r="YR115" s="89"/>
      <c r="YS115" s="71"/>
      <c r="YT115" s="77"/>
      <c r="YU115" s="42"/>
      <c r="YV115" s="72"/>
      <c r="YW115" s="97"/>
      <c r="YX115" s="88"/>
      <c r="YY115" s="71"/>
      <c r="YZ115" s="89"/>
      <c r="ZA115" s="71"/>
      <c r="ZB115" s="77"/>
      <c r="ZC115" s="42"/>
      <c r="ZD115" s="72"/>
      <c r="ZE115" s="97"/>
      <c r="ZF115" s="88"/>
      <c r="ZG115" s="71"/>
      <c r="ZH115" s="89"/>
      <c r="ZI115" s="71"/>
      <c r="ZJ115" s="77"/>
      <c r="ZK115" s="42"/>
      <c r="ZL115" s="72"/>
      <c r="ZM115" s="97"/>
      <c r="ZN115" s="88"/>
      <c r="ZO115" s="71"/>
      <c r="ZP115" s="89"/>
      <c r="ZQ115" s="71"/>
      <c r="ZR115" s="77"/>
      <c r="ZS115" s="42"/>
      <c r="ZT115" s="72"/>
      <c r="ZU115" s="97"/>
      <c r="ZV115" s="88"/>
      <c r="ZW115" s="71"/>
      <c r="ZX115" s="89"/>
      <c r="ZY115" s="71"/>
      <c r="ZZ115" s="77"/>
      <c r="AAA115" s="42"/>
      <c r="AAB115" s="72"/>
      <c r="AAC115" s="97"/>
      <c r="AAD115" s="88"/>
      <c r="AAE115" s="71"/>
      <c r="AAF115" s="89"/>
      <c r="AAG115" s="71"/>
      <c r="AAH115" s="77"/>
      <c r="AAI115" s="42"/>
      <c r="AAJ115" s="72"/>
      <c r="AAK115" s="97"/>
      <c r="AAL115" s="88"/>
      <c r="AAM115" s="71"/>
      <c r="AAN115" s="89"/>
      <c r="AAO115" s="71"/>
      <c r="AAP115" s="77"/>
      <c r="AAQ115" s="42"/>
      <c r="AAR115" s="72"/>
      <c r="AAS115" s="97"/>
      <c r="AAT115" s="88"/>
      <c r="AAU115" s="71"/>
      <c r="AAV115" s="89"/>
      <c r="AAW115" s="71"/>
      <c r="AAX115" s="77"/>
      <c r="AAY115" s="42"/>
      <c r="AAZ115" s="72"/>
      <c r="ABA115" s="97"/>
      <c r="ABB115" s="88"/>
      <c r="ABC115" s="71"/>
      <c r="ABD115" s="89"/>
      <c r="ABE115" s="71"/>
      <c r="ABF115" s="77"/>
      <c r="ABG115" s="42"/>
      <c r="ABH115" s="72"/>
      <c r="ABI115" s="97"/>
      <c r="ABJ115" s="88"/>
      <c r="ABK115" s="71"/>
      <c r="ABL115" s="89"/>
      <c r="ABM115" s="71"/>
      <c r="ABN115" s="77"/>
      <c r="ABO115" s="42"/>
      <c r="ABP115" s="72"/>
      <c r="ABQ115" s="97"/>
      <c r="ABR115" s="88"/>
      <c r="ABS115" s="71"/>
      <c r="ABT115" s="89"/>
      <c r="ABU115" s="71"/>
      <c r="ABV115" s="77"/>
      <c r="ABW115" s="42"/>
      <c r="ABX115" s="72"/>
      <c r="ABY115" s="97"/>
      <c r="ABZ115" s="88"/>
      <c r="ACA115" s="71"/>
      <c r="ACB115" s="89"/>
      <c r="ACC115" s="71"/>
      <c r="ACD115" s="77"/>
      <c r="ACE115" s="42"/>
      <c r="ACF115" s="72"/>
      <c r="ACG115" s="97"/>
      <c r="ACH115" s="88"/>
      <c r="ACI115" s="71"/>
      <c r="ACJ115" s="89"/>
      <c r="ACK115" s="71"/>
      <c r="ACL115" s="77"/>
      <c r="ACM115" s="42"/>
      <c r="ACN115" s="72"/>
      <c r="ACO115" s="97"/>
      <c r="ACP115" s="88"/>
      <c r="ACQ115" s="71"/>
      <c r="ACR115" s="89"/>
      <c r="ACS115" s="71"/>
      <c r="ACT115" s="77"/>
      <c r="ACU115" s="42"/>
      <c r="ACV115" s="72"/>
      <c r="ACW115" s="97"/>
      <c r="ACX115" s="88"/>
      <c r="ACY115" s="71"/>
      <c r="ACZ115" s="89"/>
      <c r="ADA115" s="71"/>
      <c r="ADB115" s="77"/>
      <c r="ADC115" s="42"/>
      <c r="ADD115" s="72"/>
      <c r="ADE115" s="97"/>
      <c r="ADF115" s="88"/>
      <c r="ADG115" s="71"/>
      <c r="ADH115" s="89"/>
      <c r="ADI115" s="71"/>
      <c r="ADJ115" s="77"/>
      <c r="ADK115" s="42"/>
      <c r="ADL115" s="72"/>
      <c r="ADM115" s="97"/>
      <c r="ADN115" s="88"/>
      <c r="ADO115" s="71"/>
      <c r="ADP115" s="89"/>
      <c r="ADQ115" s="71"/>
      <c r="ADR115" s="77"/>
      <c r="ADS115" s="42"/>
      <c r="ADT115" s="72"/>
      <c r="ADU115" s="97"/>
      <c r="ADV115" s="88"/>
      <c r="ADW115" s="71"/>
      <c r="ADX115" s="89"/>
      <c r="ADY115" s="71"/>
      <c r="ADZ115" s="77"/>
      <c r="AEA115" s="42"/>
      <c r="AEB115" s="72"/>
      <c r="AEC115" s="97"/>
      <c r="AED115" s="88"/>
      <c r="AEE115" s="71"/>
      <c r="AEF115" s="89"/>
      <c r="AEG115" s="71"/>
      <c r="AEH115" s="77"/>
      <c r="AEI115" s="42"/>
      <c r="AEJ115" s="72"/>
      <c r="AEK115" s="97"/>
      <c r="AEL115" s="88"/>
      <c r="AEM115" s="71"/>
      <c r="AEN115" s="89"/>
      <c r="AEO115" s="71"/>
      <c r="AEP115" s="77"/>
      <c r="AEQ115" s="42"/>
      <c r="AER115" s="72"/>
      <c r="AES115" s="97"/>
      <c r="AET115" s="88"/>
      <c r="AEU115" s="71"/>
      <c r="AEV115" s="89"/>
      <c r="AEW115" s="71"/>
      <c r="AEX115" s="77"/>
      <c r="AEY115" s="42"/>
      <c r="AEZ115" s="72"/>
      <c r="AFA115" s="97"/>
      <c r="AFB115" s="88"/>
      <c r="AFC115" s="71"/>
      <c r="AFD115" s="89"/>
      <c r="AFE115" s="71"/>
      <c r="AFF115" s="77"/>
      <c r="AFG115" s="42"/>
      <c r="AFH115" s="72"/>
      <c r="AFI115" s="97"/>
      <c r="AFJ115" s="88"/>
      <c r="AFK115" s="71"/>
      <c r="AFL115" s="89"/>
      <c r="AFM115" s="71"/>
      <c r="AFN115" s="77"/>
      <c r="AFO115" s="42"/>
      <c r="AFP115" s="72"/>
      <c r="AFQ115" s="97"/>
      <c r="AFR115" s="88"/>
      <c r="AFS115" s="71"/>
      <c r="AFT115" s="89"/>
      <c r="AFU115" s="71"/>
      <c r="AFV115" s="77"/>
      <c r="AFW115" s="42"/>
      <c r="AFX115" s="72"/>
      <c r="AFY115" s="97"/>
      <c r="AFZ115" s="88"/>
      <c r="AGA115" s="71"/>
      <c r="AGB115" s="89"/>
      <c r="AGC115" s="71"/>
      <c r="AGD115" s="77"/>
      <c r="AGE115" s="42"/>
      <c r="AGF115" s="72"/>
      <c r="AGG115" s="97"/>
      <c r="AGH115" s="88"/>
      <c r="AGI115" s="71"/>
      <c r="AGJ115" s="89"/>
      <c r="AGK115" s="71"/>
      <c r="AGL115" s="77"/>
      <c r="AGM115" s="42"/>
      <c r="AGN115" s="72"/>
      <c r="AGO115" s="97"/>
      <c r="AGP115" s="88"/>
      <c r="AGQ115" s="71"/>
      <c r="AGR115" s="89"/>
      <c r="AGS115" s="71"/>
      <c r="AGT115" s="77"/>
      <c r="AGU115" s="42"/>
      <c r="AGV115" s="72"/>
      <c r="AGW115" s="97"/>
      <c r="AGX115" s="88"/>
      <c r="AGY115" s="71"/>
      <c r="AGZ115" s="89"/>
      <c r="AHA115" s="71"/>
      <c r="AHB115" s="77"/>
      <c r="AHC115" s="42"/>
      <c r="AHD115" s="72"/>
      <c r="AHE115" s="97"/>
      <c r="AHF115" s="88"/>
      <c r="AHG115" s="71"/>
      <c r="AHH115" s="89"/>
      <c r="AHI115" s="71"/>
      <c r="AHJ115" s="77"/>
      <c r="AHK115" s="42"/>
      <c r="AHL115" s="72"/>
      <c r="AHM115" s="97"/>
      <c r="AHN115" s="88"/>
      <c r="AHO115" s="71"/>
      <c r="AHP115" s="89"/>
      <c r="AHQ115" s="71"/>
      <c r="AHR115" s="77"/>
      <c r="AHS115" s="42"/>
      <c r="AHT115" s="72"/>
      <c r="AHU115" s="97"/>
      <c r="AHV115" s="88"/>
      <c r="AHW115" s="71"/>
      <c r="AHX115" s="89"/>
      <c r="AHY115" s="71"/>
      <c r="AHZ115" s="77"/>
      <c r="AIA115" s="42"/>
      <c r="AIB115" s="72"/>
      <c r="AIC115" s="97"/>
      <c r="AID115" s="88"/>
      <c r="AIE115" s="71"/>
      <c r="AIF115" s="89"/>
      <c r="AIG115" s="71"/>
      <c r="AIH115" s="77"/>
      <c r="AII115" s="42"/>
      <c r="AIJ115" s="72"/>
      <c r="AIK115" s="97"/>
      <c r="AIL115" s="88"/>
      <c r="AIM115" s="71"/>
      <c r="AIN115" s="89"/>
      <c r="AIO115" s="71"/>
      <c r="AIP115" s="77"/>
      <c r="AIQ115" s="42"/>
      <c r="AIR115" s="72"/>
      <c r="AIS115" s="97"/>
      <c r="AIT115" s="88"/>
      <c r="AIU115" s="71"/>
      <c r="AIV115" s="89"/>
      <c r="AIW115" s="71"/>
      <c r="AIX115" s="77"/>
      <c r="AIY115" s="42"/>
      <c r="AIZ115" s="72"/>
      <c r="AJA115" s="97"/>
      <c r="AJB115" s="88"/>
      <c r="AJC115" s="71"/>
      <c r="AJD115" s="89"/>
      <c r="AJE115" s="71"/>
      <c r="AJF115" s="77"/>
      <c r="AJG115" s="42"/>
      <c r="AJH115" s="72"/>
      <c r="AJI115" s="97"/>
      <c r="AJJ115" s="88"/>
      <c r="AJK115" s="71"/>
      <c r="AJL115" s="89"/>
      <c r="AJM115" s="71"/>
      <c r="AJN115" s="77"/>
      <c r="AJO115" s="42"/>
      <c r="AJP115" s="72"/>
      <c r="AJQ115" s="97"/>
      <c r="AJR115" s="88"/>
      <c r="AJS115" s="71"/>
      <c r="AJT115" s="89"/>
      <c r="AJU115" s="71"/>
      <c r="AJV115" s="77"/>
      <c r="AJW115" s="42"/>
      <c r="AJX115" s="72"/>
      <c r="AJY115" s="97"/>
      <c r="AJZ115" s="88"/>
      <c r="AKA115" s="71"/>
      <c r="AKB115" s="89"/>
      <c r="AKC115" s="71"/>
      <c r="AKD115" s="77"/>
      <c r="AKE115" s="42"/>
      <c r="AKF115" s="72"/>
      <c r="AKG115" s="97"/>
      <c r="AKH115" s="88"/>
      <c r="AKI115" s="71"/>
      <c r="AKJ115" s="89"/>
      <c r="AKK115" s="71"/>
      <c r="AKL115" s="77"/>
      <c r="AKM115" s="42"/>
      <c r="AKN115" s="72"/>
      <c r="AKO115" s="97"/>
      <c r="AKP115" s="88"/>
      <c r="AKQ115" s="71"/>
      <c r="AKR115" s="89"/>
      <c r="AKS115" s="71"/>
      <c r="AKT115" s="77"/>
      <c r="AKU115" s="42"/>
      <c r="AKV115" s="72"/>
      <c r="AKW115" s="97"/>
      <c r="AKX115" s="88"/>
      <c r="AKY115" s="71"/>
      <c r="AKZ115" s="89"/>
      <c r="ALA115" s="71"/>
      <c r="ALB115" s="77"/>
      <c r="ALC115" s="42"/>
      <c r="ALD115" s="72"/>
      <c r="ALE115" s="97"/>
      <c r="ALF115" s="88"/>
      <c r="ALG115" s="71"/>
      <c r="ALH115" s="89"/>
      <c r="ALI115" s="71"/>
      <c r="ALJ115" s="77"/>
      <c r="ALK115" s="42"/>
      <c r="ALL115" s="72"/>
      <c r="ALM115" s="97"/>
      <c r="ALN115" s="88"/>
      <c r="ALO115" s="71"/>
      <c r="ALP115" s="89"/>
      <c r="ALQ115" s="71"/>
      <c r="ALR115" s="77"/>
      <c r="ALS115" s="42"/>
      <c r="ALT115" s="72"/>
      <c r="ALU115" s="97"/>
      <c r="ALV115" s="88"/>
      <c r="ALW115" s="71"/>
      <c r="ALX115" s="89"/>
      <c r="ALY115" s="71"/>
      <c r="ALZ115" s="77"/>
      <c r="AMA115" s="42"/>
      <c r="AMB115" s="72"/>
      <c r="AMC115" s="97"/>
      <c r="AMD115" s="88"/>
      <c r="AME115" s="71"/>
      <c r="AMF115" s="89"/>
      <c r="AMG115" s="71"/>
      <c r="AMH115" s="77"/>
      <c r="AMI115" s="42"/>
      <c r="AMJ115" s="72"/>
      <c r="AMK115" s="97"/>
      <c r="AML115" s="88"/>
      <c r="AMM115" s="71"/>
      <c r="AMN115" s="89"/>
      <c r="AMO115" s="71"/>
      <c r="AMP115" s="77"/>
      <c r="AMQ115" s="42"/>
      <c r="AMR115" s="72"/>
      <c r="AMS115" s="97"/>
      <c r="AMT115" s="88"/>
      <c r="AMU115" s="71"/>
      <c r="AMV115" s="89"/>
      <c r="AMW115" s="71"/>
      <c r="AMX115" s="77"/>
      <c r="AMY115" s="42"/>
      <c r="AMZ115" s="72"/>
      <c r="ANA115" s="97"/>
      <c r="ANB115" s="88"/>
      <c r="ANC115" s="71"/>
      <c r="AND115" s="89"/>
      <c r="ANE115" s="71"/>
      <c r="ANF115" s="77"/>
      <c r="ANG115" s="42"/>
      <c r="ANH115" s="72"/>
      <c r="ANI115" s="97"/>
      <c r="ANJ115" s="88"/>
      <c r="ANK115" s="71"/>
      <c r="ANL115" s="89"/>
      <c r="ANM115" s="71"/>
      <c r="ANN115" s="77"/>
      <c r="ANO115" s="42"/>
      <c r="ANP115" s="72"/>
      <c r="ANQ115" s="97"/>
      <c r="ANR115" s="88"/>
      <c r="ANS115" s="71"/>
      <c r="ANT115" s="89"/>
      <c r="ANU115" s="71"/>
      <c r="ANV115" s="77"/>
      <c r="ANW115" s="42"/>
      <c r="ANX115" s="72"/>
      <c r="ANY115" s="97"/>
      <c r="ANZ115" s="88"/>
      <c r="AOA115" s="71"/>
      <c r="AOB115" s="89"/>
      <c r="AOC115" s="71"/>
      <c r="AOD115" s="77"/>
      <c r="AOE115" s="42"/>
      <c r="AOF115" s="72"/>
      <c r="AOG115" s="97"/>
      <c r="AOH115" s="88"/>
      <c r="AOI115" s="71"/>
      <c r="AOJ115" s="89"/>
      <c r="AOK115" s="71"/>
      <c r="AOL115" s="77"/>
      <c r="AOM115" s="42"/>
      <c r="AON115" s="72"/>
      <c r="AOO115" s="97"/>
      <c r="AOP115" s="88"/>
      <c r="AOQ115" s="71"/>
      <c r="AOR115" s="89"/>
      <c r="AOS115" s="71"/>
      <c r="AOT115" s="77"/>
      <c r="AOU115" s="42"/>
      <c r="AOV115" s="72"/>
      <c r="AOW115" s="97"/>
      <c r="AOX115" s="88"/>
      <c r="AOY115" s="71"/>
      <c r="AOZ115" s="89"/>
      <c r="APA115" s="71"/>
      <c r="APB115" s="77"/>
      <c r="APC115" s="42"/>
      <c r="APD115" s="72"/>
      <c r="APE115" s="97"/>
      <c r="APF115" s="88"/>
      <c r="APG115" s="71"/>
      <c r="APH115" s="89"/>
      <c r="API115" s="71"/>
      <c r="APJ115" s="77"/>
      <c r="APK115" s="42"/>
      <c r="APL115" s="72"/>
      <c r="APM115" s="97"/>
      <c r="APN115" s="88"/>
      <c r="APO115" s="71"/>
      <c r="APP115" s="89"/>
      <c r="APQ115" s="71"/>
      <c r="APR115" s="77"/>
      <c r="APS115" s="42"/>
      <c r="APT115" s="72"/>
      <c r="APU115" s="97"/>
      <c r="APV115" s="88"/>
      <c r="APW115" s="71"/>
      <c r="APX115" s="89"/>
      <c r="APY115" s="71"/>
      <c r="APZ115" s="77"/>
      <c r="AQA115" s="42"/>
      <c r="AQB115" s="72"/>
      <c r="AQC115" s="97"/>
      <c r="AQD115" s="88"/>
      <c r="AQE115" s="71"/>
      <c r="AQF115" s="89"/>
      <c r="AQG115" s="71"/>
      <c r="AQH115" s="77"/>
      <c r="AQI115" s="42"/>
      <c r="AQJ115" s="72"/>
      <c r="AQK115" s="97"/>
      <c r="AQL115" s="88"/>
      <c r="AQM115" s="71"/>
      <c r="AQN115" s="89"/>
      <c r="AQO115" s="71"/>
      <c r="AQP115" s="77"/>
      <c r="AQQ115" s="42"/>
      <c r="AQR115" s="72"/>
      <c r="AQS115" s="97"/>
      <c r="AQT115" s="88"/>
      <c r="AQU115" s="71"/>
      <c r="AQV115" s="89"/>
      <c r="AQW115" s="71"/>
      <c r="AQX115" s="77"/>
      <c r="AQY115" s="42"/>
      <c r="AQZ115" s="72"/>
      <c r="ARA115" s="97"/>
      <c r="ARB115" s="88"/>
      <c r="ARC115" s="71"/>
      <c r="ARD115" s="89"/>
      <c r="ARE115" s="71"/>
      <c r="ARF115" s="77"/>
      <c r="ARG115" s="42"/>
      <c r="ARH115" s="72"/>
      <c r="ARI115" s="97"/>
      <c r="ARJ115" s="88"/>
      <c r="ARK115" s="71"/>
      <c r="ARL115" s="89"/>
      <c r="ARM115" s="71"/>
      <c r="ARN115" s="77"/>
      <c r="ARO115" s="42"/>
      <c r="ARP115" s="72"/>
      <c r="ARQ115" s="97"/>
      <c r="ARR115" s="88"/>
      <c r="ARS115" s="71"/>
      <c r="ART115" s="89"/>
      <c r="ARU115" s="71"/>
      <c r="ARV115" s="77"/>
      <c r="ARW115" s="42"/>
      <c r="ARX115" s="72"/>
      <c r="ARY115" s="97"/>
      <c r="ARZ115" s="88"/>
      <c r="ASA115" s="71"/>
      <c r="ASB115" s="89"/>
      <c r="ASC115" s="71"/>
      <c r="ASD115" s="77"/>
      <c r="ASE115" s="42"/>
      <c r="ASF115" s="72"/>
      <c r="ASG115" s="97"/>
      <c r="ASH115" s="88"/>
      <c r="ASI115" s="71"/>
      <c r="ASJ115" s="89"/>
      <c r="ASK115" s="71"/>
      <c r="ASL115" s="77"/>
      <c r="ASM115" s="42"/>
      <c r="ASN115" s="72"/>
      <c r="ASO115" s="97"/>
      <c r="ASP115" s="88"/>
      <c r="ASQ115" s="71"/>
      <c r="ASR115" s="89"/>
      <c r="ASS115" s="71"/>
      <c r="AST115" s="77"/>
      <c r="ASU115" s="42"/>
      <c r="ASV115" s="72"/>
      <c r="ASW115" s="97"/>
      <c r="ASX115" s="88"/>
      <c r="ASY115" s="71"/>
      <c r="ASZ115" s="89"/>
      <c r="ATA115" s="71"/>
      <c r="ATB115" s="77"/>
      <c r="ATC115" s="42"/>
      <c r="ATD115" s="72"/>
      <c r="ATE115" s="97"/>
      <c r="ATF115" s="88"/>
      <c r="ATG115" s="71"/>
      <c r="ATH115" s="89"/>
      <c r="ATI115" s="71"/>
      <c r="ATJ115" s="77"/>
      <c r="ATK115" s="42"/>
      <c r="ATL115" s="72"/>
      <c r="ATM115" s="97"/>
      <c r="ATN115" s="88"/>
      <c r="ATO115" s="71"/>
      <c r="ATP115" s="89"/>
      <c r="ATQ115" s="71"/>
      <c r="ATR115" s="77"/>
      <c r="ATS115" s="42"/>
      <c r="ATT115" s="72"/>
      <c r="ATU115" s="97"/>
      <c r="ATV115" s="88"/>
      <c r="ATW115" s="71"/>
      <c r="ATX115" s="89"/>
      <c r="ATY115" s="71"/>
      <c r="ATZ115" s="77"/>
      <c r="AUA115" s="42"/>
      <c r="AUB115" s="72"/>
      <c r="AUC115" s="97"/>
      <c r="AUD115" s="88"/>
      <c r="AUE115" s="71"/>
      <c r="AUF115" s="89"/>
      <c r="AUG115" s="71"/>
      <c r="AUH115" s="77"/>
      <c r="AUI115" s="42"/>
      <c r="AUJ115" s="72"/>
      <c r="AUK115" s="97"/>
      <c r="AUL115" s="88"/>
      <c r="AUM115" s="71"/>
      <c r="AUN115" s="89"/>
      <c r="AUO115" s="71"/>
      <c r="AUP115" s="77"/>
      <c r="AUQ115" s="42"/>
      <c r="AUR115" s="72"/>
      <c r="AUS115" s="97"/>
      <c r="AUT115" s="88"/>
      <c r="AUU115" s="71"/>
      <c r="AUV115" s="89"/>
      <c r="AUW115" s="71"/>
      <c r="AUX115" s="77"/>
      <c r="AUY115" s="42"/>
      <c r="AUZ115" s="72"/>
      <c r="AVA115" s="97"/>
      <c r="AVB115" s="88"/>
      <c r="AVC115" s="71"/>
      <c r="AVD115" s="89"/>
      <c r="AVE115" s="71"/>
      <c r="AVF115" s="77"/>
      <c r="AVG115" s="42"/>
      <c r="AVH115" s="72"/>
      <c r="AVI115" s="97"/>
      <c r="AVJ115" s="88"/>
      <c r="AVK115" s="71"/>
      <c r="AVL115" s="89"/>
      <c r="AVM115" s="71"/>
      <c r="AVN115" s="77"/>
      <c r="AVO115" s="42"/>
      <c r="AVP115" s="72"/>
      <c r="AVQ115" s="97"/>
      <c r="AVR115" s="88"/>
      <c r="AVS115" s="71"/>
      <c r="AVT115" s="89"/>
      <c r="AVU115" s="71"/>
      <c r="AVV115" s="77"/>
      <c r="AVW115" s="42"/>
      <c r="AVX115" s="72"/>
      <c r="AVY115" s="97"/>
      <c r="AVZ115" s="88"/>
      <c r="AWA115" s="71"/>
      <c r="AWB115" s="89"/>
      <c r="AWC115" s="71"/>
      <c r="AWD115" s="77"/>
      <c r="AWE115" s="42"/>
      <c r="AWF115" s="72"/>
      <c r="AWG115" s="97"/>
      <c r="AWH115" s="88"/>
      <c r="AWI115" s="71"/>
      <c r="AWJ115" s="89"/>
      <c r="AWK115" s="71"/>
      <c r="AWL115" s="77"/>
      <c r="AWM115" s="42"/>
      <c r="AWN115" s="72"/>
      <c r="AWO115" s="97"/>
      <c r="AWP115" s="88"/>
      <c r="AWQ115" s="71"/>
      <c r="AWR115" s="89"/>
      <c r="AWS115" s="71"/>
      <c r="AWT115" s="77"/>
      <c r="AWU115" s="42"/>
      <c r="AWV115" s="72"/>
      <c r="AWW115" s="97"/>
      <c r="AWX115" s="88"/>
      <c r="AWY115" s="71"/>
      <c r="AWZ115" s="89"/>
      <c r="AXA115" s="71"/>
      <c r="AXB115" s="77"/>
      <c r="AXC115" s="42"/>
      <c r="AXD115" s="72"/>
      <c r="AXE115" s="97"/>
      <c r="AXF115" s="88"/>
      <c r="AXG115" s="71"/>
      <c r="AXH115" s="89"/>
      <c r="AXI115" s="71"/>
      <c r="AXJ115" s="77"/>
      <c r="AXK115" s="42"/>
      <c r="AXL115" s="72"/>
      <c r="AXM115" s="97"/>
      <c r="AXN115" s="88"/>
      <c r="AXO115" s="71"/>
      <c r="AXP115" s="89"/>
      <c r="AXQ115" s="71"/>
      <c r="AXR115" s="77"/>
      <c r="AXS115" s="42"/>
      <c r="AXT115" s="72"/>
      <c r="AXU115" s="97"/>
      <c r="AXV115" s="88"/>
      <c r="AXW115" s="71"/>
      <c r="AXX115" s="89"/>
      <c r="AXY115" s="71"/>
      <c r="AXZ115" s="77"/>
      <c r="AYA115" s="42"/>
      <c r="AYB115" s="72"/>
      <c r="AYC115" s="97"/>
      <c r="AYD115" s="88"/>
      <c r="AYE115" s="71"/>
      <c r="AYF115" s="89"/>
      <c r="AYG115" s="71"/>
      <c r="AYH115" s="77"/>
      <c r="AYI115" s="42"/>
      <c r="AYJ115" s="72"/>
      <c r="AYK115" s="97"/>
      <c r="AYL115" s="88"/>
      <c r="AYM115" s="71"/>
      <c r="AYN115" s="89"/>
      <c r="AYO115" s="71"/>
      <c r="AYP115" s="77"/>
      <c r="AYQ115" s="42"/>
      <c r="AYR115" s="72"/>
      <c r="AYS115" s="97"/>
      <c r="AYT115" s="88"/>
      <c r="AYU115" s="71"/>
      <c r="AYV115" s="89"/>
      <c r="AYW115" s="71"/>
      <c r="AYX115" s="77"/>
      <c r="AYY115" s="42"/>
      <c r="AYZ115" s="72"/>
      <c r="AZA115" s="97"/>
      <c r="AZB115" s="88"/>
      <c r="AZC115" s="71"/>
      <c r="AZD115" s="89"/>
      <c r="AZE115" s="71"/>
      <c r="AZF115" s="77"/>
      <c r="AZG115" s="42"/>
      <c r="AZH115" s="72"/>
      <c r="AZI115" s="97"/>
      <c r="AZJ115" s="88"/>
      <c r="AZK115" s="71"/>
      <c r="AZL115" s="89"/>
      <c r="AZM115" s="71"/>
      <c r="AZN115" s="77"/>
      <c r="AZO115" s="42"/>
      <c r="AZP115" s="72"/>
      <c r="AZQ115" s="97"/>
      <c r="AZR115" s="88"/>
      <c r="AZS115" s="71"/>
      <c r="AZT115" s="89"/>
      <c r="AZU115" s="71"/>
      <c r="AZV115" s="77"/>
      <c r="AZW115" s="42"/>
      <c r="AZX115" s="72"/>
      <c r="AZY115" s="97"/>
      <c r="AZZ115" s="88"/>
      <c r="BAA115" s="71"/>
      <c r="BAB115" s="89"/>
      <c r="BAC115" s="71"/>
      <c r="BAD115" s="77"/>
      <c r="BAE115" s="42"/>
      <c r="BAF115" s="72"/>
      <c r="BAG115" s="97"/>
      <c r="BAH115" s="88"/>
      <c r="BAI115" s="71"/>
      <c r="BAJ115" s="89"/>
      <c r="BAK115" s="71"/>
      <c r="BAL115" s="77"/>
      <c r="BAM115" s="42"/>
      <c r="BAN115" s="72"/>
      <c r="BAO115" s="97"/>
      <c r="BAP115" s="88"/>
      <c r="BAQ115" s="71"/>
      <c r="BAR115" s="89"/>
      <c r="BAS115" s="71"/>
      <c r="BAT115" s="77"/>
      <c r="BAU115" s="42"/>
      <c r="BAV115" s="72"/>
      <c r="BAW115" s="97"/>
      <c r="BAX115" s="88"/>
      <c r="BAY115" s="71"/>
      <c r="BAZ115" s="89"/>
      <c r="BBA115" s="71"/>
      <c r="BBB115" s="77"/>
      <c r="BBC115" s="42"/>
      <c r="BBD115" s="72"/>
      <c r="BBE115" s="97"/>
      <c r="BBF115" s="88"/>
      <c r="BBG115" s="71"/>
      <c r="BBH115" s="89"/>
      <c r="BBI115" s="71"/>
      <c r="BBJ115" s="77"/>
      <c r="BBK115" s="42"/>
      <c r="BBL115" s="72"/>
      <c r="BBM115" s="97"/>
      <c r="BBN115" s="88"/>
      <c r="BBO115" s="71"/>
      <c r="BBP115" s="89"/>
      <c r="BBQ115" s="71"/>
      <c r="BBR115" s="77"/>
      <c r="BBS115" s="42"/>
      <c r="BBT115" s="72"/>
      <c r="BBU115" s="97"/>
      <c r="BBV115" s="88"/>
      <c r="BBW115" s="71"/>
      <c r="BBX115" s="89"/>
      <c r="BBY115" s="71"/>
      <c r="BBZ115" s="77"/>
      <c r="BCA115" s="42"/>
      <c r="BCB115" s="72"/>
      <c r="BCC115" s="97"/>
      <c r="BCD115" s="88"/>
      <c r="BCE115" s="71"/>
      <c r="BCF115" s="89"/>
      <c r="BCG115" s="71"/>
      <c r="BCH115" s="77"/>
      <c r="BCI115" s="42"/>
      <c r="BCJ115" s="72"/>
      <c r="BCK115" s="97"/>
      <c r="BCL115" s="88"/>
      <c r="BCM115" s="71"/>
      <c r="BCN115" s="89"/>
      <c r="BCO115" s="71"/>
      <c r="BCP115" s="77"/>
      <c r="BCQ115" s="42"/>
      <c r="BCR115" s="72"/>
      <c r="BCS115" s="97"/>
      <c r="BCT115" s="88"/>
      <c r="BCU115" s="71"/>
      <c r="BCV115" s="89"/>
      <c r="BCW115" s="71"/>
      <c r="BCX115" s="77"/>
      <c r="BCY115" s="42"/>
      <c r="BCZ115" s="72"/>
      <c r="BDA115" s="97"/>
      <c r="BDB115" s="88"/>
      <c r="BDC115" s="71"/>
      <c r="BDD115" s="89"/>
      <c r="BDE115" s="71"/>
      <c r="BDF115" s="77"/>
      <c r="BDG115" s="42"/>
      <c r="BDH115" s="72"/>
      <c r="BDI115" s="97"/>
      <c r="BDJ115" s="88"/>
      <c r="BDK115" s="71"/>
      <c r="BDL115" s="89"/>
      <c r="BDM115" s="71"/>
      <c r="BDN115" s="77"/>
      <c r="BDO115" s="42"/>
      <c r="BDP115" s="72"/>
      <c r="BDQ115" s="97"/>
      <c r="BDR115" s="88"/>
      <c r="BDS115" s="71"/>
      <c r="BDT115" s="89"/>
      <c r="BDU115" s="71"/>
      <c r="BDV115" s="77"/>
      <c r="BDW115" s="42"/>
      <c r="BDX115" s="72"/>
      <c r="BDY115" s="97"/>
      <c r="BDZ115" s="88"/>
      <c r="BEA115" s="71"/>
      <c r="BEB115" s="89"/>
      <c r="BEC115" s="71"/>
      <c r="BED115" s="77"/>
      <c r="BEE115" s="42"/>
      <c r="BEF115" s="72"/>
      <c r="BEG115" s="97"/>
      <c r="BEH115" s="88"/>
      <c r="BEI115" s="71"/>
      <c r="BEJ115" s="89"/>
      <c r="BEK115" s="71"/>
      <c r="BEL115" s="77"/>
      <c r="BEM115" s="42"/>
      <c r="BEN115" s="72"/>
      <c r="BEO115" s="97"/>
      <c r="BEP115" s="88"/>
      <c r="BEQ115" s="71"/>
      <c r="BER115" s="89"/>
      <c r="BES115" s="71"/>
      <c r="BET115" s="77"/>
      <c r="BEU115" s="42"/>
      <c r="BEV115" s="72"/>
      <c r="BEW115" s="97"/>
      <c r="BEX115" s="88"/>
      <c r="BEY115" s="71"/>
      <c r="BEZ115" s="89"/>
      <c r="BFA115" s="71"/>
      <c r="BFB115" s="77"/>
      <c r="BFC115" s="42"/>
      <c r="BFD115" s="72"/>
      <c r="BFE115" s="97"/>
      <c r="BFF115" s="88"/>
      <c r="BFG115" s="71"/>
      <c r="BFH115" s="89"/>
      <c r="BFI115" s="71"/>
      <c r="BFJ115" s="77"/>
      <c r="BFK115" s="42"/>
      <c r="BFL115" s="72"/>
      <c r="BFM115" s="97"/>
      <c r="BFN115" s="88"/>
      <c r="BFO115" s="71"/>
      <c r="BFP115" s="89"/>
      <c r="BFQ115" s="71"/>
      <c r="BFR115" s="77"/>
      <c r="BFS115" s="42"/>
      <c r="BFT115" s="72"/>
      <c r="BFU115" s="97"/>
      <c r="BFV115" s="88"/>
      <c r="BFW115" s="71"/>
      <c r="BFX115" s="89"/>
      <c r="BFY115" s="71"/>
      <c r="BFZ115" s="77"/>
      <c r="BGA115" s="42"/>
      <c r="BGB115" s="72"/>
      <c r="BGC115" s="97"/>
      <c r="BGD115" s="88"/>
      <c r="BGE115" s="71"/>
      <c r="BGF115" s="89"/>
      <c r="BGG115" s="71"/>
      <c r="BGH115" s="77"/>
      <c r="BGI115" s="42"/>
      <c r="BGJ115" s="72"/>
      <c r="BGK115" s="97"/>
      <c r="BGL115" s="88"/>
      <c r="BGM115" s="71"/>
      <c r="BGN115" s="89"/>
      <c r="BGO115" s="71"/>
      <c r="BGP115" s="77"/>
      <c r="BGQ115" s="42"/>
      <c r="BGR115" s="72"/>
      <c r="BGS115" s="97"/>
      <c r="BGT115" s="88"/>
      <c r="BGU115" s="71"/>
      <c r="BGV115" s="89"/>
      <c r="BGW115" s="71"/>
      <c r="BGX115" s="77"/>
      <c r="BGY115" s="42"/>
      <c r="BGZ115" s="72"/>
      <c r="BHA115" s="97"/>
      <c r="BHB115" s="88"/>
      <c r="BHC115" s="71"/>
      <c r="BHD115" s="89"/>
      <c r="BHE115" s="71"/>
      <c r="BHF115" s="77"/>
      <c r="BHG115" s="42"/>
      <c r="BHH115" s="72"/>
      <c r="BHI115" s="97"/>
      <c r="BHJ115" s="88"/>
      <c r="BHK115" s="71"/>
      <c r="BHL115" s="89"/>
      <c r="BHM115" s="71"/>
      <c r="BHN115" s="77"/>
      <c r="BHO115" s="42"/>
      <c r="BHP115" s="72"/>
      <c r="BHQ115" s="97"/>
      <c r="BHR115" s="88"/>
      <c r="BHS115" s="71"/>
      <c r="BHT115" s="89"/>
      <c r="BHU115" s="71"/>
      <c r="BHV115" s="77"/>
      <c r="BHW115" s="42"/>
      <c r="BHX115" s="72"/>
      <c r="BHY115" s="97"/>
      <c r="BHZ115" s="88"/>
      <c r="BIA115" s="71"/>
      <c r="BIB115" s="89"/>
      <c r="BIC115" s="71"/>
      <c r="BID115" s="77"/>
      <c r="BIE115" s="42"/>
      <c r="BIF115" s="72"/>
      <c r="BIG115" s="97"/>
      <c r="BIH115" s="88"/>
      <c r="BII115" s="71"/>
      <c r="BIJ115" s="89"/>
      <c r="BIK115" s="71"/>
      <c r="BIL115" s="77"/>
      <c r="BIM115" s="42"/>
      <c r="BIN115" s="72"/>
      <c r="BIO115" s="97"/>
      <c r="BIP115" s="88"/>
      <c r="BIQ115" s="71"/>
      <c r="BIR115" s="89"/>
      <c r="BIS115" s="71"/>
      <c r="BIT115" s="77"/>
      <c r="BIU115" s="42"/>
      <c r="BIV115" s="72"/>
      <c r="BIW115" s="97"/>
      <c r="BIX115" s="88"/>
      <c r="BIY115" s="71"/>
      <c r="BIZ115" s="89"/>
      <c r="BJA115" s="71"/>
      <c r="BJB115" s="77"/>
      <c r="BJC115" s="42"/>
      <c r="BJD115" s="72"/>
      <c r="BJE115" s="97"/>
      <c r="BJF115" s="88"/>
      <c r="BJG115" s="71"/>
      <c r="BJH115" s="89"/>
      <c r="BJI115" s="71"/>
      <c r="BJJ115" s="77"/>
      <c r="BJK115" s="42"/>
      <c r="BJL115" s="72"/>
      <c r="BJM115" s="97"/>
      <c r="BJN115" s="88"/>
      <c r="BJO115" s="71"/>
      <c r="BJP115" s="89"/>
      <c r="BJQ115" s="71"/>
      <c r="BJR115" s="77"/>
      <c r="BJS115" s="42"/>
      <c r="BJT115" s="72"/>
      <c r="BJU115" s="97"/>
      <c r="BJV115" s="88"/>
      <c r="BJW115" s="71"/>
      <c r="BJX115" s="89"/>
      <c r="BJY115" s="71"/>
      <c r="BJZ115" s="77"/>
      <c r="BKA115" s="42"/>
      <c r="BKB115" s="72"/>
      <c r="BKC115" s="97"/>
      <c r="BKD115" s="88"/>
      <c r="BKE115" s="71"/>
      <c r="BKF115" s="89"/>
      <c r="BKG115" s="71"/>
      <c r="BKH115" s="77"/>
      <c r="BKI115" s="42"/>
      <c r="BKJ115" s="72"/>
      <c r="BKK115" s="97"/>
      <c r="BKL115" s="88"/>
      <c r="BKM115" s="71"/>
      <c r="BKN115" s="89"/>
      <c r="BKO115" s="71"/>
      <c r="BKP115" s="77"/>
      <c r="BKQ115" s="42"/>
      <c r="BKR115" s="72"/>
      <c r="BKS115" s="97"/>
      <c r="BKT115" s="88"/>
      <c r="BKU115" s="71"/>
      <c r="BKV115" s="89"/>
      <c r="BKW115" s="71"/>
      <c r="BKX115" s="77"/>
      <c r="BKY115" s="42"/>
      <c r="BKZ115" s="72"/>
      <c r="BLA115" s="97"/>
      <c r="BLB115" s="88"/>
      <c r="BLC115" s="71"/>
      <c r="BLD115" s="89"/>
      <c r="BLE115" s="71"/>
      <c r="BLF115" s="77"/>
      <c r="BLG115" s="42"/>
      <c r="BLH115" s="72"/>
      <c r="BLI115" s="97"/>
      <c r="BLJ115" s="88"/>
      <c r="BLK115" s="71"/>
      <c r="BLL115" s="89"/>
      <c r="BLM115" s="71"/>
      <c r="BLN115" s="77"/>
      <c r="BLO115" s="42"/>
      <c r="BLP115" s="72"/>
      <c r="BLQ115" s="97"/>
      <c r="BLR115" s="88"/>
      <c r="BLS115" s="71"/>
      <c r="BLT115" s="89"/>
      <c r="BLU115" s="71"/>
      <c r="BLV115" s="77"/>
      <c r="BLW115" s="42"/>
      <c r="BLX115" s="72"/>
      <c r="BLY115" s="97"/>
      <c r="BLZ115" s="88"/>
      <c r="BMA115" s="71"/>
      <c r="BMB115" s="89"/>
      <c r="BMC115" s="71"/>
      <c r="BMD115" s="77"/>
      <c r="BME115" s="42"/>
      <c r="BMF115" s="72"/>
      <c r="BMG115" s="97"/>
      <c r="BMH115" s="88"/>
      <c r="BMI115" s="71"/>
      <c r="BMJ115" s="89"/>
      <c r="BMK115" s="71"/>
      <c r="BML115" s="77"/>
      <c r="BMM115" s="42"/>
      <c r="BMN115" s="72"/>
      <c r="BMO115" s="97"/>
      <c r="BMP115" s="88"/>
      <c r="BMQ115" s="71"/>
      <c r="BMR115" s="89"/>
      <c r="BMS115" s="71"/>
      <c r="BMT115" s="77"/>
      <c r="BMU115" s="42"/>
      <c r="BMV115" s="72"/>
      <c r="BMW115" s="97"/>
      <c r="BMX115" s="88"/>
      <c r="BMY115" s="71"/>
      <c r="BMZ115" s="89"/>
      <c r="BNA115" s="71"/>
      <c r="BNB115" s="77"/>
      <c r="BNC115" s="42"/>
      <c r="BND115" s="72"/>
      <c r="BNE115" s="97"/>
      <c r="BNF115" s="88"/>
      <c r="BNG115" s="71"/>
      <c r="BNH115" s="89"/>
      <c r="BNI115" s="71"/>
      <c r="BNJ115" s="77"/>
      <c r="BNK115" s="42"/>
      <c r="BNL115" s="72"/>
      <c r="BNM115" s="97"/>
      <c r="BNN115" s="88"/>
      <c r="BNO115" s="71"/>
      <c r="BNP115" s="89"/>
      <c r="BNQ115" s="71"/>
      <c r="BNR115" s="77"/>
      <c r="BNS115" s="42"/>
      <c r="BNT115" s="72"/>
      <c r="BNU115" s="97"/>
      <c r="BNV115" s="88"/>
      <c r="BNW115" s="71"/>
      <c r="BNX115" s="89"/>
      <c r="BNY115" s="71"/>
      <c r="BNZ115" s="77"/>
      <c r="BOA115" s="42"/>
      <c r="BOB115" s="72"/>
      <c r="BOC115" s="97"/>
      <c r="BOD115" s="88"/>
      <c r="BOE115" s="71"/>
      <c r="BOF115" s="89"/>
      <c r="BOG115" s="71"/>
      <c r="BOH115" s="77"/>
      <c r="BOI115" s="42"/>
      <c r="BOJ115" s="72"/>
      <c r="BOK115" s="97"/>
      <c r="BOL115" s="88"/>
      <c r="BOM115" s="71"/>
      <c r="BON115" s="89"/>
      <c r="BOO115" s="71"/>
      <c r="BOP115" s="77"/>
      <c r="BOQ115" s="42"/>
      <c r="BOR115" s="72"/>
      <c r="BOS115" s="97"/>
      <c r="BOT115" s="88"/>
      <c r="BOU115" s="71"/>
      <c r="BOV115" s="89"/>
      <c r="BOW115" s="71"/>
      <c r="BOX115" s="77"/>
      <c r="BOY115" s="42"/>
      <c r="BOZ115" s="72"/>
      <c r="BPA115" s="97"/>
      <c r="BPB115" s="88"/>
      <c r="BPC115" s="71"/>
      <c r="BPD115" s="89"/>
      <c r="BPE115" s="71"/>
      <c r="BPF115" s="77"/>
      <c r="BPG115" s="42"/>
      <c r="BPH115" s="72"/>
      <c r="BPI115" s="97"/>
      <c r="BPJ115" s="88"/>
      <c r="BPK115" s="71"/>
      <c r="BPL115" s="89"/>
      <c r="BPM115" s="71"/>
      <c r="BPN115" s="77"/>
      <c r="BPO115" s="42"/>
      <c r="BPP115" s="72"/>
      <c r="BPQ115" s="97"/>
      <c r="BPR115" s="88"/>
      <c r="BPS115" s="71"/>
      <c r="BPT115" s="89"/>
      <c r="BPU115" s="71"/>
      <c r="BPV115" s="77"/>
      <c r="BPW115" s="42"/>
      <c r="BPX115" s="72"/>
      <c r="BPY115" s="97"/>
      <c r="BPZ115" s="88"/>
      <c r="BQA115" s="71"/>
      <c r="BQB115" s="89"/>
      <c r="BQC115" s="71"/>
      <c r="BQD115" s="77"/>
      <c r="BQE115" s="42"/>
      <c r="BQF115" s="72"/>
      <c r="BQG115" s="97"/>
      <c r="BQH115" s="88"/>
      <c r="BQI115" s="71"/>
      <c r="BQJ115" s="89"/>
      <c r="BQK115" s="71"/>
      <c r="BQL115" s="77"/>
      <c r="BQM115" s="42"/>
      <c r="BQN115" s="72"/>
      <c r="BQO115" s="97"/>
      <c r="BQP115" s="88"/>
      <c r="BQQ115" s="71"/>
      <c r="BQR115" s="89"/>
      <c r="BQS115" s="71"/>
      <c r="BQT115" s="77"/>
      <c r="BQU115" s="42"/>
      <c r="BQV115" s="72"/>
      <c r="BQW115" s="97"/>
      <c r="BQX115" s="88"/>
      <c r="BQY115" s="71"/>
      <c r="BQZ115" s="89"/>
      <c r="BRA115" s="71"/>
      <c r="BRB115" s="77"/>
      <c r="BRC115" s="42"/>
      <c r="BRD115" s="72"/>
      <c r="BRE115" s="97"/>
      <c r="BRF115" s="88"/>
      <c r="BRG115" s="71"/>
      <c r="BRH115" s="89"/>
      <c r="BRI115" s="71"/>
      <c r="BRJ115" s="77"/>
      <c r="BRK115" s="42"/>
      <c r="BRL115" s="72"/>
      <c r="BRM115" s="97"/>
      <c r="BRN115" s="88"/>
      <c r="BRO115" s="71"/>
      <c r="BRP115" s="89"/>
      <c r="BRQ115" s="71"/>
      <c r="BRR115" s="77"/>
      <c r="BRS115" s="42"/>
      <c r="BRT115" s="72"/>
      <c r="BRU115" s="97"/>
      <c r="BRV115" s="88"/>
      <c r="BRW115" s="71"/>
      <c r="BRX115" s="89"/>
      <c r="BRY115" s="71"/>
      <c r="BRZ115" s="77"/>
      <c r="BSA115" s="42"/>
      <c r="BSB115" s="72"/>
      <c r="BSC115" s="97"/>
      <c r="BSD115" s="88"/>
      <c r="BSE115" s="71"/>
      <c r="BSF115" s="89"/>
      <c r="BSG115" s="71"/>
      <c r="BSH115" s="77"/>
      <c r="BSI115" s="42"/>
      <c r="BSJ115" s="72"/>
      <c r="BSK115" s="97"/>
      <c r="BSL115" s="88"/>
      <c r="BSM115" s="71"/>
      <c r="BSN115" s="89"/>
      <c r="BSO115" s="71"/>
      <c r="BSP115" s="77"/>
      <c r="BSQ115" s="42"/>
      <c r="BSR115" s="72"/>
      <c r="BSS115" s="97"/>
      <c r="BST115" s="88"/>
      <c r="BSU115" s="71"/>
      <c r="BSV115" s="89"/>
      <c r="BSW115" s="71"/>
      <c r="BSX115" s="77"/>
      <c r="BSY115" s="42"/>
      <c r="BSZ115" s="72"/>
      <c r="BTA115" s="97"/>
      <c r="BTB115" s="88"/>
      <c r="BTC115" s="71"/>
      <c r="BTD115" s="89"/>
      <c r="BTE115" s="71"/>
      <c r="BTF115" s="77"/>
      <c r="BTG115" s="42"/>
      <c r="BTH115" s="72"/>
      <c r="BTI115" s="97"/>
      <c r="BTJ115" s="88"/>
      <c r="BTK115" s="71"/>
      <c r="BTL115" s="89"/>
      <c r="BTM115" s="71"/>
      <c r="BTN115" s="77"/>
      <c r="BTO115" s="42"/>
      <c r="BTP115" s="72"/>
      <c r="BTQ115" s="97"/>
      <c r="BTR115" s="88"/>
      <c r="BTS115" s="71"/>
      <c r="BTT115" s="89"/>
      <c r="BTU115" s="71"/>
      <c r="BTV115" s="77"/>
      <c r="BTW115" s="42"/>
      <c r="BTX115" s="72"/>
      <c r="BTY115" s="97"/>
      <c r="BTZ115" s="88"/>
      <c r="BUA115" s="71"/>
      <c r="BUB115" s="89"/>
      <c r="BUC115" s="71"/>
      <c r="BUD115" s="77"/>
      <c r="BUE115" s="42"/>
      <c r="BUF115" s="72"/>
      <c r="BUG115" s="97"/>
      <c r="BUH115" s="88"/>
      <c r="BUI115" s="71"/>
      <c r="BUJ115" s="89"/>
      <c r="BUK115" s="71"/>
      <c r="BUL115" s="77"/>
      <c r="BUM115" s="42"/>
      <c r="BUN115" s="72"/>
      <c r="BUO115" s="97"/>
      <c r="BUP115" s="88"/>
      <c r="BUQ115" s="71"/>
      <c r="BUR115" s="89"/>
      <c r="BUS115" s="71"/>
      <c r="BUT115" s="77"/>
      <c r="BUU115" s="42"/>
      <c r="BUV115" s="72"/>
      <c r="BUW115" s="97"/>
      <c r="BUX115" s="88"/>
      <c r="BUY115" s="71"/>
      <c r="BUZ115" s="89"/>
      <c r="BVA115" s="71"/>
      <c r="BVB115" s="77"/>
      <c r="BVC115" s="42"/>
      <c r="BVD115" s="72"/>
      <c r="BVE115" s="97"/>
      <c r="BVF115" s="88"/>
      <c r="BVG115" s="71"/>
      <c r="BVH115" s="89"/>
      <c r="BVI115" s="71"/>
      <c r="BVJ115" s="77"/>
      <c r="BVK115" s="42"/>
      <c r="BVL115" s="72"/>
      <c r="BVM115" s="97"/>
      <c r="BVN115" s="88"/>
      <c r="BVO115" s="71"/>
      <c r="BVP115" s="89"/>
      <c r="BVQ115" s="71"/>
      <c r="BVR115" s="77"/>
      <c r="BVS115" s="42"/>
      <c r="BVT115" s="72"/>
      <c r="BVU115" s="97"/>
      <c r="BVV115" s="88"/>
      <c r="BVW115" s="71"/>
      <c r="BVX115" s="89"/>
      <c r="BVY115" s="71"/>
      <c r="BVZ115" s="77"/>
      <c r="BWA115" s="42"/>
      <c r="BWB115" s="72"/>
      <c r="BWC115" s="97"/>
      <c r="BWD115" s="88"/>
      <c r="BWE115" s="71"/>
      <c r="BWF115" s="89"/>
      <c r="BWG115" s="71"/>
      <c r="BWH115" s="77"/>
      <c r="BWI115" s="42"/>
      <c r="BWJ115" s="72"/>
      <c r="BWK115" s="97"/>
      <c r="BWL115" s="88"/>
      <c r="BWM115" s="71"/>
      <c r="BWN115" s="89"/>
      <c r="BWO115" s="71"/>
      <c r="BWP115" s="77"/>
      <c r="BWQ115" s="42"/>
      <c r="BWR115" s="72"/>
      <c r="BWS115" s="97"/>
      <c r="BWT115" s="88"/>
      <c r="BWU115" s="71"/>
      <c r="BWV115" s="89"/>
      <c r="BWW115" s="71"/>
      <c r="BWX115" s="77"/>
      <c r="BWY115" s="42"/>
      <c r="BWZ115" s="72"/>
      <c r="BXA115" s="97"/>
      <c r="BXB115" s="88"/>
      <c r="BXC115" s="71"/>
      <c r="BXD115" s="89"/>
      <c r="BXE115" s="71"/>
      <c r="BXF115" s="77"/>
      <c r="BXG115" s="42"/>
      <c r="BXH115" s="72"/>
      <c r="BXI115" s="97"/>
      <c r="BXJ115" s="88"/>
      <c r="BXK115" s="71"/>
      <c r="BXL115" s="89"/>
      <c r="BXM115" s="71"/>
      <c r="BXN115" s="77"/>
      <c r="BXO115" s="42"/>
      <c r="BXP115" s="72"/>
      <c r="BXQ115" s="97"/>
      <c r="BXR115" s="88"/>
      <c r="BXS115" s="71"/>
      <c r="BXT115" s="89"/>
      <c r="BXU115" s="71"/>
      <c r="BXV115" s="77"/>
      <c r="BXW115" s="42"/>
      <c r="BXX115" s="72"/>
      <c r="BXY115" s="97"/>
      <c r="BXZ115" s="88"/>
      <c r="BYA115" s="71"/>
      <c r="BYB115" s="89"/>
      <c r="BYC115" s="71"/>
      <c r="BYD115" s="77"/>
      <c r="BYE115" s="42"/>
      <c r="BYF115" s="72"/>
      <c r="BYG115" s="97"/>
      <c r="BYH115" s="88"/>
      <c r="BYI115" s="71"/>
      <c r="BYJ115" s="89"/>
      <c r="BYK115" s="71"/>
      <c r="BYL115" s="77"/>
      <c r="BYM115" s="42"/>
      <c r="BYN115" s="72"/>
      <c r="BYO115" s="97"/>
      <c r="BYP115" s="88"/>
      <c r="BYQ115" s="71"/>
      <c r="BYR115" s="89"/>
      <c r="BYS115" s="71"/>
      <c r="BYT115" s="77"/>
      <c r="BYU115" s="42"/>
      <c r="BYV115" s="72"/>
      <c r="BYW115" s="97"/>
      <c r="BYX115" s="88"/>
      <c r="BYY115" s="71"/>
      <c r="BYZ115" s="89"/>
      <c r="BZA115" s="71"/>
      <c r="BZB115" s="77"/>
      <c r="BZC115" s="42"/>
      <c r="BZD115" s="72"/>
      <c r="BZE115" s="97"/>
      <c r="BZF115" s="88"/>
      <c r="BZG115" s="71"/>
      <c r="BZH115" s="89"/>
      <c r="BZI115" s="71"/>
      <c r="BZJ115" s="77"/>
      <c r="BZK115" s="42"/>
      <c r="BZL115" s="72"/>
      <c r="BZM115" s="97"/>
      <c r="BZN115" s="88"/>
      <c r="BZO115" s="71"/>
      <c r="BZP115" s="89"/>
      <c r="BZQ115" s="71"/>
      <c r="BZR115" s="77"/>
      <c r="BZS115" s="42"/>
      <c r="BZT115" s="72"/>
      <c r="BZU115" s="97"/>
      <c r="BZV115" s="88"/>
      <c r="BZW115" s="71"/>
      <c r="BZX115" s="89"/>
      <c r="BZY115" s="71"/>
      <c r="BZZ115" s="77"/>
      <c r="CAA115" s="42"/>
      <c r="CAB115" s="72"/>
      <c r="CAC115" s="97"/>
      <c r="CAD115" s="88"/>
      <c r="CAE115" s="71"/>
      <c r="CAF115" s="89"/>
      <c r="CAG115" s="71"/>
      <c r="CAH115" s="77"/>
      <c r="CAI115" s="42"/>
      <c r="CAJ115" s="72"/>
      <c r="CAK115" s="97"/>
      <c r="CAL115" s="88"/>
      <c r="CAM115" s="71"/>
      <c r="CAN115" s="89"/>
      <c r="CAO115" s="71"/>
      <c r="CAP115" s="77"/>
      <c r="CAQ115" s="42"/>
      <c r="CAR115" s="72"/>
      <c r="CAS115" s="97"/>
      <c r="CAT115" s="88"/>
      <c r="CAU115" s="71"/>
      <c r="CAV115" s="89"/>
      <c r="CAW115" s="71"/>
      <c r="CAX115" s="77"/>
      <c r="CAY115" s="42"/>
      <c r="CAZ115" s="72"/>
      <c r="CBA115" s="97"/>
      <c r="CBB115" s="88"/>
      <c r="CBC115" s="71"/>
      <c r="CBD115" s="89"/>
      <c r="CBE115" s="71"/>
      <c r="CBF115" s="77"/>
      <c r="CBG115" s="42"/>
      <c r="CBH115" s="72"/>
      <c r="CBI115" s="97"/>
      <c r="CBJ115" s="88"/>
      <c r="CBK115" s="71"/>
      <c r="CBL115" s="89"/>
      <c r="CBM115" s="71"/>
      <c r="CBN115" s="77"/>
      <c r="CBO115" s="42"/>
      <c r="CBP115" s="72"/>
      <c r="CBQ115" s="97"/>
      <c r="CBR115" s="88"/>
      <c r="CBS115" s="71"/>
      <c r="CBT115" s="89"/>
      <c r="CBU115" s="71"/>
      <c r="CBV115" s="77"/>
      <c r="CBW115" s="42"/>
      <c r="CBX115" s="72"/>
      <c r="CBY115" s="97"/>
      <c r="CBZ115" s="88"/>
      <c r="CCA115" s="71"/>
      <c r="CCB115" s="89"/>
      <c r="CCC115" s="71"/>
      <c r="CCD115" s="77"/>
      <c r="CCE115" s="42"/>
      <c r="CCF115" s="72"/>
      <c r="CCG115" s="97"/>
      <c r="CCH115" s="88"/>
      <c r="CCI115" s="71"/>
      <c r="CCJ115" s="89"/>
      <c r="CCK115" s="71"/>
      <c r="CCL115" s="77"/>
      <c r="CCM115" s="42"/>
      <c r="CCN115" s="72"/>
      <c r="CCO115" s="97"/>
      <c r="CCP115" s="88"/>
      <c r="CCQ115" s="71"/>
      <c r="CCR115" s="89"/>
      <c r="CCS115" s="71"/>
      <c r="CCT115" s="77"/>
      <c r="CCU115" s="42"/>
      <c r="CCV115" s="72"/>
      <c r="CCW115" s="97"/>
      <c r="CCX115" s="88"/>
      <c r="CCY115" s="71"/>
      <c r="CCZ115" s="89"/>
      <c r="CDA115" s="71"/>
      <c r="CDB115" s="77"/>
      <c r="CDC115" s="42"/>
      <c r="CDD115" s="72"/>
      <c r="CDE115" s="97"/>
      <c r="CDF115" s="88"/>
      <c r="CDG115" s="71"/>
      <c r="CDH115" s="89"/>
      <c r="CDI115" s="71"/>
      <c r="CDJ115" s="77"/>
      <c r="CDK115" s="42"/>
      <c r="CDL115" s="72"/>
      <c r="CDM115" s="97"/>
      <c r="CDN115" s="88"/>
      <c r="CDO115" s="71"/>
      <c r="CDP115" s="89"/>
      <c r="CDQ115" s="71"/>
      <c r="CDR115" s="77"/>
      <c r="CDS115" s="42"/>
      <c r="CDT115" s="72"/>
      <c r="CDU115" s="97"/>
      <c r="CDV115" s="88"/>
      <c r="CDW115" s="71"/>
      <c r="CDX115" s="89"/>
      <c r="CDY115" s="71"/>
      <c r="CDZ115" s="77"/>
      <c r="CEA115" s="42"/>
      <c r="CEB115" s="72"/>
      <c r="CEC115" s="97"/>
      <c r="CED115" s="88"/>
      <c r="CEE115" s="71"/>
      <c r="CEF115" s="89"/>
      <c r="CEG115" s="71"/>
      <c r="CEH115" s="77"/>
      <c r="CEI115" s="42"/>
      <c r="CEJ115" s="72"/>
      <c r="CEK115" s="97"/>
      <c r="CEL115" s="88"/>
      <c r="CEM115" s="71"/>
      <c r="CEN115" s="89"/>
      <c r="CEO115" s="71"/>
      <c r="CEP115" s="77"/>
      <c r="CEQ115" s="42"/>
      <c r="CER115" s="72"/>
      <c r="CES115" s="97"/>
      <c r="CET115" s="88"/>
      <c r="CEU115" s="71"/>
      <c r="CEV115" s="89"/>
      <c r="CEW115" s="71"/>
      <c r="CEX115" s="77"/>
      <c r="CEY115" s="42"/>
      <c r="CEZ115" s="72"/>
      <c r="CFA115" s="97"/>
      <c r="CFB115" s="88"/>
      <c r="CFC115" s="71"/>
      <c r="CFD115" s="89"/>
      <c r="CFE115" s="71"/>
      <c r="CFF115" s="77"/>
      <c r="CFG115" s="42"/>
      <c r="CFH115" s="72"/>
      <c r="CFI115" s="97"/>
      <c r="CFJ115" s="88"/>
      <c r="CFK115" s="71"/>
      <c r="CFL115" s="89"/>
      <c r="CFM115" s="71"/>
      <c r="CFN115" s="77"/>
      <c r="CFO115" s="42"/>
      <c r="CFP115" s="72"/>
      <c r="CFQ115" s="97"/>
      <c r="CFR115" s="88"/>
      <c r="CFS115" s="71"/>
      <c r="CFT115" s="89"/>
      <c r="CFU115" s="71"/>
      <c r="CFV115" s="77"/>
      <c r="CFW115" s="42"/>
      <c r="CFX115" s="72"/>
      <c r="CFY115" s="97"/>
      <c r="CFZ115" s="88"/>
      <c r="CGA115" s="71"/>
      <c r="CGB115" s="89"/>
      <c r="CGC115" s="71"/>
      <c r="CGD115" s="77"/>
      <c r="CGE115" s="42"/>
      <c r="CGF115" s="72"/>
      <c r="CGG115" s="97"/>
      <c r="CGH115" s="88"/>
      <c r="CGI115" s="71"/>
      <c r="CGJ115" s="89"/>
      <c r="CGK115" s="71"/>
      <c r="CGL115" s="77"/>
      <c r="CGM115" s="42"/>
      <c r="CGN115" s="72"/>
      <c r="CGO115" s="97"/>
      <c r="CGP115" s="88"/>
      <c r="CGQ115" s="71"/>
      <c r="CGR115" s="89"/>
      <c r="CGS115" s="71"/>
      <c r="CGT115" s="77"/>
      <c r="CGU115" s="42"/>
      <c r="CGV115" s="72"/>
      <c r="CGW115" s="97"/>
      <c r="CGX115" s="88"/>
      <c r="CGY115" s="71"/>
      <c r="CGZ115" s="89"/>
      <c r="CHA115" s="71"/>
      <c r="CHB115" s="77"/>
      <c r="CHC115" s="42"/>
      <c r="CHD115" s="72"/>
      <c r="CHE115" s="97"/>
      <c r="CHF115" s="88"/>
      <c r="CHG115" s="71"/>
      <c r="CHH115" s="89"/>
      <c r="CHI115" s="71"/>
      <c r="CHJ115" s="77"/>
      <c r="CHK115" s="42"/>
      <c r="CHL115" s="72"/>
      <c r="CHM115" s="97"/>
      <c r="CHN115" s="88"/>
      <c r="CHO115" s="71"/>
      <c r="CHP115" s="89"/>
      <c r="CHQ115" s="71"/>
      <c r="CHR115" s="77"/>
      <c r="CHS115" s="42"/>
      <c r="CHT115" s="72"/>
      <c r="CHU115" s="97"/>
      <c r="CHV115" s="88"/>
      <c r="CHW115" s="71"/>
      <c r="CHX115" s="89"/>
      <c r="CHY115" s="71"/>
      <c r="CHZ115" s="77"/>
      <c r="CIA115" s="42"/>
      <c r="CIB115" s="72"/>
      <c r="CIC115" s="97"/>
      <c r="CID115" s="88"/>
      <c r="CIE115" s="71"/>
      <c r="CIF115" s="89"/>
      <c r="CIG115" s="71"/>
      <c r="CIH115" s="77"/>
      <c r="CII115" s="42"/>
      <c r="CIJ115" s="72"/>
      <c r="CIK115" s="97"/>
      <c r="CIL115" s="88"/>
      <c r="CIM115" s="71"/>
      <c r="CIN115" s="89"/>
      <c r="CIO115" s="71"/>
      <c r="CIP115" s="77"/>
      <c r="CIQ115" s="42"/>
      <c r="CIR115" s="72"/>
      <c r="CIS115" s="97"/>
      <c r="CIT115" s="88"/>
      <c r="CIU115" s="71"/>
      <c r="CIV115" s="89"/>
      <c r="CIW115" s="71"/>
      <c r="CIX115" s="77"/>
      <c r="CIY115" s="42"/>
      <c r="CIZ115" s="72"/>
      <c r="CJA115" s="97"/>
      <c r="CJB115" s="88"/>
      <c r="CJC115" s="71"/>
      <c r="CJD115" s="89"/>
      <c r="CJE115" s="71"/>
      <c r="CJF115" s="77"/>
      <c r="CJG115" s="42"/>
      <c r="CJH115" s="72"/>
      <c r="CJI115" s="97"/>
      <c r="CJJ115" s="88"/>
      <c r="CJK115" s="71"/>
      <c r="CJL115" s="89"/>
      <c r="CJM115" s="71"/>
      <c r="CJN115" s="77"/>
      <c r="CJO115" s="42"/>
      <c r="CJP115" s="72"/>
      <c r="CJQ115" s="97"/>
      <c r="CJR115" s="88"/>
      <c r="CJS115" s="71"/>
      <c r="CJT115" s="89"/>
      <c r="CJU115" s="71"/>
      <c r="CJV115" s="77"/>
      <c r="CJW115" s="42"/>
      <c r="CJX115" s="72"/>
      <c r="CJY115" s="97"/>
      <c r="CJZ115" s="88"/>
      <c r="CKA115" s="71"/>
      <c r="CKB115" s="89"/>
      <c r="CKC115" s="71"/>
      <c r="CKD115" s="77"/>
      <c r="CKE115" s="42"/>
      <c r="CKF115" s="72"/>
      <c r="CKG115" s="97"/>
      <c r="CKH115" s="88"/>
      <c r="CKI115" s="71"/>
      <c r="CKJ115" s="89"/>
      <c r="CKK115" s="71"/>
      <c r="CKL115" s="77"/>
      <c r="CKM115" s="42"/>
      <c r="CKN115" s="72"/>
      <c r="CKO115" s="97"/>
      <c r="CKP115" s="88"/>
      <c r="CKQ115" s="71"/>
      <c r="CKR115" s="89"/>
      <c r="CKS115" s="71"/>
      <c r="CKT115" s="77"/>
      <c r="CKU115" s="42"/>
      <c r="CKV115" s="72"/>
      <c r="CKW115" s="97"/>
      <c r="CKX115" s="88"/>
      <c r="CKY115" s="71"/>
      <c r="CKZ115" s="89"/>
      <c r="CLA115" s="71"/>
      <c r="CLB115" s="77"/>
      <c r="CLC115" s="42"/>
      <c r="CLD115" s="72"/>
      <c r="CLE115" s="97"/>
      <c r="CLF115" s="88"/>
      <c r="CLG115" s="71"/>
      <c r="CLH115" s="89"/>
      <c r="CLI115" s="71"/>
      <c r="CLJ115" s="77"/>
      <c r="CLK115" s="42"/>
      <c r="CLL115" s="72"/>
      <c r="CLM115" s="97"/>
      <c r="CLN115" s="88"/>
      <c r="CLO115" s="71"/>
      <c r="CLP115" s="89"/>
      <c r="CLQ115" s="71"/>
      <c r="CLR115" s="77"/>
      <c r="CLS115" s="42"/>
      <c r="CLT115" s="72"/>
      <c r="CLU115" s="97"/>
      <c r="CLV115" s="88"/>
      <c r="CLW115" s="71"/>
      <c r="CLX115" s="89"/>
      <c r="CLY115" s="71"/>
      <c r="CLZ115" s="77"/>
      <c r="CMA115" s="42"/>
      <c r="CMB115" s="72"/>
      <c r="CMC115" s="97"/>
      <c r="CMD115" s="88"/>
      <c r="CME115" s="71"/>
      <c r="CMF115" s="89"/>
      <c r="CMG115" s="71"/>
      <c r="CMH115" s="77"/>
      <c r="CMI115" s="42"/>
      <c r="CMJ115" s="72"/>
      <c r="CMK115" s="97"/>
      <c r="CML115" s="88"/>
      <c r="CMM115" s="71"/>
      <c r="CMN115" s="89"/>
      <c r="CMO115" s="71"/>
      <c r="CMP115" s="77"/>
      <c r="CMQ115" s="42"/>
      <c r="CMR115" s="72"/>
      <c r="CMS115" s="97"/>
      <c r="CMT115" s="88"/>
      <c r="CMU115" s="71"/>
      <c r="CMV115" s="89"/>
      <c r="CMW115" s="71"/>
      <c r="CMX115" s="77"/>
      <c r="CMY115" s="42"/>
      <c r="CMZ115" s="72"/>
      <c r="CNA115" s="97"/>
      <c r="CNB115" s="88"/>
      <c r="CNC115" s="71"/>
      <c r="CND115" s="89"/>
      <c r="CNE115" s="71"/>
      <c r="CNF115" s="77"/>
      <c r="CNG115" s="42"/>
      <c r="CNH115" s="72"/>
      <c r="CNI115" s="97"/>
      <c r="CNJ115" s="88"/>
      <c r="CNK115" s="71"/>
      <c r="CNL115" s="89"/>
      <c r="CNM115" s="71"/>
      <c r="CNN115" s="77"/>
      <c r="CNO115" s="42"/>
      <c r="CNP115" s="72"/>
      <c r="CNQ115" s="97"/>
      <c r="CNR115" s="88"/>
      <c r="CNS115" s="71"/>
      <c r="CNT115" s="89"/>
      <c r="CNU115" s="71"/>
      <c r="CNV115" s="77"/>
      <c r="CNW115" s="42"/>
      <c r="CNX115" s="72"/>
      <c r="CNY115" s="97"/>
      <c r="CNZ115" s="88"/>
      <c r="COA115" s="71"/>
      <c r="COB115" s="89"/>
      <c r="COC115" s="71"/>
      <c r="COD115" s="77"/>
      <c r="COE115" s="42"/>
      <c r="COF115" s="72"/>
      <c r="COG115" s="97"/>
      <c r="COH115" s="88"/>
      <c r="COI115" s="71"/>
      <c r="COJ115" s="89"/>
      <c r="COK115" s="71"/>
      <c r="COL115" s="77"/>
      <c r="COM115" s="42"/>
      <c r="CON115" s="72"/>
      <c r="COO115" s="97"/>
      <c r="COP115" s="88"/>
      <c r="COQ115" s="71"/>
      <c r="COR115" s="89"/>
      <c r="COS115" s="71"/>
      <c r="COT115" s="77"/>
      <c r="COU115" s="42"/>
      <c r="COV115" s="72"/>
      <c r="COW115" s="97"/>
      <c r="COX115" s="88"/>
      <c r="COY115" s="71"/>
      <c r="COZ115" s="89"/>
      <c r="CPA115" s="71"/>
      <c r="CPB115" s="77"/>
      <c r="CPC115" s="42"/>
      <c r="CPD115" s="72"/>
      <c r="CPE115" s="97"/>
      <c r="CPF115" s="88"/>
      <c r="CPG115" s="71"/>
      <c r="CPH115" s="89"/>
      <c r="CPI115" s="71"/>
      <c r="CPJ115" s="77"/>
      <c r="CPK115" s="42"/>
      <c r="CPL115" s="72"/>
      <c r="CPM115" s="97"/>
      <c r="CPN115" s="88"/>
      <c r="CPO115" s="71"/>
      <c r="CPP115" s="89"/>
      <c r="CPQ115" s="71"/>
      <c r="CPR115" s="77"/>
      <c r="CPS115" s="42"/>
      <c r="CPT115" s="72"/>
      <c r="CPU115" s="97"/>
      <c r="CPV115" s="88"/>
      <c r="CPW115" s="71"/>
      <c r="CPX115" s="89"/>
      <c r="CPY115" s="71"/>
      <c r="CPZ115" s="77"/>
      <c r="CQA115" s="42"/>
      <c r="CQB115" s="72"/>
      <c r="CQC115" s="97"/>
      <c r="CQD115" s="88"/>
      <c r="CQE115" s="71"/>
      <c r="CQF115" s="89"/>
      <c r="CQG115" s="71"/>
      <c r="CQH115" s="77"/>
      <c r="CQI115" s="42"/>
      <c r="CQJ115" s="72"/>
      <c r="CQK115" s="97"/>
      <c r="CQL115" s="88"/>
      <c r="CQM115" s="71"/>
      <c r="CQN115" s="89"/>
      <c r="CQO115" s="71"/>
      <c r="CQP115" s="77"/>
      <c r="CQQ115" s="42"/>
      <c r="CQR115" s="72"/>
      <c r="CQS115" s="97"/>
      <c r="CQT115" s="88"/>
      <c r="CQU115" s="71"/>
      <c r="CQV115" s="89"/>
      <c r="CQW115" s="71"/>
      <c r="CQX115" s="77"/>
      <c r="CQY115" s="42"/>
      <c r="CQZ115" s="72"/>
      <c r="CRA115" s="97"/>
      <c r="CRB115" s="88"/>
      <c r="CRC115" s="71"/>
      <c r="CRD115" s="89"/>
      <c r="CRE115" s="71"/>
      <c r="CRF115" s="77"/>
      <c r="CRG115" s="42"/>
      <c r="CRH115" s="72"/>
      <c r="CRI115" s="97"/>
      <c r="CRJ115" s="88"/>
      <c r="CRK115" s="71"/>
      <c r="CRL115" s="89"/>
      <c r="CRM115" s="71"/>
      <c r="CRN115" s="77"/>
      <c r="CRO115" s="42"/>
      <c r="CRP115" s="72"/>
      <c r="CRQ115" s="97"/>
      <c r="CRR115" s="88"/>
      <c r="CRS115" s="71"/>
      <c r="CRT115" s="89"/>
      <c r="CRU115" s="71"/>
      <c r="CRV115" s="77"/>
      <c r="CRW115" s="42"/>
      <c r="CRX115" s="72"/>
      <c r="CRY115" s="97"/>
      <c r="CRZ115" s="88"/>
      <c r="CSA115" s="71"/>
      <c r="CSB115" s="89"/>
      <c r="CSC115" s="71"/>
      <c r="CSD115" s="77"/>
      <c r="CSE115" s="42"/>
      <c r="CSF115" s="72"/>
      <c r="CSG115" s="97"/>
      <c r="CSH115" s="88"/>
      <c r="CSI115" s="71"/>
      <c r="CSJ115" s="89"/>
      <c r="CSK115" s="71"/>
      <c r="CSL115" s="77"/>
      <c r="CSM115" s="42"/>
      <c r="CSN115" s="72"/>
      <c r="CSO115" s="97"/>
      <c r="CSP115" s="88"/>
      <c r="CSQ115" s="71"/>
      <c r="CSR115" s="89"/>
      <c r="CSS115" s="71"/>
      <c r="CST115" s="77"/>
      <c r="CSU115" s="42"/>
      <c r="CSV115" s="72"/>
      <c r="CSW115" s="97"/>
      <c r="CSX115" s="88"/>
      <c r="CSY115" s="71"/>
      <c r="CSZ115" s="89"/>
      <c r="CTA115" s="71"/>
      <c r="CTB115" s="77"/>
      <c r="CTC115" s="42"/>
      <c r="CTD115" s="72"/>
      <c r="CTE115" s="97"/>
      <c r="CTF115" s="88"/>
      <c r="CTG115" s="71"/>
      <c r="CTH115" s="89"/>
      <c r="CTI115" s="71"/>
      <c r="CTJ115" s="77"/>
      <c r="CTK115" s="42"/>
      <c r="CTL115" s="72"/>
      <c r="CTM115" s="97"/>
      <c r="CTN115" s="88"/>
      <c r="CTO115" s="71"/>
      <c r="CTP115" s="89"/>
      <c r="CTQ115" s="71"/>
      <c r="CTR115" s="77"/>
      <c r="CTS115" s="42"/>
      <c r="CTT115" s="72"/>
      <c r="CTU115" s="97"/>
      <c r="CTV115" s="88"/>
      <c r="CTW115" s="71"/>
      <c r="CTX115" s="89"/>
      <c r="CTY115" s="71"/>
      <c r="CTZ115" s="77"/>
      <c r="CUA115" s="42"/>
      <c r="CUB115" s="72"/>
      <c r="CUC115" s="97"/>
      <c r="CUD115" s="88"/>
      <c r="CUE115" s="71"/>
      <c r="CUF115" s="89"/>
      <c r="CUG115" s="71"/>
      <c r="CUH115" s="77"/>
      <c r="CUI115" s="42"/>
      <c r="CUJ115" s="72"/>
      <c r="CUK115" s="97"/>
      <c r="CUL115" s="88"/>
      <c r="CUM115" s="71"/>
      <c r="CUN115" s="89"/>
      <c r="CUO115" s="71"/>
      <c r="CUP115" s="77"/>
      <c r="CUQ115" s="42"/>
      <c r="CUR115" s="72"/>
      <c r="CUS115" s="97"/>
      <c r="CUT115" s="88"/>
      <c r="CUU115" s="71"/>
      <c r="CUV115" s="89"/>
      <c r="CUW115" s="71"/>
      <c r="CUX115" s="77"/>
      <c r="CUY115" s="42"/>
      <c r="CUZ115" s="72"/>
      <c r="CVA115" s="97"/>
      <c r="CVB115" s="88"/>
      <c r="CVC115" s="71"/>
      <c r="CVD115" s="89"/>
      <c r="CVE115" s="71"/>
      <c r="CVF115" s="77"/>
      <c r="CVG115" s="42"/>
      <c r="CVH115" s="72"/>
      <c r="CVI115" s="97"/>
      <c r="CVJ115" s="88"/>
      <c r="CVK115" s="71"/>
      <c r="CVL115" s="89"/>
      <c r="CVM115" s="71"/>
      <c r="CVN115" s="77"/>
      <c r="CVO115" s="42"/>
      <c r="CVP115" s="72"/>
      <c r="CVQ115" s="97"/>
      <c r="CVR115" s="88"/>
      <c r="CVS115" s="71"/>
      <c r="CVT115" s="89"/>
      <c r="CVU115" s="71"/>
      <c r="CVV115" s="77"/>
      <c r="CVW115" s="42"/>
      <c r="CVX115" s="72"/>
      <c r="CVY115" s="97"/>
      <c r="CVZ115" s="88"/>
      <c r="CWA115" s="71"/>
      <c r="CWB115" s="89"/>
      <c r="CWC115" s="71"/>
      <c r="CWD115" s="77"/>
      <c r="CWE115" s="42"/>
      <c r="CWF115" s="72"/>
      <c r="CWG115" s="97"/>
      <c r="CWH115" s="88"/>
      <c r="CWI115" s="71"/>
      <c r="CWJ115" s="89"/>
      <c r="CWK115" s="71"/>
      <c r="CWL115" s="77"/>
      <c r="CWM115" s="42"/>
      <c r="CWN115" s="72"/>
      <c r="CWO115" s="97"/>
      <c r="CWP115" s="88"/>
      <c r="CWQ115" s="71"/>
      <c r="CWR115" s="89"/>
      <c r="CWS115" s="71"/>
      <c r="CWT115" s="77"/>
      <c r="CWU115" s="42"/>
      <c r="CWV115" s="72"/>
      <c r="CWW115" s="97"/>
      <c r="CWX115" s="88"/>
      <c r="CWY115" s="71"/>
      <c r="CWZ115" s="89"/>
      <c r="CXA115" s="71"/>
      <c r="CXB115" s="77"/>
      <c r="CXC115" s="42"/>
      <c r="CXD115" s="72"/>
      <c r="CXE115" s="97"/>
      <c r="CXF115" s="88"/>
      <c r="CXG115" s="71"/>
      <c r="CXH115" s="89"/>
      <c r="CXI115" s="71"/>
      <c r="CXJ115" s="77"/>
      <c r="CXK115" s="42"/>
      <c r="CXL115" s="72"/>
      <c r="CXM115" s="97"/>
      <c r="CXN115" s="88"/>
      <c r="CXO115" s="71"/>
      <c r="CXP115" s="89"/>
      <c r="CXQ115" s="71"/>
      <c r="CXR115" s="77"/>
      <c r="CXS115" s="42"/>
      <c r="CXT115" s="72"/>
      <c r="CXU115" s="97"/>
      <c r="CXV115" s="88"/>
      <c r="CXW115" s="71"/>
      <c r="CXX115" s="89"/>
      <c r="CXY115" s="71"/>
      <c r="CXZ115" s="77"/>
      <c r="CYA115" s="42"/>
      <c r="CYB115" s="72"/>
      <c r="CYC115" s="97"/>
      <c r="CYD115" s="88"/>
      <c r="CYE115" s="71"/>
      <c r="CYF115" s="89"/>
      <c r="CYG115" s="71"/>
      <c r="CYH115" s="77"/>
      <c r="CYI115" s="42"/>
      <c r="CYJ115" s="72"/>
      <c r="CYK115" s="97"/>
      <c r="CYL115" s="88"/>
      <c r="CYM115" s="71"/>
      <c r="CYN115" s="89"/>
      <c r="CYO115" s="71"/>
      <c r="CYP115" s="77"/>
      <c r="CYQ115" s="42"/>
      <c r="CYR115" s="72"/>
      <c r="CYS115" s="97"/>
      <c r="CYT115" s="88"/>
      <c r="CYU115" s="71"/>
      <c r="CYV115" s="89"/>
      <c r="CYW115" s="71"/>
      <c r="CYX115" s="77"/>
      <c r="CYY115" s="42"/>
      <c r="CYZ115" s="72"/>
      <c r="CZA115" s="97"/>
      <c r="CZB115" s="88"/>
      <c r="CZC115" s="71"/>
      <c r="CZD115" s="89"/>
      <c r="CZE115" s="71"/>
      <c r="CZF115" s="77"/>
      <c r="CZG115" s="42"/>
      <c r="CZH115" s="72"/>
      <c r="CZI115" s="97"/>
      <c r="CZJ115" s="88"/>
      <c r="CZK115" s="71"/>
      <c r="CZL115" s="89"/>
      <c r="CZM115" s="71"/>
      <c r="CZN115" s="77"/>
      <c r="CZO115" s="42"/>
      <c r="CZP115" s="72"/>
      <c r="CZQ115" s="97"/>
      <c r="CZR115" s="88"/>
      <c r="CZS115" s="71"/>
      <c r="CZT115" s="89"/>
      <c r="CZU115" s="71"/>
      <c r="CZV115" s="77"/>
      <c r="CZW115" s="42"/>
      <c r="CZX115" s="72"/>
      <c r="CZY115" s="97"/>
      <c r="CZZ115" s="88"/>
      <c r="DAA115" s="71"/>
      <c r="DAB115" s="89"/>
      <c r="DAC115" s="71"/>
      <c r="DAD115" s="77"/>
      <c r="DAE115" s="42"/>
      <c r="DAF115" s="72"/>
      <c r="DAG115" s="97"/>
      <c r="DAH115" s="88"/>
      <c r="DAI115" s="71"/>
      <c r="DAJ115" s="89"/>
      <c r="DAK115" s="71"/>
      <c r="DAL115" s="77"/>
      <c r="DAM115" s="42"/>
      <c r="DAN115" s="72"/>
      <c r="DAO115" s="97"/>
      <c r="DAP115" s="88"/>
      <c r="DAQ115" s="71"/>
      <c r="DAR115" s="89"/>
      <c r="DAS115" s="71"/>
      <c r="DAT115" s="77"/>
      <c r="DAU115" s="42"/>
      <c r="DAV115" s="72"/>
      <c r="DAW115" s="97"/>
      <c r="DAX115" s="88"/>
      <c r="DAY115" s="71"/>
      <c r="DAZ115" s="89"/>
      <c r="DBA115" s="71"/>
      <c r="DBB115" s="77"/>
      <c r="DBC115" s="42"/>
      <c r="DBD115" s="72"/>
      <c r="DBE115" s="97"/>
      <c r="DBF115" s="88"/>
      <c r="DBG115" s="71"/>
      <c r="DBH115" s="89"/>
      <c r="DBI115" s="71"/>
      <c r="DBJ115" s="77"/>
      <c r="DBK115" s="42"/>
      <c r="DBL115" s="72"/>
      <c r="DBM115" s="97"/>
      <c r="DBN115" s="88"/>
      <c r="DBO115" s="71"/>
      <c r="DBP115" s="89"/>
      <c r="DBQ115" s="71"/>
      <c r="DBR115" s="77"/>
      <c r="DBS115" s="42"/>
      <c r="DBT115" s="72"/>
      <c r="DBU115" s="97"/>
      <c r="DBV115" s="88"/>
      <c r="DBW115" s="71"/>
      <c r="DBX115" s="89"/>
      <c r="DBY115" s="71"/>
      <c r="DBZ115" s="77"/>
      <c r="DCA115" s="42"/>
      <c r="DCB115" s="72"/>
      <c r="DCC115" s="97"/>
      <c r="DCD115" s="88"/>
      <c r="DCE115" s="71"/>
      <c r="DCF115" s="89"/>
      <c r="DCG115" s="71"/>
      <c r="DCH115" s="77"/>
      <c r="DCI115" s="42"/>
      <c r="DCJ115" s="72"/>
      <c r="DCK115" s="97"/>
      <c r="DCL115" s="88"/>
      <c r="DCM115" s="71"/>
      <c r="DCN115" s="89"/>
      <c r="DCO115" s="71"/>
      <c r="DCP115" s="77"/>
      <c r="DCQ115" s="42"/>
      <c r="DCR115" s="72"/>
      <c r="DCS115" s="97"/>
      <c r="DCT115" s="88"/>
      <c r="DCU115" s="71"/>
      <c r="DCV115" s="89"/>
      <c r="DCW115" s="71"/>
      <c r="DCX115" s="77"/>
      <c r="DCY115" s="42"/>
      <c r="DCZ115" s="72"/>
      <c r="DDA115" s="97"/>
      <c r="DDB115" s="88"/>
      <c r="DDC115" s="71"/>
      <c r="DDD115" s="89"/>
      <c r="DDE115" s="71"/>
    </row>
    <row r="116" spans="1:2813" ht="39.950000000000003" customHeight="1">
      <c r="A116" s="1">
        <f>MAX($A$20:A110)+1</f>
        <v>17</v>
      </c>
      <c r="B116" s="47"/>
      <c r="C116" s="129">
        <f>IF(A116&lt;&gt;"",A116,MAX($A$23:A116)&amp;"."&amp;ROW()-ROW($A$23)+1-MATCH(MAX($A$23:A116),$A$23:A116))</f>
        <v>17</v>
      </c>
      <c r="D116" s="63" t="s">
        <v>166</v>
      </c>
      <c r="E116" s="45" t="s">
        <v>167</v>
      </c>
      <c r="F116" s="11" t="s">
        <v>96</v>
      </c>
      <c r="G116" s="62"/>
      <c r="H116" s="62">
        <f>SUM(G117:G118)</f>
        <v>131.17500000000001</v>
      </c>
      <c r="I116" s="62"/>
      <c r="J116" s="123"/>
      <c r="K116" s="69"/>
      <c r="L116" s="97"/>
      <c r="M116" s="88"/>
      <c r="N116" s="71"/>
      <c r="O116" s="89"/>
      <c r="P116" s="89"/>
      <c r="Q116" s="1"/>
      <c r="R116" s="47"/>
      <c r="S116" s="71"/>
      <c r="T116" s="89"/>
      <c r="U116" s="89"/>
      <c r="V116" s="77"/>
      <c r="W116" s="73"/>
      <c r="X116" s="69"/>
      <c r="Y116" s="97"/>
      <c r="Z116" s="88"/>
      <c r="AA116" s="71"/>
      <c r="AB116" s="89"/>
      <c r="AC116" s="89"/>
      <c r="AD116" s="77"/>
      <c r="AE116" s="73"/>
      <c r="AF116" s="69"/>
      <c r="AG116" s="97"/>
      <c r="AH116" s="88"/>
      <c r="AI116" s="71"/>
      <c r="AJ116" s="89"/>
      <c r="AK116" s="89"/>
      <c r="AL116" s="77"/>
      <c r="AM116" s="73"/>
      <c r="AN116" s="69"/>
      <c r="AO116" s="97"/>
      <c r="AP116" s="88"/>
      <c r="AQ116" s="71"/>
      <c r="AR116" s="89"/>
      <c r="AS116" s="89"/>
      <c r="AT116" s="77"/>
      <c r="AU116" s="73"/>
      <c r="AV116" s="69"/>
      <c r="AW116" s="97"/>
      <c r="AX116" s="88"/>
      <c r="AY116" s="71"/>
      <c r="AZ116" s="89"/>
      <c r="BA116" s="89"/>
      <c r="BB116" s="77"/>
      <c r="BC116" s="73"/>
      <c r="BD116" s="69"/>
      <c r="BE116" s="97"/>
      <c r="BF116" s="88"/>
      <c r="BG116" s="71"/>
      <c r="BH116" s="89"/>
      <c r="BI116" s="89"/>
      <c r="BJ116" s="77"/>
      <c r="BK116" s="73"/>
      <c r="BL116" s="69"/>
      <c r="BM116" s="97"/>
      <c r="BN116" s="88"/>
      <c r="BO116" s="71"/>
      <c r="BP116" s="89"/>
      <c r="BQ116" s="89"/>
      <c r="BR116" s="77"/>
      <c r="BS116" s="73"/>
      <c r="BT116" s="69"/>
      <c r="BU116" s="97"/>
      <c r="BV116" s="88"/>
      <c r="BW116" s="71"/>
      <c r="BX116" s="89"/>
      <c r="BY116" s="89"/>
      <c r="BZ116" s="77"/>
      <c r="CA116" s="73"/>
      <c r="CB116" s="69"/>
      <c r="CC116" s="97"/>
      <c r="CD116" s="88"/>
      <c r="CE116" s="71"/>
      <c r="CF116" s="89"/>
      <c r="CG116" s="89"/>
      <c r="CH116" s="77"/>
      <c r="CI116" s="73"/>
      <c r="CJ116" s="69"/>
      <c r="CK116" s="97"/>
      <c r="CL116" s="88"/>
      <c r="CM116" s="71"/>
      <c r="CN116" s="89"/>
      <c r="CO116" s="89"/>
      <c r="CP116" s="77"/>
      <c r="CQ116" s="73"/>
      <c r="CR116" s="69"/>
      <c r="CS116" s="97"/>
      <c r="CT116" s="88"/>
      <c r="CU116" s="71"/>
      <c r="CV116" s="89"/>
      <c r="CW116" s="89"/>
      <c r="CX116" s="77"/>
      <c r="CY116" s="73"/>
      <c r="CZ116" s="69"/>
      <c r="DA116" s="97"/>
      <c r="DB116" s="88"/>
      <c r="DC116" s="71"/>
      <c r="DD116" s="89"/>
      <c r="DE116" s="89"/>
      <c r="DF116" s="77"/>
      <c r="DG116" s="73"/>
      <c r="DH116" s="69"/>
      <c r="DI116" s="97"/>
      <c r="DJ116" s="88"/>
      <c r="DK116" s="71"/>
      <c r="DL116" s="89"/>
      <c r="DM116" s="89"/>
      <c r="DN116" s="77"/>
      <c r="DO116" s="73"/>
      <c r="DP116" s="69"/>
      <c r="DQ116" s="97"/>
      <c r="DR116" s="88"/>
      <c r="DS116" s="71"/>
      <c r="DT116" s="89"/>
      <c r="DU116" s="89"/>
      <c r="DV116" s="77"/>
      <c r="DW116" s="73"/>
      <c r="DX116" s="69"/>
      <c r="DY116" s="97"/>
      <c r="DZ116" s="88"/>
      <c r="EA116" s="71"/>
      <c r="EB116" s="89"/>
      <c r="EC116" s="89"/>
      <c r="ED116" s="77"/>
      <c r="EE116" s="73"/>
      <c r="EF116" s="69"/>
      <c r="EG116" s="97"/>
      <c r="EH116" s="88"/>
      <c r="EI116" s="71"/>
      <c r="EJ116" s="89"/>
      <c r="EK116" s="89"/>
      <c r="EL116" s="77"/>
      <c r="EM116" s="73"/>
      <c r="EN116" s="69"/>
      <c r="EO116" s="97"/>
      <c r="EP116" s="88"/>
      <c r="EQ116" s="71"/>
      <c r="ER116" s="89"/>
      <c r="ES116" s="89"/>
      <c r="ET116" s="77"/>
      <c r="EU116" s="73"/>
      <c r="EV116" s="69"/>
      <c r="EW116" s="97"/>
      <c r="EX116" s="88"/>
      <c r="EY116" s="71"/>
      <c r="EZ116" s="89"/>
      <c r="FA116" s="89"/>
      <c r="FB116" s="77"/>
      <c r="FC116" s="73"/>
      <c r="FD116" s="69"/>
      <c r="FE116" s="97"/>
      <c r="FF116" s="88"/>
      <c r="FG116" s="71"/>
      <c r="FH116" s="89"/>
      <c r="FI116" s="89"/>
      <c r="FJ116" s="77"/>
      <c r="FK116" s="73"/>
      <c r="FL116" s="69"/>
      <c r="FM116" s="97"/>
      <c r="FN116" s="88"/>
      <c r="FO116" s="71"/>
      <c r="FP116" s="89"/>
      <c r="FQ116" s="89"/>
      <c r="FR116" s="77"/>
      <c r="FS116" s="73"/>
      <c r="FT116" s="69"/>
      <c r="FU116" s="97"/>
      <c r="FV116" s="88"/>
      <c r="FW116" s="71"/>
      <c r="FX116" s="89"/>
      <c r="FY116" s="89"/>
      <c r="FZ116" s="77"/>
      <c r="GA116" s="73"/>
      <c r="GB116" s="69"/>
      <c r="GC116" s="97"/>
      <c r="GD116" s="88"/>
      <c r="GE116" s="71"/>
      <c r="GF116" s="89"/>
      <c r="GG116" s="89"/>
      <c r="GH116" s="77"/>
      <c r="GI116" s="73"/>
      <c r="GJ116" s="69"/>
      <c r="GK116" s="97"/>
      <c r="GL116" s="88"/>
      <c r="GM116" s="71"/>
      <c r="GN116" s="89"/>
      <c r="GO116" s="89"/>
      <c r="GP116" s="77"/>
      <c r="GQ116" s="73"/>
      <c r="GR116" s="69"/>
      <c r="GS116" s="97"/>
      <c r="GT116" s="88"/>
      <c r="GU116" s="71"/>
      <c r="GV116" s="89"/>
      <c r="GW116" s="89"/>
      <c r="GX116" s="77"/>
      <c r="GY116" s="73"/>
      <c r="GZ116" s="69"/>
      <c r="HA116" s="97"/>
      <c r="HB116" s="88"/>
      <c r="HC116" s="71"/>
      <c r="HD116" s="89"/>
      <c r="HE116" s="89"/>
      <c r="HF116" s="77"/>
      <c r="HG116" s="73"/>
      <c r="HH116" s="69"/>
      <c r="HI116" s="97"/>
      <c r="HJ116" s="88"/>
      <c r="HK116" s="71"/>
      <c r="HL116" s="89"/>
      <c r="HM116" s="89"/>
      <c r="HN116" s="77"/>
      <c r="HO116" s="73"/>
      <c r="HP116" s="69"/>
      <c r="HQ116" s="97"/>
      <c r="HR116" s="88"/>
      <c r="HS116" s="71"/>
      <c r="HT116" s="89"/>
      <c r="HU116" s="89"/>
      <c r="HV116" s="77"/>
      <c r="HW116" s="73"/>
      <c r="HX116" s="69"/>
      <c r="HY116" s="97"/>
      <c r="HZ116" s="88"/>
      <c r="IA116" s="71"/>
      <c r="IB116" s="89"/>
      <c r="IC116" s="89"/>
      <c r="ID116" s="77"/>
      <c r="IE116" s="73"/>
      <c r="IF116" s="69"/>
      <c r="IG116" s="97"/>
      <c r="IH116" s="88"/>
      <c r="II116" s="71"/>
      <c r="IJ116" s="89"/>
      <c r="IK116" s="89"/>
      <c r="IL116" s="77"/>
      <c r="IM116" s="73"/>
      <c r="IN116" s="69"/>
      <c r="IO116" s="97"/>
      <c r="IP116" s="88"/>
      <c r="IQ116" s="71"/>
      <c r="IR116" s="89"/>
      <c r="IS116" s="89"/>
      <c r="IT116" s="77"/>
      <c r="IU116" s="73"/>
      <c r="IV116" s="69"/>
      <c r="IW116" s="97"/>
      <c r="IX116" s="88"/>
      <c r="IY116" s="71"/>
      <c r="IZ116" s="89"/>
      <c r="JA116" s="89"/>
      <c r="JB116" s="77"/>
      <c r="JC116" s="73"/>
      <c r="JD116" s="69"/>
      <c r="JE116" s="97"/>
      <c r="JF116" s="88"/>
      <c r="JG116" s="71"/>
      <c r="JH116" s="89"/>
      <c r="JI116" s="89"/>
      <c r="JJ116" s="77"/>
      <c r="JK116" s="73"/>
      <c r="JL116" s="69"/>
      <c r="JM116" s="97"/>
      <c r="JN116" s="88"/>
      <c r="JO116" s="71"/>
      <c r="JP116" s="89"/>
      <c r="JQ116" s="89"/>
      <c r="JR116" s="77"/>
      <c r="JS116" s="73"/>
      <c r="JT116" s="69"/>
      <c r="JU116" s="97"/>
      <c r="JV116" s="88"/>
      <c r="JW116" s="71"/>
      <c r="JX116" s="89"/>
      <c r="JY116" s="89"/>
      <c r="JZ116" s="77"/>
      <c r="KA116" s="73"/>
      <c r="KB116" s="69"/>
      <c r="KC116" s="97"/>
      <c r="KD116" s="88"/>
      <c r="KE116" s="71"/>
      <c r="KF116" s="89"/>
      <c r="KG116" s="89"/>
      <c r="KH116" s="77"/>
      <c r="KI116" s="73"/>
      <c r="KJ116" s="69"/>
      <c r="KK116" s="97"/>
      <c r="KL116" s="88"/>
      <c r="KM116" s="71"/>
      <c r="KN116" s="89"/>
      <c r="KO116" s="89"/>
      <c r="KP116" s="77"/>
      <c r="KQ116" s="73"/>
      <c r="KR116" s="69"/>
      <c r="KS116" s="97"/>
      <c r="KT116" s="88"/>
      <c r="KU116" s="71"/>
      <c r="KV116" s="89"/>
      <c r="KW116" s="89"/>
      <c r="KX116" s="77"/>
      <c r="KY116" s="73"/>
      <c r="KZ116" s="69"/>
      <c r="LA116" s="97"/>
      <c r="LB116" s="88"/>
      <c r="LC116" s="71"/>
      <c r="LD116" s="89"/>
      <c r="LE116" s="89"/>
      <c r="LF116" s="77"/>
      <c r="LG116" s="73"/>
      <c r="LH116" s="69"/>
      <c r="LI116" s="97"/>
      <c r="LJ116" s="88"/>
      <c r="LK116" s="71"/>
      <c r="LL116" s="89"/>
      <c r="LM116" s="89"/>
      <c r="LN116" s="77"/>
      <c r="LO116" s="73"/>
      <c r="LP116" s="69"/>
      <c r="LQ116" s="97"/>
      <c r="LR116" s="88"/>
      <c r="LS116" s="71"/>
      <c r="LT116" s="89"/>
      <c r="LU116" s="89"/>
      <c r="LV116" s="77"/>
      <c r="LW116" s="73"/>
      <c r="LX116" s="69"/>
      <c r="LY116" s="97"/>
      <c r="LZ116" s="88"/>
      <c r="MA116" s="71"/>
      <c r="MB116" s="89"/>
      <c r="MC116" s="89"/>
      <c r="MD116" s="77"/>
      <c r="ME116" s="73"/>
      <c r="MF116" s="69"/>
      <c r="MG116" s="97"/>
      <c r="MH116" s="88"/>
      <c r="MI116" s="71"/>
      <c r="MJ116" s="89"/>
      <c r="MK116" s="89"/>
      <c r="ML116" s="77"/>
      <c r="MM116" s="73"/>
      <c r="MN116" s="69"/>
      <c r="MO116" s="97"/>
      <c r="MP116" s="88"/>
      <c r="MQ116" s="71"/>
      <c r="MR116" s="89"/>
      <c r="MS116" s="89"/>
      <c r="MT116" s="77"/>
      <c r="MU116" s="73"/>
      <c r="MV116" s="69"/>
      <c r="MW116" s="97"/>
      <c r="MX116" s="88"/>
      <c r="MY116" s="71"/>
      <c r="MZ116" s="89"/>
      <c r="NA116" s="89"/>
      <c r="NB116" s="77"/>
      <c r="NC116" s="73"/>
      <c r="ND116" s="69"/>
      <c r="NE116" s="97"/>
      <c r="NF116" s="88"/>
      <c r="NG116" s="71"/>
      <c r="NH116" s="89"/>
      <c r="NI116" s="89"/>
      <c r="NJ116" s="77"/>
      <c r="NK116" s="73"/>
      <c r="NL116" s="69"/>
      <c r="NM116" s="97"/>
      <c r="NN116" s="88"/>
      <c r="NO116" s="71"/>
      <c r="NP116" s="89"/>
      <c r="NQ116" s="89"/>
      <c r="NR116" s="77"/>
      <c r="NS116" s="73"/>
      <c r="NT116" s="69"/>
      <c r="NU116" s="97"/>
      <c r="NV116" s="88"/>
      <c r="NW116" s="71"/>
      <c r="NX116" s="89"/>
      <c r="NY116" s="89"/>
      <c r="NZ116" s="77"/>
      <c r="OA116" s="73"/>
      <c r="OB116" s="69"/>
      <c r="OC116" s="97"/>
      <c r="OD116" s="88"/>
      <c r="OE116" s="71"/>
      <c r="OF116" s="89"/>
      <c r="OG116" s="89"/>
      <c r="OH116" s="77"/>
      <c r="OI116" s="73"/>
      <c r="OJ116" s="69"/>
      <c r="OK116" s="97"/>
      <c r="OL116" s="88"/>
      <c r="OM116" s="71"/>
      <c r="ON116" s="89"/>
      <c r="OO116" s="89"/>
      <c r="OP116" s="77"/>
      <c r="OQ116" s="73"/>
      <c r="OR116" s="69"/>
      <c r="OS116" s="97"/>
      <c r="OT116" s="88"/>
      <c r="OU116" s="71"/>
      <c r="OV116" s="89"/>
      <c r="OW116" s="89"/>
      <c r="OX116" s="77"/>
      <c r="OY116" s="73"/>
      <c r="OZ116" s="69"/>
      <c r="PA116" s="97"/>
      <c r="PB116" s="88"/>
      <c r="PC116" s="71"/>
      <c r="PD116" s="89"/>
      <c r="PE116" s="89"/>
      <c r="PF116" s="77"/>
      <c r="PG116" s="73"/>
      <c r="PH116" s="69"/>
      <c r="PI116" s="97"/>
      <c r="PJ116" s="88"/>
      <c r="PK116" s="71"/>
      <c r="PL116" s="89"/>
      <c r="PM116" s="89"/>
      <c r="PN116" s="77"/>
      <c r="PO116" s="73"/>
      <c r="PP116" s="69"/>
      <c r="PQ116" s="97"/>
      <c r="PR116" s="88"/>
      <c r="PS116" s="71"/>
      <c r="PT116" s="89"/>
      <c r="PU116" s="89"/>
      <c r="PV116" s="77"/>
      <c r="PW116" s="73"/>
      <c r="PX116" s="69"/>
      <c r="PY116" s="97"/>
      <c r="PZ116" s="88"/>
      <c r="QA116" s="71"/>
      <c r="QB116" s="89"/>
      <c r="QC116" s="89"/>
      <c r="QD116" s="77"/>
      <c r="QE116" s="73"/>
      <c r="QF116" s="69"/>
      <c r="QG116" s="97"/>
      <c r="QH116" s="88"/>
      <c r="QI116" s="71"/>
      <c r="QJ116" s="89"/>
      <c r="QK116" s="89"/>
      <c r="QL116" s="77"/>
      <c r="QM116" s="73"/>
      <c r="QN116" s="69"/>
      <c r="QO116" s="97"/>
      <c r="QP116" s="88"/>
      <c r="QQ116" s="71"/>
      <c r="QR116" s="89"/>
      <c r="QS116" s="89"/>
      <c r="QT116" s="77"/>
      <c r="QU116" s="73"/>
      <c r="QV116" s="69"/>
      <c r="QW116" s="97"/>
      <c r="QX116" s="88"/>
      <c r="QY116" s="71"/>
      <c r="QZ116" s="89"/>
      <c r="RA116" s="89"/>
      <c r="RB116" s="77"/>
      <c r="RC116" s="73"/>
      <c r="RD116" s="69"/>
      <c r="RE116" s="97"/>
      <c r="RF116" s="88"/>
      <c r="RG116" s="71"/>
      <c r="RH116" s="89"/>
      <c r="RI116" s="89"/>
      <c r="RJ116" s="77"/>
      <c r="RK116" s="73"/>
      <c r="RL116" s="69"/>
      <c r="RM116" s="97"/>
      <c r="RN116" s="88"/>
      <c r="RO116" s="71"/>
      <c r="RP116" s="89"/>
      <c r="RQ116" s="89"/>
      <c r="RR116" s="77"/>
      <c r="RS116" s="73"/>
      <c r="RT116" s="69"/>
      <c r="RU116" s="97"/>
      <c r="RV116" s="88"/>
      <c r="RW116" s="71"/>
      <c r="RX116" s="89"/>
      <c r="RY116" s="89"/>
      <c r="RZ116" s="77"/>
      <c r="SA116" s="73"/>
      <c r="SB116" s="69"/>
      <c r="SC116" s="97"/>
      <c r="SD116" s="88"/>
      <c r="SE116" s="71"/>
      <c r="SF116" s="89"/>
      <c r="SG116" s="89"/>
      <c r="SH116" s="77"/>
      <c r="SI116" s="73"/>
      <c r="SJ116" s="69"/>
      <c r="SK116" s="97"/>
      <c r="SL116" s="88"/>
      <c r="SM116" s="71"/>
      <c r="SN116" s="89"/>
      <c r="SO116" s="89"/>
      <c r="SP116" s="77"/>
      <c r="SQ116" s="73"/>
      <c r="SR116" s="69"/>
      <c r="SS116" s="97"/>
      <c r="ST116" s="88"/>
      <c r="SU116" s="71"/>
      <c r="SV116" s="89"/>
      <c r="SW116" s="89"/>
      <c r="SX116" s="77"/>
      <c r="SY116" s="73"/>
      <c r="SZ116" s="69"/>
      <c r="TA116" s="97"/>
      <c r="TB116" s="88"/>
      <c r="TC116" s="71"/>
      <c r="TD116" s="89"/>
      <c r="TE116" s="89"/>
      <c r="TF116" s="77"/>
      <c r="TG116" s="73"/>
      <c r="TH116" s="69"/>
      <c r="TI116" s="97"/>
      <c r="TJ116" s="88"/>
      <c r="TK116" s="71"/>
      <c r="TL116" s="89"/>
      <c r="TM116" s="89"/>
      <c r="TN116" s="77"/>
      <c r="TO116" s="73"/>
      <c r="TP116" s="69"/>
      <c r="TQ116" s="97"/>
      <c r="TR116" s="88"/>
      <c r="TS116" s="71"/>
      <c r="TT116" s="89"/>
      <c r="TU116" s="89"/>
      <c r="TV116" s="77"/>
      <c r="TW116" s="73"/>
      <c r="TX116" s="69"/>
      <c r="TY116" s="97"/>
      <c r="TZ116" s="88"/>
      <c r="UA116" s="71"/>
      <c r="UB116" s="89"/>
      <c r="UC116" s="89"/>
      <c r="UD116" s="77"/>
      <c r="UE116" s="73"/>
      <c r="UF116" s="69"/>
      <c r="UG116" s="97"/>
      <c r="UH116" s="88"/>
      <c r="UI116" s="71"/>
      <c r="UJ116" s="89"/>
      <c r="UK116" s="89"/>
      <c r="UL116" s="77"/>
      <c r="UM116" s="73"/>
      <c r="UN116" s="69"/>
      <c r="UO116" s="97"/>
      <c r="UP116" s="88"/>
      <c r="UQ116" s="71"/>
      <c r="UR116" s="89"/>
      <c r="US116" s="89"/>
      <c r="UT116" s="77"/>
      <c r="UU116" s="73"/>
      <c r="UV116" s="69"/>
      <c r="UW116" s="97"/>
      <c r="UX116" s="88"/>
      <c r="UY116" s="71"/>
      <c r="UZ116" s="89"/>
      <c r="VA116" s="89"/>
      <c r="VB116" s="77"/>
      <c r="VC116" s="73"/>
      <c r="VD116" s="69"/>
      <c r="VE116" s="97"/>
      <c r="VF116" s="88"/>
      <c r="VG116" s="71"/>
      <c r="VH116" s="89"/>
      <c r="VI116" s="89"/>
      <c r="VJ116" s="77"/>
      <c r="VK116" s="73"/>
      <c r="VL116" s="69"/>
      <c r="VM116" s="97"/>
      <c r="VN116" s="88"/>
      <c r="VO116" s="71"/>
      <c r="VP116" s="89"/>
      <c r="VQ116" s="89"/>
      <c r="VR116" s="77"/>
      <c r="VS116" s="73"/>
      <c r="VT116" s="69"/>
      <c r="VU116" s="97"/>
      <c r="VV116" s="88"/>
      <c r="VW116" s="71"/>
      <c r="VX116" s="89"/>
      <c r="VY116" s="89"/>
      <c r="VZ116" s="77"/>
      <c r="WA116" s="73"/>
      <c r="WB116" s="69"/>
      <c r="WC116" s="97"/>
      <c r="WD116" s="88"/>
      <c r="WE116" s="71"/>
      <c r="WF116" s="89"/>
      <c r="WG116" s="89"/>
      <c r="WH116" s="77"/>
      <c r="WI116" s="73"/>
      <c r="WJ116" s="69"/>
      <c r="WK116" s="97"/>
      <c r="WL116" s="88"/>
      <c r="WM116" s="71"/>
      <c r="WN116" s="89"/>
      <c r="WO116" s="89"/>
      <c r="WP116" s="77"/>
      <c r="WQ116" s="73"/>
      <c r="WR116" s="69"/>
      <c r="WS116" s="97"/>
      <c r="WT116" s="88"/>
      <c r="WU116" s="71"/>
      <c r="WV116" s="89"/>
      <c r="WW116" s="89"/>
      <c r="WX116" s="77"/>
      <c r="WY116" s="73"/>
      <c r="WZ116" s="69"/>
      <c r="XA116" s="97"/>
      <c r="XB116" s="88"/>
      <c r="XC116" s="71"/>
      <c r="XD116" s="89"/>
      <c r="XE116" s="89"/>
      <c r="XF116" s="77"/>
      <c r="XG116" s="73"/>
      <c r="XH116" s="69"/>
      <c r="XI116" s="97"/>
      <c r="XJ116" s="88"/>
      <c r="XK116" s="71"/>
      <c r="XL116" s="89"/>
      <c r="XM116" s="89"/>
      <c r="XN116" s="77"/>
      <c r="XO116" s="73"/>
      <c r="XP116" s="69"/>
      <c r="XQ116" s="97"/>
      <c r="XR116" s="88"/>
      <c r="XS116" s="71"/>
      <c r="XT116" s="89"/>
      <c r="XU116" s="89"/>
      <c r="XV116" s="77"/>
      <c r="XW116" s="73"/>
      <c r="XX116" s="69"/>
      <c r="XY116" s="97"/>
      <c r="XZ116" s="88"/>
      <c r="YA116" s="71"/>
      <c r="YB116" s="89"/>
      <c r="YC116" s="89"/>
      <c r="YD116" s="77"/>
      <c r="YE116" s="73"/>
      <c r="YF116" s="69"/>
      <c r="YG116" s="97"/>
      <c r="YH116" s="88"/>
      <c r="YI116" s="71"/>
      <c r="YJ116" s="89"/>
      <c r="YK116" s="89"/>
      <c r="YL116" s="77"/>
      <c r="YM116" s="73"/>
      <c r="YN116" s="69"/>
      <c r="YO116" s="97"/>
      <c r="YP116" s="88"/>
      <c r="YQ116" s="71"/>
      <c r="YR116" s="89"/>
      <c r="YS116" s="89"/>
      <c r="YT116" s="77"/>
      <c r="YU116" s="73"/>
      <c r="YV116" s="69"/>
      <c r="YW116" s="97"/>
      <c r="YX116" s="88"/>
      <c r="YY116" s="71"/>
      <c r="YZ116" s="89"/>
      <c r="ZA116" s="89"/>
      <c r="ZB116" s="77"/>
      <c r="ZC116" s="73"/>
      <c r="ZD116" s="69"/>
      <c r="ZE116" s="97"/>
      <c r="ZF116" s="88"/>
      <c r="ZG116" s="71"/>
      <c r="ZH116" s="89"/>
      <c r="ZI116" s="89"/>
      <c r="ZJ116" s="77"/>
      <c r="ZK116" s="73"/>
      <c r="ZL116" s="69"/>
      <c r="ZM116" s="97"/>
      <c r="ZN116" s="88"/>
      <c r="ZO116" s="71"/>
      <c r="ZP116" s="89"/>
      <c r="ZQ116" s="89"/>
      <c r="ZR116" s="77"/>
      <c r="ZS116" s="73"/>
      <c r="ZT116" s="69"/>
      <c r="ZU116" s="97"/>
      <c r="ZV116" s="88"/>
      <c r="ZW116" s="71"/>
      <c r="ZX116" s="89"/>
      <c r="ZY116" s="89"/>
      <c r="ZZ116" s="77"/>
      <c r="AAA116" s="73"/>
      <c r="AAB116" s="69"/>
      <c r="AAC116" s="97"/>
      <c r="AAD116" s="88"/>
      <c r="AAE116" s="71"/>
      <c r="AAF116" s="89"/>
      <c r="AAG116" s="89"/>
      <c r="AAH116" s="77"/>
      <c r="AAI116" s="73"/>
      <c r="AAJ116" s="69"/>
      <c r="AAK116" s="97"/>
      <c r="AAL116" s="88"/>
      <c r="AAM116" s="71"/>
      <c r="AAN116" s="89"/>
      <c r="AAO116" s="89"/>
      <c r="AAP116" s="77"/>
      <c r="AAQ116" s="73"/>
      <c r="AAR116" s="69"/>
      <c r="AAS116" s="97"/>
      <c r="AAT116" s="88"/>
      <c r="AAU116" s="71"/>
      <c r="AAV116" s="89"/>
      <c r="AAW116" s="89"/>
      <c r="AAX116" s="77"/>
      <c r="AAY116" s="73"/>
      <c r="AAZ116" s="69"/>
      <c r="ABA116" s="97"/>
      <c r="ABB116" s="88"/>
      <c r="ABC116" s="71"/>
      <c r="ABD116" s="89"/>
      <c r="ABE116" s="89"/>
      <c r="ABF116" s="77"/>
      <c r="ABG116" s="73"/>
      <c r="ABH116" s="69"/>
      <c r="ABI116" s="97"/>
      <c r="ABJ116" s="88"/>
      <c r="ABK116" s="71"/>
      <c r="ABL116" s="89"/>
      <c r="ABM116" s="89"/>
      <c r="ABN116" s="77"/>
      <c r="ABO116" s="73"/>
      <c r="ABP116" s="69"/>
      <c r="ABQ116" s="97"/>
      <c r="ABR116" s="88"/>
      <c r="ABS116" s="71"/>
      <c r="ABT116" s="89"/>
      <c r="ABU116" s="89"/>
      <c r="ABV116" s="77"/>
      <c r="ABW116" s="73"/>
      <c r="ABX116" s="69"/>
      <c r="ABY116" s="97"/>
      <c r="ABZ116" s="88"/>
      <c r="ACA116" s="71"/>
      <c r="ACB116" s="89"/>
      <c r="ACC116" s="89"/>
      <c r="ACD116" s="77"/>
      <c r="ACE116" s="73"/>
      <c r="ACF116" s="69"/>
      <c r="ACG116" s="97"/>
      <c r="ACH116" s="88"/>
      <c r="ACI116" s="71"/>
      <c r="ACJ116" s="89"/>
      <c r="ACK116" s="89"/>
      <c r="ACL116" s="77"/>
      <c r="ACM116" s="73"/>
      <c r="ACN116" s="69"/>
      <c r="ACO116" s="97"/>
      <c r="ACP116" s="88"/>
      <c r="ACQ116" s="71"/>
      <c r="ACR116" s="89"/>
      <c r="ACS116" s="89"/>
      <c r="ACT116" s="77"/>
      <c r="ACU116" s="73"/>
      <c r="ACV116" s="69"/>
      <c r="ACW116" s="97"/>
      <c r="ACX116" s="88"/>
      <c r="ACY116" s="71"/>
      <c r="ACZ116" s="89"/>
      <c r="ADA116" s="89"/>
      <c r="ADB116" s="77"/>
      <c r="ADC116" s="73"/>
      <c r="ADD116" s="69"/>
      <c r="ADE116" s="97"/>
      <c r="ADF116" s="88"/>
      <c r="ADG116" s="71"/>
      <c r="ADH116" s="89"/>
      <c r="ADI116" s="89"/>
      <c r="ADJ116" s="77"/>
      <c r="ADK116" s="73"/>
      <c r="ADL116" s="69"/>
      <c r="ADM116" s="97"/>
      <c r="ADN116" s="88"/>
      <c r="ADO116" s="71"/>
      <c r="ADP116" s="89"/>
      <c r="ADQ116" s="89"/>
      <c r="ADR116" s="77"/>
      <c r="ADS116" s="73"/>
      <c r="ADT116" s="69"/>
      <c r="ADU116" s="97"/>
      <c r="ADV116" s="88"/>
      <c r="ADW116" s="71"/>
      <c r="ADX116" s="89"/>
      <c r="ADY116" s="89"/>
      <c r="ADZ116" s="77"/>
      <c r="AEA116" s="73"/>
      <c r="AEB116" s="69"/>
      <c r="AEC116" s="97"/>
      <c r="AED116" s="88"/>
      <c r="AEE116" s="71"/>
      <c r="AEF116" s="89"/>
      <c r="AEG116" s="89"/>
      <c r="AEH116" s="77"/>
      <c r="AEI116" s="73"/>
      <c r="AEJ116" s="69"/>
      <c r="AEK116" s="97"/>
      <c r="AEL116" s="88"/>
      <c r="AEM116" s="71"/>
      <c r="AEN116" s="89"/>
      <c r="AEO116" s="89"/>
      <c r="AEP116" s="77"/>
      <c r="AEQ116" s="73"/>
      <c r="AER116" s="69"/>
      <c r="AES116" s="97"/>
      <c r="AET116" s="88"/>
      <c r="AEU116" s="71"/>
      <c r="AEV116" s="89"/>
      <c r="AEW116" s="89"/>
      <c r="AEX116" s="77"/>
      <c r="AEY116" s="73"/>
      <c r="AEZ116" s="69"/>
      <c r="AFA116" s="97"/>
      <c r="AFB116" s="88"/>
      <c r="AFC116" s="71"/>
      <c r="AFD116" s="89"/>
      <c r="AFE116" s="89"/>
      <c r="AFF116" s="77"/>
      <c r="AFG116" s="73"/>
      <c r="AFH116" s="69"/>
      <c r="AFI116" s="97"/>
      <c r="AFJ116" s="88"/>
      <c r="AFK116" s="71"/>
      <c r="AFL116" s="89"/>
      <c r="AFM116" s="89"/>
      <c r="AFN116" s="77"/>
      <c r="AFO116" s="73"/>
      <c r="AFP116" s="69"/>
      <c r="AFQ116" s="97"/>
      <c r="AFR116" s="88"/>
      <c r="AFS116" s="71"/>
      <c r="AFT116" s="89"/>
      <c r="AFU116" s="89"/>
      <c r="AFV116" s="77"/>
      <c r="AFW116" s="73"/>
      <c r="AFX116" s="69"/>
      <c r="AFY116" s="97"/>
      <c r="AFZ116" s="88"/>
      <c r="AGA116" s="71"/>
      <c r="AGB116" s="89"/>
      <c r="AGC116" s="89"/>
      <c r="AGD116" s="77"/>
      <c r="AGE116" s="73"/>
      <c r="AGF116" s="69"/>
      <c r="AGG116" s="97"/>
      <c r="AGH116" s="88"/>
      <c r="AGI116" s="71"/>
      <c r="AGJ116" s="89"/>
      <c r="AGK116" s="89"/>
      <c r="AGL116" s="77"/>
      <c r="AGM116" s="73"/>
      <c r="AGN116" s="69"/>
      <c r="AGO116" s="97"/>
      <c r="AGP116" s="88"/>
      <c r="AGQ116" s="71"/>
      <c r="AGR116" s="89"/>
      <c r="AGS116" s="89"/>
      <c r="AGT116" s="77"/>
      <c r="AGU116" s="73"/>
      <c r="AGV116" s="69"/>
      <c r="AGW116" s="97"/>
      <c r="AGX116" s="88"/>
      <c r="AGY116" s="71"/>
      <c r="AGZ116" s="89"/>
      <c r="AHA116" s="89"/>
      <c r="AHB116" s="77"/>
      <c r="AHC116" s="73"/>
      <c r="AHD116" s="69"/>
      <c r="AHE116" s="97"/>
      <c r="AHF116" s="88"/>
      <c r="AHG116" s="71"/>
      <c r="AHH116" s="89"/>
      <c r="AHI116" s="89"/>
      <c r="AHJ116" s="77"/>
      <c r="AHK116" s="73"/>
      <c r="AHL116" s="69"/>
      <c r="AHM116" s="97"/>
      <c r="AHN116" s="88"/>
      <c r="AHO116" s="71"/>
      <c r="AHP116" s="89"/>
      <c r="AHQ116" s="89"/>
      <c r="AHR116" s="77"/>
      <c r="AHS116" s="73"/>
      <c r="AHT116" s="69"/>
      <c r="AHU116" s="97"/>
      <c r="AHV116" s="88"/>
      <c r="AHW116" s="71"/>
      <c r="AHX116" s="89"/>
      <c r="AHY116" s="89"/>
      <c r="AHZ116" s="77"/>
      <c r="AIA116" s="73"/>
      <c r="AIB116" s="69"/>
      <c r="AIC116" s="97"/>
      <c r="AID116" s="88"/>
      <c r="AIE116" s="71"/>
      <c r="AIF116" s="89"/>
      <c r="AIG116" s="89"/>
      <c r="AIH116" s="77"/>
      <c r="AII116" s="73"/>
      <c r="AIJ116" s="69"/>
      <c r="AIK116" s="97"/>
      <c r="AIL116" s="88"/>
      <c r="AIM116" s="71"/>
      <c r="AIN116" s="89"/>
      <c r="AIO116" s="89"/>
      <c r="AIP116" s="77"/>
      <c r="AIQ116" s="73"/>
      <c r="AIR116" s="69"/>
      <c r="AIS116" s="97"/>
      <c r="AIT116" s="88"/>
      <c r="AIU116" s="71"/>
      <c r="AIV116" s="89"/>
      <c r="AIW116" s="89"/>
      <c r="AIX116" s="77"/>
      <c r="AIY116" s="73"/>
      <c r="AIZ116" s="69"/>
      <c r="AJA116" s="97"/>
      <c r="AJB116" s="88"/>
      <c r="AJC116" s="71"/>
      <c r="AJD116" s="89"/>
      <c r="AJE116" s="89"/>
      <c r="AJF116" s="77"/>
      <c r="AJG116" s="73"/>
      <c r="AJH116" s="69"/>
      <c r="AJI116" s="97"/>
      <c r="AJJ116" s="88"/>
      <c r="AJK116" s="71"/>
      <c r="AJL116" s="89"/>
      <c r="AJM116" s="89"/>
      <c r="AJN116" s="77"/>
      <c r="AJO116" s="73"/>
      <c r="AJP116" s="69"/>
      <c r="AJQ116" s="97"/>
      <c r="AJR116" s="88"/>
      <c r="AJS116" s="71"/>
      <c r="AJT116" s="89"/>
      <c r="AJU116" s="89"/>
      <c r="AJV116" s="77"/>
      <c r="AJW116" s="73"/>
      <c r="AJX116" s="69"/>
      <c r="AJY116" s="97"/>
      <c r="AJZ116" s="88"/>
      <c r="AKA116" s="71"/>
      <c r="AKB116" s="89"/>
      <c r="AKC116" s="89"/>
      <c r="AKD116" s="77"/>
      <c r="AKE116" s="73"/>
      <c r="AKF116" s="69"/>
      <c r="AKG116" s="97"/>
      <c r="AKH116" s="88"/>
      <c r="AKI116" s="71"/>
      <c r="AKJ116" s="89"/>
      <c r="AKK116" s="89"/>
      <c r="AKL116" s="77"/>
      <c r="AKM116" s="73"/>
      <c r="AKN116" s="69"/>
      <c r="AKO116" s="97"/>
      <c r="AKP116" s="88"/>
      <c r="AKQ116" s="71"/>
      <c r="AKR116" s="89"/>
      <c r="AKS116" s="89"/>
      <c r="AKT116" s="77"/>
      <c r="AKU116" s="73"/>
      <c r="AKV116" s="69"/>
      <c r="AKW116" s="97"/>
      <c r="AKX116" s="88"/>
      <c r="AKY116" s="71"/>
      <c r="AKZ116" s="89"/>
      <c r="ALA116" s="89"/>
      <c r="ALB116" s="77"/>
      <c r="ALC116" s="73"/>
      <c r="ALD116" s="69"/>
      <c r="ALE116" s="97"/>
      <c r="ALF116" s="88"/>
      <c r="ALG116" s="71"/>
      <c r="ALH116" s="89"/>
      <c r="ALI116" s="89"/>
      <c r="ALJ116" s="77"/>
      <c r="ALK116" s="73"/>
      <c r="ALL116" s="69"/>
      <c r="ALM116" s="97"/>
      <c r="ALN116" s="88"/>
      <c r="ALO116" s="71"/>
      <c r="ALP116" s="89"/>
      <c r="ALQ116" s="89"/>
      <c r="ALR116" s="77"/>
      <c r="ALS116" s="73"/>
      <c r="ALT116" s="69"/>
      <c r="ALU116" s="97"/>
      <c r="ALV116" s="88"/>
      <c r="ALW116" s="71"/>
      <c r="ALX116" s="89"/>
      <c r="ALY116" s="89"/>
      <c r="ALZ116" s="77"/>
      <c r="AMA116" s="73"/>
      <c r="AMB116" s="69"/>
      <c r="AMC116" s="97"/>
      <c r="AMD116" s="88"/>
      <c r="AME116" s="71"/>
      <c r="AMF116" s="89"/>
      <c r="AMG116" s="89"/>
      <c r="AMH116" s="77"/>
      <c r="AMI116" s="73"/>
      <c r="AMJ116" s="69"/>
      <c r="AMK116" s="97"/>
      <c r="AML116" s="88"/>
      <c r="AMM116" s="71"/>
      <c r="AMN116" s="89"/>
      <c r="AMO116" s="89"/>
      <c r="AMP116" s="77"/>
      <c r="AMQ116" s="73"/>
      <c r="AMR116" s="69"/>
      <c r="AMS116" s="97"/>
      <c r="AMT116" s="88"/>
      <c r="AMU116" s="71"/>
      <c r="AMV116" s="89"/>
      <c r="AMW116" s="89"/>
      <c r="AMX116" s="77"/>
      <c r="AMY116" s="73"/>
      <c r="AMZ116" s="69"/>
      <c r="ANA116" s="97"/>
      <c r="ANB116" s="88"/>
      <c r="ANC116" s="71"/>
      <c r="AND116" s="89"/>
      <c r="ANE116" s="89"/>
      <c r="ANF116" s="77"/>
      <c r="ANG116" s="73"/>
      <c r="ANH116" s="69"/>
      <c r="ANI116" s="97"/>
      <c r="ANJ116" s="88"/>
      <c r="ANK116" s="71"/>
      <c r="ANL116" s="89"/>
      <c r="ANM116" s="89"/>
      <c r="ANN116" s="77"/>
      <c r="ANO116" s="73"/>
      <c r="ANP116" s="69"/>
      <c r="ANQ116" s="97"/>
      <c r="ANR116" s="88"/>
      <c r="ANS116" s="71"/>
      <c r="ANT116" s="89"/>
      <c r="ANU116" s="89"/>
      <c r="ANV116" s="77"/>
      <c r="ANW116" s="73"/>
      <c r="ANX116" s="69"/>
      <c r="ANY116" s="97"/>
      <c r="ANZ116" s="88"/>
      <c r="AOA116" s="71"/>
      <c r="AOB116" s="89"/>
      <c r="AOC116" s="89"/>
      <c r="AOD116" s="77"/>
      <c r="AOE116" s="73"/>
      <c r="AOF116" s="69"/>
      <c r="AOG116" s="97"/>
      <c r="AOH116" s="88"/>
      <c r="AOI116" s="71"/>
      <c r="AOJ116" s="89"/>
      <c r="AOK116" s="89"/>
      <c r="AOL116" s="77"/>
      <c r="AOM116" s="73"/>
      <c r="AON116" s="69"/>
      <c r="AOO116" s="97"/>
      <c r="AOP116" s="88"/>
      <c r="AOQ116" s="71"/>
      <c r="AOR116" s="89"/>
      <c r="AOS116" s="89"/>
      <c r="AOT116" s="77"/>
      <c r="AOU116" s="73"/>
      <c r="AOV116" s="69"/>
      <c r="AOW116" s="97"/>
      <c r="AOX116" s="88"/>
      <c r="AOY116" s="71"/>
      <c r="AOZ116" s="89"/>
      <c r="APA116" s="89"/>
      <c r="APB116" s="77"/>
      <c r="APC116" s="73"/>
      <c r="APD116" s="69"/>
      <c r="APE116" s="97"/>
      <c r="APF116" s="88"/>
      <c r="APG116" s="71"/>
      <c r="APH116" s="89"/>
      <c r="API116" s="89"/>
      <c r="APJ116" s="77"/>
      <c r="APK116" s="73"/>
      <c r="APL116" s="69"/>
      <c r="APM116" s="97"/>
      <c r="APN116" s="88"/>
      <c r="APO116" s="71"/>
      <c r="APP116" s="89"/>
      <c r="APQ116" s="89"/>
      <c r="APR116" s="77"/>
      <c r="APS116" s="73"/>
      <c r="APT116" s="69"/>
      <c r="APU116" s="97"/>
      <c r="APV116" s="88"/>
      <c r="APW116" s="71"/>
      <c r="APX116" s="89"/>
      <c r="APY116" s="89"/>
      <c r="APZ116" s="77"/>
      <c r="AQA116" s="73"/>
      <c r="AQB116" s="69"/>
      <c r="AQC116" s="97"/>
      <c r="AQD116" s="88"/>
      <c r="AQE116" s="71"/>
      <c r="AQF116" s="89"/>
      <c r="AQG116" s="89"/>
      <c r="AQH116" s="77"/>
      <c r="AQI116" s="73"/>
      <c r="AQJ116" s="69"/>
      <c r="AQK116" s="97"/>
      <c r="AQL116" s="88"/>
      <c r="AQM116" s="71"/>
      <c r="AQN116" s="89"/>
      <c r="AQO116" s="89"/>
      <c r="AQP116" s="77"/>
      <c r="AQQ116" s="73"/>
      <c r="AQR116" s="69"/>
      <c r="AQS116" s="97"/>
      <c r="AQT116" s="88"/>
      <c r="AQU116" s="71"/>
      <c r="AQV116" s="89"/>
      <c r="AQW116" s="89"/>
      <c r="AQX116" s="77"/>
      <c r="AQY116" s="73"/>
      <c r="AQZ116" s="69"/>
      <c r="ARA116" s="97"/>
      <c r="ARB116" s="88"/>
      <c r="ARC116" s="71"/>
      <c r="ARD116" s="89"/>
      <c r="ARE116" s="89"/>
      <c r="ARF116" s="77"/>
      <c r="ARG116" s="73"/>
      <c r="ARH116" s="69"/>
      <c r="ARI116" s="97"/>
      <c r="ARJ116" s="88"/>
      <c r="ARK116" s="71"/>
      <c r="ARL116" s="89"/>
      <c r="ARM116" s="89"/>
      <c r="ARN116" s="77"/>
      <c r="ARO116" s="73"/>
      <c r="ARP116" s="69"/>
      <c r="ARQ116" s="97"/>
      <c r="ARR116" s="88"/>
      <c r="ARS116" s="71"/>
      <c r="ART116" s="89"/>
      <c r="ARU116" s="89"/>
      <c r="ARV116" s="77"/>
      <c r="ARW116" s="73"/>
      <c r="ARX116" s="69"/>
      <c r="ARY116" s="97"/>
      <c r="ARZ116" s="88"/>
      <c r="ASA116" s="71"/>
      <c r="ASB116" s="89"/>
      <c r="ASC116" s="89"/>
      <c r="ASD116" s="77"/>
      <c r="ASE116" s="73"/>
      <c r="ASF116" s="69"/>
      <c r="ASG116" s="97"/>
      <c r="ASH116" s="88"/>
      <c r="ASI116" s="71"/>
      <c r="ASJ116" s="89"/>
      <c r="ASK116" s="89"/>
      <c r="ASL116" s="77"/>
      <c r="ASM116" s="73"/>
      <c r="ASN116" s="69"/>
      <c r="ASO116" s="97"/>
      <c r="ASP116" s="88"/>
      <c r="ASQ116" s="71"/>
      <c r="ASR116" s="89"/>
      <c r="ASS116" s="89"/>
      <c r="AST116" s="77"/>
      <c r="ASU116" s="73"/>
      <c r="ASV116" s="69"/>
      <c r="ASW116" s="97"/>
      <c r="ASX116" s="88"/>
      <c r="ASY116" s="71"/>
      <c r="ASZ116" s="89"/>
      <c r="ATA116" s="89"/>
      <c r="ATB116" s="77"/>
      <c r="ATC116" s="73"/>
      <c r="ATD116" s="69"/>
      <c r="ATE116" s="97"/>
      <c r="ATF116" s="88"/>
      <c r="ATG116" s="71"/>
      <c r="ATH116" s="89"/>
      <c r="ATI116" s="89"/>
      <c r="ATJ116" s="77"/>
      <c r="ATK116" s="73"/>
      <c r="ATL116" s="69"/>
      <c r="ATM116" s="97"/>
      <c r="ATN116" s="88"/>
      <c r="ATO116" s="71"/>
      <c r="ATP116" s="89"/>
      <c r="ATQ116" s="89"/>
      <c r="ATR116" s="77"/>
      <c r="ATS116" s="73"/>
      <c r="ATT116" s="69"/>
      <c r="ATU116" s="97"/>
      <c r="ATV116" s="88"/>
      <c r="ATW116" s="71"/>
      <c r="ATX116" s="89"/>
      <c r="ATY116" s="89"/>
      <c r="ATZ116" s="77"/>
      <c r="AUA116" s="73"/>
      <c r="AUB116" s="69"/>
      <c r="AUC116" s="97"/>
      <c r="AUD116" s="88"/>
      <c r="AUE116" s="71"/>
      <c r="AUF116" s="89"/>
      <c r="AUG116" s="89"/>
      <c r="AUH116" s="77"/>
      <c r="AUI116" s="73"/>
      <c r="AUJ116" s="69"/>
      <c r="AUK116" s="97"/>
      <c r="AUL116" s="88"/>
      <c r="AUM116" s="71"/>
      <c r="AUN116" s="89"/>
      <c r="AUO116" s="89"/>
      <c r="AUP116" s="77"/>
      <c r="AUQ116" s="73"/>
      <c r="AUR116" s="69"/>
      <c r="AUS116" s="97"/>
      <c r="AUT116" s="88"/>
      <c r="AUU116" s="71"/>
      <c r="AUV116" s="89"/>
      <c r="AUW116" s="89"/>
      <c r="AUX116" s="77"/>
      <c r="AUY116" s="73"/>
      <c r="AUZ116" s="69"/>
      <c r="AVA116" s="97"/>
      <c r="AVB116" s="88"/>
      <c r="AVC116" s="71"/>
      <c r="AVD116" s="89"/>
      <c r="AVE116" s="89"/>
      <c r="AVF116" s="77"/>
      <c r="AVG116" s="73"/>
      <c r="AVH116" s="69"/>
      <c r="AVI116" s="97"/>
      <c r="AVJ116" s="88"/>
      <c r="AVK116" s="71"/>
      <c r="AVL116" s="89"/>
      <c r="AVM116" s="89"/>
      <c r="AVN116" s="77"/>
      <c r="AVO116" s="73"/>
      <c r="AVP116" s="69"/>
      <c r="AVQ116" s="97"/>
      <c r="AVR116" s="88"/>
      <c r="AVS116" s="71"/>
      <c r="AVT116" s="89"/>
      <c r="AVU116" s="89"/>
      <c r="AVV116" s="77"/>
      <c r="AVW116" s="73"/>
      <c r="AVX116" s="69"/>
      <c r="AVY116" s="97"/>
      <c r="AVZ116" s="88"/>
      <c r="AWA116" s="71"/>
      <c r="AWB116" s="89"/>
      <c r="AWC116" s="89"/>
      <c r="AWD116" s="77"/>
      <c r="AWE116" s="73"/>
      <c r="AWF116" s="69"/>
      <c r="AWG116" s="97"/>
      <c r="AWH116" s="88"/>
      <c r="AWI116" s="71"/>
      <c r="AWJ116" s="89"/>
      <c r="AWK116" s="89"/>
      <c r="AWL116" s="77"/>
      <c r="AWM116" s="73"/>
      <c r="AWN116" s="69"/>
      <c r="AWO116" s="97"/>
      <c r="AWP116" s="88"/>
      <c r="AWQ116" s="71"/>
      <c r="AWR116" s="89"/>
      <c r="AWS116" s="89"/>
      <c r="AWT116" s="77"/>
      <c r="AWU116" s="73"/>
      <c r="AWV116" s="69"/>
      <c r="AWW116" s="97"/>
      <c r="AWX116" s="88"/>
      <c r="AWY116" s="71"/>
      <c r="AWZ116" s="89"/>
      <c r="AXA116" s="89"/>
      <c r="AXB116" s="77"/>
      <c r="AXC116" s="73"/>
      <c r="AXD116" s="69"/>
      <c r="AXE116" s="97"/>
      <c r="AXF116" s="88"/>
      <c r="AXG116" s="71"/>
      <c r="AXH116" s="89"/>
      <c r="AXI116" s="89"/>
      <c r="AXJ116" s="77"/>
      <c r="AXK116" s="73"/>
      <c r="AXL116" s="69"/>
      <c r="AXM116" s="97"/>
      <c r="AXN116" s="88"/>
      <c r="AXO116" s="71"/>
      <c r="AXP116" s="89"/>
      <c r="AXQ116" s="89"/>
      <c r="AXR116" s="77"/>
      <c r="AXS116" s="73"/>
      <c r="AXT116" s="69"/>
      <c r="AXU116" s="97"/>
      <c r="AXV116" s="88"/>
      <c r="AXW116" s="71"/>
      <c r="AXX116" s="89"/>
      <c r="AXY116" s="89"/>
      <c r="AXZ116" s="77"/>
      <c r="AYA116" s="73"/>
      <c r="AYB116" s="69"/>
      <c r="AYC116" s="97"/>
      <c r="AYD116" s="88"/>
      <c r="AYE116" s="71"/>
      <c r="AYF116" s="89"/>
      <c r="AYG116" s="89"/>
      <c r="AYH116" s="77"/>
      <c r="AYI116" s="73"/>
      <c r="AYJ116" s="69"/>
      <c r="AYK116" s="97"/>
      <c r="AYL116" s="88"/>
      <c r="AYM116" s="71"/>
      <c r="AYN116" s="89"/>
      <c r="AYO116" s="89"/>
      <c r="AYP116" s="77"/>
      <c r="AYQ116" s="73"/>
      <c r="AYR116" s="69"/>
      <c r="AYS116" s="97"/>
      <c r="AYT116" s="88"/>
      <c r="AYU116" s="71"/>
      <c r="AYV116" s="89"/>
      <c r="AYW116" s="89"/>
      <c r="AYX116" s="77"/>
      <c r="AYY116" s="73"/>
      <c r="AYZ116" s="69"/>
      <c r="AZA116" s="97"/>
      <c r="AZB116" s="88"/>
      <c r="AZC116" s="71"/>
      <c r="AZD116" s="89"/>
      <c r="AZE116" s="89"/>
      <c r="AZF116" s="77"/>
      <c r="AZG116" s="73"/>
      <c r="AZH116" s="69"/>
      <c r="AZI116" s="97"/>
      <c r="AZJ116" s="88"/>
      <c r="AZK116" s="71"/>
      <c r="AZL116" s="89"/>
      <c r="AZM116" s="89"/>
      <c r="AZN116" s="77"/>
      <c r="AZO116" s="73"/>
      <c r="AZP116" s="69"/>
      <c r="AZQ116" s="97"/>
      <c r="AZR116" s="88"/>
      <c r="AZS116" s="71"/>
      <c r="AZT116" s="89"/>
      <c r="AZU116" s="89"/>
      <c r="AZV116" s="77"/>
      <c r="AZW116" s="73"/>
      <c r="AZX116" s="69"/>
      <c r="AZY116" s="97"/>
      <c r="AZZ116" s="88"/>
      <c r="BAA116" s="71"/>
      <c r="BAB116" s="89"/>
      <c r="BAC116" s="89"/>
      <c r="BAD116" s="77"/>
      <c r="BAE116" s="73"/>
      <c r="BAF116" s="69"/>
      <c r="BAG116" s="97"/>
      <c r="BAH116" s="88"/>
      <c r="BAI116" s="71"/>
      <c r="BAJ116" s="89"/>
      <c r="BAK116" s="89"/>
      <c r="BAL116" s="77"/>
      <c r="BAM116" s="73"/>
      <c r="BAN116" s="69"/>
      <c r="BAO116" s="97"/>
      <c r="BAP116" s="88"/>
      <c r="BAQ116" s="71"/>
      <c r="BAR116" s="89"/>
      <c r="BAS116" s="89"/>
      <c r="BAT116" s="77"/>
      <c r="BAU116" s="73"/>
      <c r="BAV116" s="69"/>
      <c r="BAW116" s="97"/>
      <c r="BAX116" s="88"/>
      <c r="BAY116" s="71"/>
      <c r="BAZ116" s="89"/>
      <c r="BBA116" s="89"/>
      <c r="BBB116" s="77"/>
      <c r="BBC116" s="73"/>
      <c r="BBD116" s="69"/>
      <c r="BBE116" s="97"/>
      <c r="BBF116" s="88"/>
      <c r="BBG116" s="71"/>
      <c r="BBH116" s="89"/>
      <c r="BBI116" s="89"/>
      <c r="BBJ116" s="77"/>
      <c r="BBK116" s="73"/>
      <c r="BBL116" s="69"/>
      <c r="BBM116" s="97"/>
      <c r="BBN116" s="88"/>
      <c r="BBO116" s="71"/>
      <c r="BBP116" s="89"/>
      <c r="BBQ116" s="89"/>
      <c r="BBR116" s="77"/>
      <c r="BBS116" s="73"/>
      <c r="BBT116" s="69"/>
      <c r="BBU116" s="97"/>
      <c r="BBV116" s="88"/>
      <c r="BBW116" s="71"/>
      <c r="BBX116" s="89"/>
      <c r="BBY116" s="89"/>
      <c r="BBZ116" s="77"/>
      <c r="BCA116" s="73"/>
      <c r="BCB116" s="69"/>
      <c r="BCC116" s="97"/>
      <c r="BCD116" s="88"/>
      <c r="BCE116" s="71"/>
      <c r="BCF116" s="89"/>
      <c r="BCG116" s="89"/>
      <c r="BCH116" s="77"/>
      <c r="BCI116" s="73"/>
      <c r="BCJ116" s="69"/>
      <c r="BCK116" s="97"/>
      <c r="BCL116" s="88"/>
      <c r="BCM116" s="71"/>
      <c r="BCN116" s="89"/>
      <c r="BCO116" s="89"/>
      <c r="BCP116" s="77"/>
      <c r="BCQ116" s="73"/>
      <c r="BCR116" s="69"/>
      <c r="BCS116" s="97"/>
      <c r="BCT116" s="88"/>
      <c r="BCU116" s="71"/>
      <c r="BCV116" s="89"/>
      <c r="BCW116" s="89"/>
      <c r="BCX116" s="77"/>
      <c r="BCY116" s="73"/>
      <c r="BCZ116" s="69"/>
      <c r="BDA116" s="97"/>
      <c r="BDB116" s="88"/>
      <c r="BDC116" s="71"/>
      <c r="BDD116" s="89"/>
      <c r="BDE116" s="89"/>
      <c r="BDF116" s="77"/>
      <c r="BDG116" s="73"/>
      <c r="BDH116" s="69"/>
      <c r="BDI116" s="97"/>
      <c r="BDJ116" s="88"/>
      <c r="BDK116" s="71"/>
      <c r="BDL116" s="89"/>
      <c r="BDM116" s="89"/>
      <c r="BDN116" s="77"/>
      <c r="BDO116" s="73"/>
      <c r="BDP116" s="69"/>
      <c r="BDQ116" s="97"/>
      <c r="BDR116" s="88"/>
      <c r="BDS116" s="71"/>
      <c r="BDT116" s="89"/>
      <c r="BDU116" s="89"/>
      <c r="BDV116" s="77"/>
      <c r="BDW116" s="73"/>
      <c r="BDX116" s="69"/>
      <c r="BDY116" s="97"/>
      <c r="BDZ116" s="88"/>
      <c r="BEA116" s="71"/>
      <c r="BEB116" s="89"/>
      <c r="BEC116" s="89"/>
      <c r="BED116" s="77"/>
      <c r="BEE116" s="73"/>
      <c r="BEF116" s="69"/>
      <c r="BEG116" s="97"/>
      <c r="BEH116" s="88"/>
      <c r="BEI116" s="71"/>
      <c r="BEJ116" s="89"/>
      <c r="BEK116" s="89"/>
      <c r="BEL116" s="77"/>
      <c r="BEM116" s="73"/>
      <c r="BEN116" s="69"/>
      <c r="BEO116" s="97"/>
      <c r="BEP116" s="88"/>
      <c r="BEQ116" s="71"/>
      <c r="BER116" s="89"/>
      <c r="BES116" s="89"/>
      <c r="BET116" s="77"/>
      <c r="BEU116" s="73"/>
      <c r="BEV116" s="69"/>
      <c r="BEW116" s="97"/>
      <c r="BEX116" s="88"/>
      <c r="BEY116" s="71"/>
      <c r="BEZ116" s="89"/>
      <c r="BFA116" s="89"/>
      <c r="BFB116" s="77"/>
      <c r="BFC116" s="73"/>
      <c r="BFD116" s="69"/>
      <c r="BFE116" s="97"/>
      <c r="BFF116" s="88"/>
      <c r="BFG116" s="71"/>
      <c r="BFH116" s="89"/>
      <c r="BFI116" s="89"/>
      <c r="BFJ116" s="77"/>
      <c r="BFK116" s="73"/>
      <c r="BFL116" s="69"/>
      <c r="BFM116" s="97"/>
      <c r="BFN116" s="88"/>
      <c r="BFO116" s="71"/>
      <c r="BFP116" s="89"/>
      <c r="BFQ116" s="89"/>
      <c r="BFR116" s="77"/>
      <c r="BFS116" s="73"/>
      <c r="BFT116" s="69"/>
      <c r="BFU116" s="97"/>
      <c r="BFV116" s="88"/>
      <c r="BFW116" s="71"/>
      <c r="BFX116" s="89"/>
      <c r="BFY116" s="89"/>
      <c r="BFZ116" s="77"/>
      <c r="BGA116" s="73"/>
      <c r="BGB116" s="69"/>
      <c r="BGC116" s="97"/>
      <c r="BGD116" s="88"/>
      <c r="BGE116" s="71"/>
      <c r="BGF116" s="89"/>
      <c r="BGG116" s="89"/>
      <c r="BGH116" s="77"/>
      <c r="BGI116" s="73"/>
      <c r="BGJ116" s="69"/>
      <c r="BGK116" s="97"/>
      <c r="BGL116" s="88"/>
      <c r="BGM116" s="71"/>
      <c r="BGN116" s="89"/>
      <c r="BGO116" s="89"/>
      <c r="BGP116" s="77"/>
      <c r="BGQ116" s="73"/>
      <c r="BGR116" s="69"/>
      <c r="BGS116" s="97"/>
      <c r="BGT116" s="88"/>
      <c r="BGU116" s="71"/>
      <c r="BGV116" s="89"/>
      <c r="BGW116" s="89"/>
      <c r="BGX116" s="77"/>
      <c r="BGY116" s="73"/>
      <c r="BGZ116" s="69"/>
      <c r="BHA116" s="97"/>
      <c r="BHB116" s="88"/>
      <c r="BHC116" s="71"/>
      <c r="BHD116" s="89"/>
      <c r="BHE116" s="89"/>
      <c r="BHF116" s="77"/>
      <c r="BHG116" s="73"/>
      <c r="BHH116" s="69"/>
      <c r="BHI116" s="97"/>
      <c r="BHJ116" s="88"/>
      <c r="BHK116" s="71"/>
      <c r="BHL116" s="89"/>
      <c r="BHM116" s="89"/>
      <c r="BHN116" s="77"/>
      <c r="BHO116" s="73"/>
      <c r="BHP116" s="69"/>
      <c r="BHQ116" s="97"/>
      <c r="BHR116" s="88"/>
      <c r="BHS116" s="71"/>
      <c r="BHT116" s="89"/>
      <c r="BHU116" s="89"/>
      <c r="BHV116" s="77"/>
      <c r="BHW116" s="73"/>
      <c r="BHX116" s="69"/>
      <c r="BHY116" s="97"/>
      <c r="BHZ116" s="88"/>
      <c r="BIA116" s="71"/>
      <c r="BIB116" s="89"/>
      <c r="BIC116" s="89"/>
      <c r="BID116" s="77"/>
      <c r="BIE116" s="73"/>
      <c r="BIF116" s="69"/>
      <c r="BIG116" s="97"/>
      <c r="BIH116" s="88"/>
      <c r="BII116" s="71"/>
      <c r="BIJ116" s="89"/>
      <c r="BIK116" s="89"/>
      <c r="BIL116" s="77"/>
      <c r="BIM116" s="73"/>
      <c r="BIN116" s="69"/>
      <c r="BIO116" s="97"/>
      <c r="BIP116" s="88"/>
      <c r="BIQ116" s="71"/>
      <c r="BIR116" s="89"/>
      <c r="BIS116" s="89"/>
      <c r="BIT116" s="77"/>
      <c r="BIU116" s="73"/>
      <c r="BIV116" s="69"/>
      <c r="BIW116" s="97"/>
      <c r="BIX116" s="88"/>
      <c r="BIY116" s="71"/>
      <c r="BIZ116" s="89"/>
      <c r="BJA116" s="89"/>
      <c r="BJB116" s="77"/>
      <c r="BJC116" s="73"/>
      <c r="BJD116" s="69"/>
      <c r="BJE116" s="97"/>
      <c r="BJF116" s="88"/>
      <c r="BJG116" s="71"/>
      <c r="BJH116" s="89"/>
      <c r="BJI116" s="89"/>
      <c r="BJJ116" s="77"/>
      <c r="BJK116" s="73"/>
      <c r="BJL116" s="69"/>
      <c r="BJM116" s="97"/>
      <c r="BJN116" s="88"/>
      <c r="BJO116" s="71"/>
      <c r="BJP116" s="89"/>
      <c r="BJQ116" s="89"/>
      <c r="BJR116" s="77"/>
      <c r="BJS116" s="73"/>
      <c r="BJT116" s="69"/>
      <c r="BJU116" s="97"/>
      <c r="BJV116" s="88"/>
      <c r="BJW116" s="71"/>
      <c r="BJX116" s="89"/>
      <c r="BJY116" s="89"/>
      <c r="BJZ116" s="77"/>
      <c r="BKA116" s="73"/>
      <c r="BKB116" s="69"/>
      <c r="BKC116" s="97"/>
      <c r="BKD116" s="88"/>
      <c r="BKE116" s="71"/>
      <c r="BKF116" s="89"/>
      <c r="BKG116" s="89"/>
      <c r="BKH116" s="77"/>
      <c r="BKI116" s="73"/>
      <c r="BKJ116" s="69"/>
      <c r="BKK116" s="97"/>
      <c r="BKL116" s="88"/>
      <c r="BKM116" s="71"/>
      <c r="BKN116" s="89"/>
      <c r="BKO116" s="89"/>
      <c r="BKP116" s="77"/>
      <c r="BKQ116" s="73"/>
      <c r="BKR116" s="69"/>
      <c r="BKS116" s="97"/>
      <c r="BKT116" s="88"/>
      <c r="BKU116" s="71"/>
      <c r="BKV116" s="89"/>
      <c r="BKW116" s="89"/>
      <c r="BKX116" s="77"/>
      <c r="BKY116" s="73"/>
      <c r="BKZ116" s="69"/>
      <c r="BLA116" s="97"/>
      <c r="BLB116" s="88"/>
      <c r="BLC116" s="71"/>
      <c r="BLD116" s="89"/>
      <c r="BLE116" s="89"/>
      <c r="BLF116" s="77"/>
      <c r="BLG116" s="73"/>
      <c r="BLH116" s="69"/>
      <c r="BLI116" s="97"/>
      <c r="BLJ116" s="88"/>
      <c r="BLK116" s="71"/>
      <c r="BLL116" s="89"/>
      <c r="BLM116" s="89"/>
      <c r="BLN116" s="77"/>
      <c r="BLO116" s="73"/>
      <c r="BLP116" s="69"/>
      <c r="BLQ116" s="97"/>
      <c r="BLR116" s="88"/>
      <c r="BLS116" s="71"/>
      <c r="BLT116" s="89"/>
      <c r="BLU116" s="89"/>
      <c r="BLV116" s="77"/>
      <c r="BLW116" s="73"/>
      <c r="BLX116" s="69"/>
      <c r="BLY116" s="97"/>
      <c r="BLZ116" s="88"/>
      <c r="BMA116" s="71"/>
      <c r="BMB116" s="89"/>
      <c r="BMC116" s="89"/>
      <c r="BMD116" s="77"/>
      <c r="BME116" s="73"/>
      <c r="BMF116" s="69"/>
      <c r="BMG116" s="97"/>
      <c r="BMH116" s="88"/>
      <c r="BMI116" s="71"/>
      <c r="BMJ116" s="89"/>
      <c r="BMK116" s="89"/>
      <c r="BML116" s="77"/>
      <c r="BMM116" s="73"/>
      <c r="BMN116" s="69"/>
      <c r="BMO116" s="97"/>
      <c r="BMP116" s="88"/>
      <c r="BMQ116" s="71"/>
      <c r="BMR116" s="89"/>
      <c r="BMS116" s="89"/>
      <c r="BMT116" s="77"/>
      <c r="BMU116" s="73"/>
      <c r="BMV116" s="69"/>
      <c r="BMW116" s="97"/>
      <c r="BMX116" s="88"/>
      <c r="BMY116" s="71"/>
      <c r="BMZ116" s="89"/>
      <c r="BNA116" s="89"/>
      <c r="BNB116" s="77"/>
      <c r="BNC116" s="73"/>
      <c r="BND116" s="69"/>
      <c r="BNE116" s="97"/>
      <c r="BNF116" s="88"/>
      <c r="BNG116" s="71"/>
      <c r="BNH116" s="89"/>
      <c r="BNI116" s="89"/>
      <c r="BNJ116" s="77"/>
      <c r="BNK116" s="73"/>
      <c r="BNL116" s="69"/>
      <c r="BNM116" s="97"/>
      <c r="BNN116" s="88"/>
      <c r="BNO116" s="71"/>
      <c r="BNP116" s="89"/>
      <c r="BNQ116" s="89"/>
      <c r="BNR116" s="77"/>
      <c r="BNS116" s="73"/>
      <c r="BNT116" s="69"/>
      <c r="BNU116" s="97"/>
      <c r="BNV116" s="88"/>
      <c r="BNW116" s="71"/>
      <c r="BNX116" s="89"/>
      <c r="BNY116" s="89"/>
      <c r="BNZ116" s="77"/>
      <c r="BOA116" s="73"/>
      <c r="BOB116" s="69"/>
      <c r="BOC116" s="97"/>
      <c r="BOD116" s="88"/>
      <c r="BOE116" s="71"/>
      <c r="BOF116" s="89"/>
      <c r="BOG116" s="89"/>
      <c r="BOH116" s="77"/>
      <c r="BOI116" s="73"/>
      <c r="BOJ116" s="69"/>
      <c r="BOK116" s="97"/>
      <c r="BOL116" s="88"/>
      <c r="BOM116" s="71"/>
      <c r="BON116" s="89"/>
      <c r="BOO116" s="89"/>
      <c r="BOP116" s="77"/>
      <c r="BOQ116" s="73"/>
      <c r="BOR116" s="69"/>
      <c r="BOS116" s="97"/>
      <c r="BOT116" s="88"/>
      <c r="BOU116" s="71"/>
      <c r="BOV116" s="89"/>
      <c r="BOW116" s="89"/>
      <c r="BOX116" s="77"/>
      <c r="BOY116" s="73"/>
      <c r="BOZ116" s="69"/>
      <c r="BPA116" s="97"/>
      <c r="BPB116" s="88"/>
      <c r="BPC116" s="71"/>
      <c r="BPD116" s="89"/>
      <c r="BPE116" s="89"/>
      <c r="BPF116" s="77"/>
      <c r="BPG116" s="73"/>
      <c r="BPH116" s="69"/>
      <c r="BPI116" s="97"/>
      <c r="BPJ116" s="88"/>
      <c r="BPK116" s="71"/>
      <c r="BPL116" s="89"/>
      <c r="BPM116" s="89"/>
      <c r="BPN116" s="77"/>
      <c r="BPO116" s="73"/>
      <c r="BPP116" s="69"/>
      <c r="BPQ116" s="97"/>
      <c r="BPR116" s="88"/>
      <c r="BPS116" s="71"/>
      <c r="BPT116" s="89"/>
      <c r="BPU116" s="89"/>
      <c r="BPV116" s="77"/>
      <c r="BPW116" s="73"/>
      <c r="BPX116" s="69"/>
      <c r="BPY116" s="97"/>
      <c r="BPZ116" s="88"/>
      <c r="BQA116" s="71"/>
      <c r="BQB116" s="89"/>
      <c r="BQC116" s="89"/>
      <c r="BQD116" s="77"/>
      <c r="BQE116" s="73"/>
      <c r="BQF116" s="69"/>
      <c r="BQG116" s="97"/>
      <c r="BQH116" s="88"/>
      <c r="BQI116" s="71"/>
      <c r="BQJ116" s="89"/>
      <c r="BQK116" s="89"/>
      <c r="BQL116" s="77"/>
      <c r="BQM116" s="73"/>
      <c r="BQN116" s="69"/>
      <c r="BQO116" s="97"/>
      <c r="BQP116" s="88"/>
      <c r="BQQ116" s="71"/>
      <c r="BQR116" s="89"/>
      <c r="BQS116" s="89"/>
      <c r="BQT116" s="77"/>
      <c r="BQU116" s="73"/>
      <c r="BQV116" s="69"/>
      <c r="BQW116" s="97"/>
      <c r="BQX116" s="88"/>
      <c r="BQY116" s="71"/>
      <c r="BQZ116" s="89"/>
      <c r="BRA116" s="89"/>
      <c r="BRB116" s="77"/>
      <c r="BRC116" s="73"/>
      <c r="BRD116" s="69"/>
      <c r="BRE116" s="97"/>
      <c r="BRF116" s="88"/>
      <c r="BRG116" s="71"/>
      <c r="BRH116" s="89"/>
      <c r="BRI116" s="89"/>
      <c r="BRJ116" s="77"/>
      <c r="BRK116" s="73"/>
      <c r="BRL116" s="69"/>
      <c r="BRM116" s="97"/>
      <c r="BRN116" s="88"/>
      <c r="BRO116" s="71"/>
      <c r="BRP116" s="89"/>
      <c r="BRQ116" s="89"/>
      <c r="BRR116" s="77"/>
      <c r="BRS116" s="73"/>
      <c r="BRT116" s="69"/>
      <c r="BRU116" s="97"/>
      <c r="BRV116" s="88"/>
      <c r="BRW116" s="71"/>
      <c r="BRX116" s="89"/>
      <c r="BRY116" s="89"/>
      <c r="BRZ116" s="77"/>
      <c r="BSA116" s="73"/>
      <c r="BSB116" s="69"/>
      <c r="BSC116" s="97"/>
      <c r="BSD116" s="88"/>
      <c r="BSE116" s="71"/>
      <c r="BSF116" s="89"/>
      <c r="BSG116" s="89"/>
      <c r="BSH116" s="77"/>
      <c r="BSI116" s="73"/>
      <c r="BSJ116" s="69"/>
      <c r="BSK116" s="97"/>
      <c r="BSL116" s="88"/>
      <c r="BSM116" s="71"/>
      <c r="BSN116" s="89"/>
      <c r="BSO116" s="89"/>
      <c r="BSP116" s="77"/>
      <c r="BSQ116" s="73"/>
      <c r="BSR116" s="69"/>
      <c r="BSS116" s="97"/>
      <c r="BST116" s="88"/>
      <c r="BSU116" s="71"/>
      <c r="BSV116" s="89"/>
      <c r="BSW116" s="89"/>
      <c r="BSX116" s="77"/>
      <c r="BSY116" s="73"/>
      <c r="BSZ116" s="69"/>
      <c r="BTA116" s="97"/>
      <c r="BTB116" s="88"/>
      <c r="BTC116" s="71"/>
      <c r="BTD116" s="89"/>
      <c r="BTE116" s="89"/>
      <c r="BTF116" s="77"/>
      <c r="BTG116" s="73"/>
      <c r="BTH116" s="69"/>
      <c r="BTI116" s="97"/>
      <c r="BTJ116" s="88"/>
      <c r="BTK116" s="71"/>
      <c r="BTL116" s="89"/>
      <c r="BTM116" s="89"/>
      <c r="BTN116" s="77"/>
      <c r="BTO116" s="73"/>
      <c r="BTP116" s="69"/>
      <c r="BTQ116" s="97"/>
      <c r="BTR116" s="88"/>
      <c r="BTS116" s="71"/>
      <c r="BTT116" s="89"/>
      <c r="BTU116" s="89"/>
      <c r="BTV116" s="77"/>
      <c r="BTW116" s="73"/>
      <c r="BTX116" s="69"/>
      <c r="BTY116" s="97"/>
      <c r="BTZ116" s="88"/>
      <c r="BUA116" s="71"/>
      <c r="BUB116" s="89"/>
      <c r="BUC116" s="89"/>
      <c r="BUD116" s="77"/>
      <c r="BUE116" s="73"/>
      <c r="BUF116" s="69"/>
      <c r="BUG116" s="97"/>
      <c r="BUH116" s="88"/>
      <c r="BUI116" s="71"/>
      <c r="BUJ116" s="89"/>
      <c r="BUK116" s="89"/>
      <c r="BUL116" s="77"/>
      <c r="BUM116" s="73"/>
      <c r="BUN116" s="69"/>
      <c r="BUO116" s="97"/>
      <c r="BUP116" s="88"/>
      <c r="BUQ116" s="71"/>
      <c r="BUR116" s="89"/>
      <c r="BUS116" s="89"/>
      <c r="BUT116" s="77"/>
      <c r="BUU116" s="73"/>
      <c r="BUV116" s="69"/>
      <c r="BUW116" s="97"/>
      <c r="BUX116" s="88"/>
      <c r="BUY116" s="71"/>
      <c r="BUZ116" s="89"/>
      <c r="BVA116" s="89"/>
      <c r="BVB116" s="77"/>
      <c r="BVC116" s="73"/>
      <c r="BVD116" s="69"/>
      <c r="BVE116" s="97"/>
      <c r="BVF116" s="88"/>
      <c r="BVG116" s="71"/>
      <c r="BVH116" s="89"/>
      <c r="BVI116" s="89"/>
      <c r="BVJ116" s="77"/>
      <c r="BVK116" s="73"/>
      <c r="BVL116" s="69"/>
      <c r="BVM116" s="97"/>
      <c r="BVN116" s="88"/>
      <c r="BVO116" s="71"/>
      <c r="BVP116" s="89"/>
      <c r="BVQ116" s="89"/>
      <c r="BVR116" s="77"/>
      <c r="BVS116" s="73"/>
      <c r="BVT116" s="69"/>
      <c r="BVU116" s="97"/>
      <c r="BVV116" s="88"/>
      <c r="BVW116" s="71"/>
      <c r="BVX116" s="89"/>
      <c r="BVY116" s="89"/>
      <c r="BVZ116" s="77"/>
      <c r="BWA116" s="73"/>
      <c r="BWB116" s="69"/>
      <c r="BWC116" s="97"/>
      <c r="BWD116" s="88"/>
      <c r="BWE116" s="71"/>
      <c r="BWF116" s="89"/>
      <c r="BWG116" s="89"/>
      <c r="BWH116" s="77"/>
      <c r="BWI116" s="73"/>
      <c r="BWJ116" s="69"/>
      <c r="BWK116" s="97"/>
      <c r="BWL116" s="88"/>
      <c r="BWM116" s="71"/>
      <c r="BWN116" s="89"/>
      <c r="BWO116" s="89"/>
      <c r="BWP116" s="77"/>
      <c r="BWQ116" s="73"/>
      <c r="BWR116" s="69"/>
      <c r="BWS116" s="97"/>
      <c r="BWT116" s="88"/>
      <c r="BWU116" s="71"/>
      <c r="BWV116" s="89"/>
      <c r="BWW116" s="89"/>
      <c r="BWX116" s="77"/>
      <c r="BWY116" s="73"/>
      <c r="BWZ116" s="69"/>
      <c r="BXA116" s="97"/>
      <c r="BXB116" s="88"/>
      <c r="BXC116" s="71"/>
      <c r="BXD116" s="89"/>
      <c r="BXE116" s="89"/>
      <c r="BXF116" s="77"/>
      <c r="BXG116" s="73"/>
      <c r="BXH116" s="69"/>
      <c r="BXI116" s="97"/>
      <c r="BXJ116" s="88"/>
      <c r="BXK116" s="71"/>
      <c r="BXL116" s="89"/>
      <c r="BXM116" s="89"/>
      <c r="BXN116" s="77"/>
      <c r="BXO116" s="73"/>
      <c r="BXP116" s="69"/>
      <c r="BXQ116" s="97"/>
      <c r="BXR116" s="88"/>
      <c r="BXS116" s="71"/>
      <c r="BXT116" s="89"/>
      <c r="BXU116" s="89"/>
      <c r="BXV116" s="77"/>
      <c r="BXW116" s="73"/>
      <c r="BXX116" s="69"/>
      <c r="BXY116" s="97"/>
      <c r="BXZ116" s="88"/>
      <c r="BYA116" s="71"/>
      <c r="BYB116" s="89"/>
      <c r="BYC116" s="89"/>
      <c r="BYD116" s="77"/>
      <c r="BYE116" s="73"/>
      <c r="BYF116" s="69"/>
      <c r="BYG116" s="97"/>
      <c r="BYH116" s="88"/>
      <c r="BYI116" s="71"/>
      <c r="BYJ116" s="89"/>
      <c r="BYK116" s="89"/>
      <c r="BYL116" s="77"/>
      <c r="BYM116" s="73"/>
      <c r="BYN116" s="69"/>
      <c r="BYO116" s="97"/>
      <c r="BYP116" s="88"/>
      <c r="BYQ116" s="71"/>
      <c r="BYR116" s="89"/>
      <c r="BYS116" s="89"/>
      <c r="BYT116" s="77"/>
      <c r="BYU116" s="73"/>
      <c r="BYV116" s="69"/>
      <c r="BYW116" s="97"/>
      <c r="BYX116" s="88"/>
      <c r="BYY116" s="71"/>
      <c r="BYZ116" s="89"/>
      <c r="BZA116" s="89"/>
      <c r="BZB116" s="77"/>
      <c r="BZC116" s="73"/>
      <c r="BZD116" s="69"/>
      <c r="BZE116" s="97"/>
      <c r="BZF116" s="88"/>
      <c r="BZG116" s="71"/>
      <c r="BZH116" s="89"/>
      <c r="BZI116" s="89"/>
      <c r="BZJ116" s="77"/>
      <c r="BZK116" s="73"/>
      <c r="BZL116" s="69"/>
      <c r="BZM116" s="97"/>
      <c r="BZN116" s="88"/>
      <c r="BZO116" s="71"/>
      <c r="BZP116" s="89"/>
      <c r="BZQ116" s="89"/>
      <c r="BZR116" s="77"/>
      <c r="BZS116" s="73"/>
      <c r="BZT116" s="69"/>
      <c r="BZU116" s="97"/>
      <c r="BZV116" s="88"/>
      <c r="BZW116" s="71"/>
      <c r="BZX116" s="89"/>
      <c r="BZY116" s="89"/>
      <c r="BZZ116" s="77"/>
      <c r="CAA116" s="73"/>
      <c r="CAB116" s="69"/>
      <c r="CAC116" s="97"/>
      <c r="CAD116" s="88"/>
      <c r="CAE116" s="71"/>
      <c r="CAF116" s="89"/>
      <c r="CAG116" s="89"/>
      <c r="CAH116" s="77"/>
      <c r="CAI116" s="73"/>
      <c r="CAJ116" s="69"/>
      <c r="CAK116" s="97"/>
      <c r="CAL116" s="88"/>
      <c r="CAM116" s="71"/>
      <c r="CAN116" s="89"/>
      <c r="CAO116" s="89"/>
      <c r="CAP116" s="77"/>
      <c r="CAQ116" s="73"/>
      <c r="CAR116" s="69"/>
      <c r="CAS116" s="97"/>
      <c r="CAT116" s="88"/>
      <c r="CAU116" s="71"/>
      <c r="CAV116" s="89"/>
      <c r="CAW116" s="89"/>
      <c r="CAX116" s="77"/>
      <c r="CAY116" s="73"/>
      <c r="CAZ116" s="69"/>
      <c r="CBA116" s="97"/>
      <c r="CBB116" s="88"/>
      <c r="CBC116" s="71"/>
      <c r="CBD116" s="89"/>
      <c r="CBE116" s="89"/>
      <c r="CBF116" s="77"/>
      <c r="CBG116" s="73"/>
      <c r="CBH116" s="69"/>
      <c r="CBI116" s="97"/>
      <c r="CBJ116" s="88"/>
      <c r="CBK116" s="71"/>
      <c r="CBL116" s="89"/>
      <c r="CBM116" s="89"/>
      <c r="CBN116" s="77"/>
      <c r="CBO116" s="73"/>
      <c r="CBP116" s="69"/>
      <c r="CBQ116" s="97"/>
      <c r="CBR116" s="88"/>
      <c r="CBS116" s="71"/>
      <c r="CBT116" s="89"/>
      <c r="CBU116" s="89"/>
      <c r="CBV116" s="77"/>
      <c r="CBW116" s="73"/>
      <c r="CBX116" s="69"/>
      <c r="CBY116" s="97"/>
      <c r="CBZ116" s="88"/>
      <c r="CCA116" s="71"/>
      <c r="CCB116" s="89"/>
      <c r="CCC116" s="89"/>
      <c r="CCD116" s="77"/>
      <c r="CCE116" s="73"/>
      <c r="CCF116" s="69"/>
      <c r="CCG116" s="97"/>
      <c r="CCH116" s="88"/>
      <c r="CCI116" s="71"/>
      <c r="CCJ116" s="89"/>
      <c r="CCK116" s="89"/>
      <c r="CCL116" s="77"/>
      <c r="CCM116" s="73"/>
      <c r="CCN116" s="69"/>
      <c r="CCO116" s="97"/>
      <c r="CCP116" s="88"/>
      <c r="CCQ116" s="71"/>
      <c r="CCR116" s="89"/>
      <c r="CCS116" s="89"/>
      <c r="CCT116" s="77"/>
      <c r="CCU116" s="73"/>
      <c r="CCV116" s="69"/>
      <c r="CCW116" s="97"/>
      <c r="CCX116" s="88"/>
      <c r="CCY116" s="71"/>
      <c r="CCZ116" s="89"/>
      <c r="CDA116" s="89"/>
      <c r="CDB116" s="77"/>
      <c r="CDC116" s="73"/>
      <c r="CDD116" s="69"/>
      <c r="CDE116" s="97"/>
      <c r="CDF116" s="88"/>
      <c r="CDG116" s="71"/>
      <c r="CDH116" s="89"/>
      <c r="CDI116" s="89"/>
      <c r="CDJ116" s="77"/>
      <c r="CDK116" s="73"/>
      <c r="CDL116" s="69"/>
      <c r="CDM116" s="97"/>
      <c r="CDN116" s="88"/>
      <c r="CDO116" s="71"/>
      <c r="CDP116" s="89"/>
      <c r="CDQ116" s="89"/>
      <c r="CDR116" s="77"/>
      <c r="CDS116" s="73"/>
      <c r="CDT116" s="69"/>
      <c r="CDU116" s="97"/>
      <c r="CDV116" s="88"/>
      <c r="CDW116" s="71"/>
      <c r="CDX116" s="89"/>
      <c r="CDY116" s="89"/>
      <c r="CDZ116" s="77"/>
      <c r="CEA116" s="73"/>
      <c r="CEB116" s="69"/>
      <c r="CEC116" s="97"/>
      <c r="CED116" s="88"/>
      <c r="CEE116" s="71"/>
      <c r="CEF116" s="89"/>
      <c r="CEG116" s="89"/>
      <c r="CEH116" s="77"/>
      <c r="CEI116" s="73"/>
      <c r="CEJ116" s="69"/>
      <c r="CEK116" s="97"/>
      <c r="CEL116" s="88"/>
      <c r="CEM116" s="71"/>
      <c r="CEN116" s="89"/>
      <c r="CEO116" s="89"/>
      <c r="CEP116" s="77"/>
      <c r="CEQ116" s="73"/>
      <c r="CER116" s="69"/>
      <c r="CES116" s="97"/>
      <c r="CET116" s="88"/>
      <c r="CEU116" s="71"/>
      <c r="CEV116" s="89"/>
      <c r="CEW116" s="89"/>
      <c r="CEX116" s="77"/>
      <c r="CEY116" s="73"/>
      <c r="CEZ116" s="69"/>
      <c r="CFA116" s="97"/>
      <c r="CFB116" s="88"/>
      <c r="CFC116" s="71"/>
      <c r="CFD116" s="89"/>
      <c r="CFE116" s="89"/>
      <c r="CFF116" s="77"/>
      <c r="CFG116" s="73"/>
      <c r="CFH116" s="69"/>
      <c r="CFI116" s="97"/>
      <c r="CFJ116" s="88"/>
      <c r="CFK116" s="71"/>
      <c r="CFL116" s="89"/>
      <c r="CFM116" s="89"/>
      <c r="CFN116" s="77"/>
      <c r="CFO116" s="73"/>
      <c r="CFP116" s="69"/>
      <c r="CFQ116" s="97"/>
      <c r="CFR116" s="88"/>
      <c r="CFS116" s="71"/>
      <c r="CFT116" s="89"/>
      <c r="CFU116" s="89"/>
      <c r="CFV116" s="77"/>
      <c r="CFW116" s="73"/>
      <c r="CFX116" s="69"/>
      <c r="CFY116" s="97"/>
      <c r="CFZ116" s="88"/>
      <c r="CGA116" s="71"/>
      <c r="CGB116" s="89"/>
      <c r="CGC116" s="89"/>
      <c r="CGD116" s="77"/>
      <c r="CGE116" s="73"/>
      <c r="CGF116" s="69"/>
      <c r="CGG116" s="97"/>
      <c r="CGH116" s="88"/>
      <c r="CGI116" s="71"/>
      <c r="CGJ116" s="89"/>
      <c r="CGK116" s="89"/>
      <c r="CGL116" s="77"/>
      <c r="CGM116" s="73"/>
      <c r="CGN116" s="69"/>
      <c r="CGO116" s="97"/>
      <c r="CGP116" s="88"/>
      <c r="CGQ116" s="71"/>
      <c r="CGR116" s="89"/>
      <c r="CGS116" s="89"/>
      <c r="CGT116" s="77"/>
      <c r="CGU116" s="73"/>
      <c r="CGV116" s="69"/>
      <c r="CGW116" s="97"/>
      <c r="CGX116" s="88"/>
      <c r="CGY116" s="71"/>
      <c r="CGZ116" s="89"/>
      <c r="CHA116" s="89"/>
      <c r="CHB116" s="77"/>
      <c r="CHC116" s="73"/>
      <c r="CHD116" s="69"/>
      <c r="CHE116" s="97"/>
      <c r="CHF116" s="88"/>
      <c r="CHG116" s="71"/>
      <c r="CHH116" s="89"/>
      <c r="CHI116" s="89"/>
      <c r="CHJ116" s="77"/>
      <c r="CHK116" s="73"/>
      <c r="CHL116" s="69"/>
      <c r="CHM116" s="97"/>
      <c r="CHN116" s="88"/>
      <c r="CHO116" s="71"/>
      <c r="CHP116" s="89"/>
      <c r="CHQ116" s="89"/>
      <c r="CHR116" s="77"/>
      <c r="CHS116" s="73"/>
      <c r="CHT116" s="69"/>
      <c r="CHU116" s="97"/>
      <c r="CHV116" s="88"/>
      <c r="CHW116" s="71"/>
      <c r="CHX116" s="89"/>
      <c r="CHY116" s="89"/>
      <c r="CHZ116" s="77"/>
      <c r="CIA116" s="73"/>
      <c r="CIB116" s="69"/>
      <c r="CIC116" s="97"/>
      <c r="CID116" s="88"/>
      <c r="CIE116" s="71"/>
      <c r="CIF116" s="89"/>
      <c r="CIG116" s="89"/>
      <c r="CIH116" s="77"/>
      <c r="CII116" s="73"/>
      <c r="CIJ116" s="69"/>
      <c r="CIK116" s="97"/>
      <c r="CIL116" s="88"/>
      <c r="CIM116" s="71"/>
      <c r="CIN116" s="89"/>
      <c r="CIO116" s="89"/>
      <c r="CIP116" s="77"/>
      <c r="CIQ116" s="73"/>
      <c r="CIR116" s="69"/>
      <c r="CIS116" s="97"/>
      <c r="CIT116" s="88"/>
      <c r="CIU116" s="71"/>
      <c r="CIV116" s="89"/>
      <c r="CIW116" s="89"/>
      <c r="CIX116" s="77"/>
      <c r="CIY116" s="73"/>
      <c r="CIZ116" s="69"/>
      <c r="CJA116" s="97"/>
      <c r="CJB116" s="88"/>
      <c r="CJC116" s="71"/>
      <c r="CJD116" s="89"/>
      <c r="CJE116" s="89"/>
      <c r="CJF116" s="77"/>
      <c r="CJG116" s="73"/>
      <c r="CJH116" s="69"/>
      <c r="CJI116" s="97"/>
      <c r="CJJ116" s="88"/>
      <c r="CJK116" s="71"/>
      <c r="CJL116" s="89"/>
      <c r="CJM116" s="89"/>
      <c r="CJN116" s="77"/>
      <c r="CJO116" s="73"/>
      <c r="CJP116" s="69"/>
      <c r="CJQ116" s="97"/>
      <c r="CJR116" s="88"/>
      <c r="CJS116" s="71"/>
      <c r="CJT116" s="89"/>
      <c r="CJU116" s="89"/>
      <c r="CJV116" s="77"/>
      <c r="CJW116" s="73"/>
      <c r="CJX116" s="69"/>
      <c r="CJY116" s="97"/>
      <c r="CJZ116" s="88"/>
      <c r="CKA116" s="71"/>
      <c r="CKB116" s="89"/>
      <c r="CKC116" s="89"/>
      <c r="CKD116" s="77"/>
      <c r="CKE116" s="73"/>
      <c r="CKF116" s="69"/>
      <c r="CKG116" s="97"/>
      <c r="CKH116" s="88"/>
      <c r="CKI116" s="71"/>
      <c r="CKJ116" s="89"/>
      <c r="CKK116" s="89"/>
      <c r="CKL116" s="77"/>
      <c r="CKM116" s="73"/>
      <c r="CKN116" s="69"/>
      <c r="CKO116" s="97"/>
      <c r="CKP116" s="88"/>
      <c r="CKQ116" s="71"/>
      <c r="CKR116" s="89"/>
      <c r="CKS116" s="89"/>
      <c r="CKT116" s="77"/>
      <c r="CKU116" s="73"/>
      <c r="CKV116" s="69"/>
      <c r="CKW116" s="97"/>
      <c r="CKX116" s="88"/>
      <c r="CKY116" s="71"/>
      <c r="CKZ116" s="89"/>
      <c r="CLA116" s="89"/>
      <c r="CLB116" s="77"/>
      <c r="CLC116" s="73"/>
      <c r="CLD116" s="69"/>
      <c r="CLE116" s="97"/>
      <c r="CLF116" s="88"/>
      <c r="CLG116" s="71"/>
      <c r="CLH116" s="89"/>
      <c r="CLI116" s="89"/>
      <c r="CLJ116" s="77"/>
      <c r="CLK116" s="73"/>
      <c r="CLL116" s="69"/>
      <c r="CLM116" s="97"/>
      <c r="CLN116" s="88"/>
      <c r="CLO116" s="71"/>
      <c r="CLP116" s="89"/>
      <c r="CLQ116" s="89"/>
      <c r="CLR116" s="77"/>
      <c r="CLS116" s="73"/>
      <c r="CLT116" s="69"/>
      <c r="CLU116" s="97"/>
      <c r="CLV116" s="88"/>
      <c r="CLW116" s="71"/>
      <c r="CLX116" s="89"/>
      <c r="CLY116" s="89"/>
      <c r="CLZ116" s="77"/>
      <c r="CMA116" s="73"/>
      <c r="CMB116" s="69"/>
      <c r="CMC116" s="97"/>
      <c r="CMD116" s="88"/>
      <c r="CME116" s="71"/>
      <c r="CMF116" s="89"/>
      <c r="CMG116" s="89"/>
      <c r="CMH116" s="77"/>
      <c r="CMI116" s="73"/>
      <c r="CMJ116" s="69"/>
      <c r="CMK116" s="97"/>
      <c r="CML116" s="88"/>
      <c r="CMM116" s="71"/>
      <c r="CMN116" s="89"/>
      <c r="CMO116" s="89"/>
      <c r="CMP116" s="77"/>
      <c r="CMQ116" s="73"/>
      <c r="CMR116" s="69"/>
      <c r="CMS116" s="97"/>
      <c r="CMT116" s="88"/>
      <c r="CMU116" s="71"/>
      <c r="CMV116" s="89"/>
      <c r="CMW116" s="89"/>
      <c r="CMX116" s="77"/>
      <c r="CMY116" s="73"/>
      <c r="CMZ116" s="69"/>
      <c r="CNA116" s="97"/>
      <c r="CNB116" s="88"/>
      <c r="CNC116" s="71"/>
      <c r="CND116" s="89"/>
      <c r="CNE116" s="89"/>
      <c r="CNF116" s="77"/>
      <c r="CNG116" s="73"/>
      <c r="CNH116" s="69"/>
      <c r="CNI116" s="97"/>
      <c r="CNJ116" s="88"/>
      <c r="CNK116" s="71"/>
      <c r="CNL116" s="89"/>
      <c r="CNM116" s="89"/>
      <c r="CNN116" s="77"/>
      <c r="CNO116" s="73"/>
      <c r="CNP116" s="69"/>
      <c r="CNQ116" s="97"/>
      <c r="CNR116" s="88"/>
      <c r="CNS116" s="71"/>
      <c r="CNT116" s="89"/>
      <c r="CNU116" s="89"/>
      <c r="CNV116" s="77"/>
      <c r="CNW116" s="73"/>
      <c r="CNX116" s="69"/>
      <c r="CNY116" s="97"/>
      <c r="CNZ116" s="88"/>
      <c r="COA116" s="71"/>
      <c r="COB116" s="89"/>
      <c r="COC116" s="89"/>
      <c r="COD116" s="77"/>
      <c r="COE116" s="73"/>
      <c r="COF116" s="69"/>
      <c r="COG116" s="97"/>
      <c r="COH116" s="88"/>
      <c r="COI116" s="71"/>
      <c r="COJ116" s="89"/>
      <c r="COK116" s="89"/>
      <c r="COL116" s="77"/>
      <c r="COM116" s="73"/>
      <c r="CON116" s="69"/>
      <c r="COO116" s="97"/>
      <c r="COP116" s="88"/>
      <c r="COQ116" s="71"/>
      <c r="COR116" s="89"/>
      <c r="COS116" s="89"/>
      <c r="COT116" s="77"/>
      <c r="COU116" s="73"/>
      <c r="COV116" s="69"/>
      <c r="COW116" s="97"/>
      <c r="COX116" s="88"/>
      <c r="COY116" s="71"/>
      <c r="COZ116" s="89"/>
      <c r="CPA116" s="89"/>
      <c r="CPB116" s="77"/>
      <c r="CPC116" s="73"/>
      <c r="CPD116" s="69"/>
      <c r="CPE116" s="97"/>
      <c r="CPF116" s="88"/>
      <c r="CPG116" s="71"/>
      <c r="CPH116" s="89"/>
      <c r="CPI116" s="89"/>
      <c r="CPJ116" s="77"/>
      <c r="CPK116" s="73"/>
      <c r="CPL116" s="69"/>
      <c r="CPM116" s="97"/>
      <c r="CPN116" s="88"/>
      <c r="CPO116" s="71"/>
      <c r="CPP116" s="89"/>
      <c r="CPQ116" s="89"/>
      <c r="CPR116" s="77"/>
      <c r="CPS116" s="73"/>
      <c r="CPT116" s="69"/>
      <c r="CPU116" s="97"/>
      <c r="CPV116" s="88"/>
      <c r="CPW116" s="71"/>
      <c r="CPX116" s="89"/>
      <c r="CPY116" s="89"/>
      <c r="CPZ116" s="77"/>
      <c r="CQA116" s="73"/>
      <c r="CQB116" s="69"/>
      <c r="CQC116" s="97"/>
      <c r="CQD116" s="88"/>
      <c r="CQE116" s="71"/>
      <c r="CQF116" s="89"/>
      <c r="CQG116" s="89"/>
      <c r="CQH116" s="77"/>
      <c r="CQI116" s="73"/>
      <c r="CQJ116" s="69"/>
      <c r="CQK116" s="97"/>
      <c r="CQL116" s="88"/>
      <c r="CQM116" s="71"/>
      <c r="CQN116" s="89"/>
      <c r="CQO116" s="89"/>
      <c r="CQP116" s="77"/>
      <c r="CQQ116" s="73"/>
      <c r="CQR116" s="69"/>
      <c r="CQS116" s="97"/>
      <c r="CQT116" s="88"/>
      <c r="CQU116" s="71"/>
      <c r="CQV116" s="89"/>
      <c r="CQW116" s="89"/>
      <c r="CQX116" s="77"/>
      <c r="CQY116" s="73"/>
      <c r="CQZ116" s="69"/>
      <c r="CRA116" s="97"/>
      <c r="CRB116" s="88"/>
      <c r="CRC116" s="71"/>
      <c r="CRD116" s="89"/>
      <c r="CRE116" s="89"/>
      <c r="CRF116" s="77"/>
      <c r="CRG116" s="73"/>
      <c r="CRH116" s="69"/>
      <c r="CRI116" s="97"/>
      <c r="CRJ116" s="88"/>
      <c r="CRK116" s="71"/>
      <c r="CRL116" s="89"/>
      <c r="CRM116" s="89"/>
      <c r="CRN116" s="77"/>
      <c r="CRO116" s="73"/>
      <c r="CRP116" s="69"/>
      <c r="CRQ116" s="97"/>
      <c r="CRR116" s="88"/>
      <c r="CRS116" s="71"/>
      <c r="CRT116" s="89"/>
      <c r="CRU116" s="89"/>
      <c r="CRV116" s="77"/>
      <c r="CRW116" s="73"/>
      <c r="CRX116" s="69"/>
      <c r="CRY116" s="97"/>
      <c r="CRZ116" s="88"/>
      <c r="CSA116" s="71"/>
      <c r="CSB116" s="89"/>
      <c r="CSC116" s="89"/>
      <c r="CSD116" s="77"/>
      <c r="CSE116" s="73"/>
      <c r="CSF116" s="69"/>
      <c r="CSG116" s="97"/>
      <c r="CSH116" s="88"/>
      <c r="CSI116" s="71"/>
      <c r="CSJ116" s="89"/>
      <c r="CSK116" s="89"/>
      <c r="CSL116" s="77"/>
      <c r="CSM116" s="73"/>
      <c r="CSN116" s="69"/>
      <c r="CSO116" s="97"/>
      <c r="CSP116" s="88"/>
      <c r="CSQ116" s="71"/>
      <c r="CSR116" s="89"/>
      <c r="CSS116" s="89"/>
      <c r="CST116" s="77"/>
      <c r="CSU116" s="73"/>
      <c r="CSV116" s="69"/>
      <c r="CSW116" s="97"/>
      <c r="CSX116" s="88"/>
      <c r="CSY116" s="71"/>
      <c r="CSZ116" s="89"/>
      <c r="CTA116" s="89"/>
      <c r="CTB116" s="77"/>
      <c r="CTC116" s="73"/>
      <c r="CTD116" s="69"/>
      <c r="CTE116" s="97"/>
      <c r="CTF116" s="88"/>
      <c r="CTG116" s="71"/>
      <c r="CTH116" s="89"/>
      <c r="CTI116" s="89"/>
      <c r="CTJ116" s="77"/>
      <c r="CTK116" s="73"/>
      <c r="CTL116" s="69"/>
      <c r="CTM116" s="97"/>
      <c r="CTN116" s="88"/>
      <c r="CTO116" s="71"/>
      <c r="CTP116" s="89"/>
      <c r="CTQ116" s="89"/>
      <c r="CTR116" s="77"/>
      <c r="CTS116" s="73"/>
      <c r="CTT116" s="69"/>
      <c r="CTU116" s="97"/>
      <c r="CTV116" s="88"/>
      <c r="CTW116" s="71"/>
      <c r="CTX116" s="89"/>
      <c r="CTY116" s="89"/>
      <c r="CTZ116" s="77"/>
      <c r="CUA116" s="73"/>
      <c r="CUB116" s="69"/>
      <c r="CUC116" s="97"/>
      <c r="CUD116" s="88"/>
      <c r="CUE116" s="71"/>
      <c r="CUF116" s="89"/>
      <c r="CUG116" s="89"/>
      <c r="CUH116" s="77"/>
      <c r="CUI116" s="73"/>
      <c r="CUJ116" s="69"/>
      <c r="CUK116" s="97"/>
      <c r="CUL116" s="88"/>
      <c r="CUM116" s="71"/>
      <c r="CUN116" s="89"/>
      <c r="CUO116" s="89"/>
      <c r="CUP116" s="77"/>
      <c r="CUQ116" s="73"/>
      <c r="CUR116" s="69"/>
      <c r="CUS116" s="97"/>
      <c r="CUT116" s="88"/>
      <c r="CUU116" s="71"/>
      <c r="CUV116" s="89"/>
      <c r="CUW116" s="89"/>
      <c r="CUX116" s="77"/>
      <c r="CUY116" s="73"/>
      <c r="CUZ116" s="69"/>
      <c r="CVA116" s="97"/>
      <c r="CVB116" s="88"/>
      <c r="CVC116" s="71"/>
      <c r="CVD116" s="89"/>
      <c r="CVE116" s="89"/>
      <c r="CVF116" s="77"/>
      <c r="CVG116" s="73"/>
      <c r="CVH116" s="69"/>
      <c r="CVI116" s="97"/>
      <c r="CVJ116" s="88"/>
      <c r="CVK116" s="71"/>
      <c r="CVL116" s="89"/>
      <c r="CVM116" s="89"/>
      <c r="CVN116" s="77"/>
      <c r="CVO116" s="73"/>
      <c r="CVP116" s="69"/>
      <c r="CVQ116" s="97"/>
      <c r="CVR116" s="88"/>
      <c r="CVS116" s="71"/>
      <c r="CVT116" s="89"/>
      <c r="CVU116" s="89"/>
      <c r="CVV116" s="77"/>
      <c r="CVW116" s="73"/>
      <c r="CVX116" s="69"/>
      <c r="CVY116" s="97"/>
      <c r="CVZ116" s="88"/>
      <c r="CWA116" s="71"/>
      <c r="CWB116" s="89"/>
      <c r="CWC116" s="89"/>
      <c r="CWD116" s="77"/>
      <c r="CWE116" s="73"/>
      <c r="CWF116" s="69"/>
      <c r="CWG116" s="97"/>
      <c r="CWH116" s="88"/>
      <c r="CWI116" s="71"/>
      <c r="CWJ116" s="89"/>
      <c r="CWK116" s="89"/>
      <c r="CWL116" s="77"/>
      <c r="CWM116" s="73"/>
      <c r="CWN116" s="69"/>
      <c r="CWO116" s="97"/>
      <c r="CWP116" s="88"/>
      <c r="CWQ116" s="71"/>
      <c r="CWR116" s="89"/>
      <c r="CWS116" s="89"/>
      <c r="CWT116" s="77"/>
      <c r="CWU116" s="73"/>
      <c r="CWV116" s="69"/>
      <c r="CWW116" s="97"/>
      <c r="CWX116" s="88"/>
      <c r="CWY116" s="71"/>
      <c r="CWZ116" s="89"/>
      <c r="CXA116" s="89"/>
      <c r="CXB116" s="77"/>
      <c r="CXC116" s="73"/>
      <c r="CXD116" s="69"/>
      <c r="CXE116" s="97"/>
      <c r="CXF116" s="88"/>
      <c r="CXG116" s="71"/>
      <c r="CXH116" s="89"/>
      <c r="CXI116" s="89"/>
      <c r="CXJ116" s="77"/>
      <c r="CXK116" s="73"/>
      <c r="CXL116" s="69"/>
      <c r="CXM116" s="97"/>
      <c r="CXN116" s="88"/>
      <c r="CXO116" s="71"/>
      <c r="CXP116" s="89"/>
      <c r="CXQ116" s="89"/>
      <c r="CXR116" s="77"/>
      <c r="CXS116" s="73"/>
      <c r="CXT116" s="69"/>
      <c r="CXU116" s="97"/>
      <c r="CXV116" s="88"/>
      <c r="CXW116" s="71"/>
      <c r="CXX116" s="89"/>
      <c r="CXY116" s="89"/>
      <c r="CXZ116" s="77"/>
      <c r="CYA116" s="73"/>
      <c r="CYB116" s="69"/>
      <c r="CYC116" s="97"/>
      <c r="CYD116" s="88"/>
      <c r="CYE116" s="71"/>
      <c r="CYF116" s="89"/>
      <c r="CYG116" s="89"/>
      <c r="CYH116" s="77"/>
      <c r="CYI116" s="73"/>
      <c r="CYJ116" s="69"/>
      <c r="CYK116" s="97"/>
      <c r="CYL116" s="88"/>
      <c r="CYM116" s="71"/>
      <c r="CYN116" s="89"/>
      <c r="CYO116" s="89"/>
      <c r="CYP116" s="77"/>
      <c r="CYQ116" s="73"/>
      <c r="CYR116" s="69"/>
      <c r="CYS116" s="97"/>
      <c r="CYT116" s="88"/>
      <c r="CYU116" s="71"/>
      <c r="CYV116" s="89"/>
      <c r="CYW116" s="89"/>
      <c r="CYX116" s="77"/>
      <c r="CYY116" s="73"/>
      <c r="CYZ116" s="69"/>
      <c r="CZA116" s="97"/>
      <c r="CZB116" s="88"/>
      <c r="CZC116" s="71"/>
      <c r="CZD116" s="89"/>
      <c r="CZE116" s="89"/>
      <c r="CZF116" s="77"/>
      <c r="CZG116" s="73"/>
      <c r="CZH116" s="69"/>
      <c r="CZI116" s="97"/>
      <c r="CZJ116" s="88"/>
      <c r="CZK116" s="71"/>
      <c r="CZL116" s="89"/>
      <c r="CZM116" s="89"/>
      <c r="CZN116" s="77"/>
      <c r="CZO116" s="73"/>
      <c r="CZP116" s="69"/>
      <c r="CZQ116" s="97"/>
      <c r="CZR116" s="88"/>
      <c r="CZS116" s="71"/>
      <c r="CZT116" s="89"/>
      <c r="CZU116" s="89"/>
      <c r="CZV116" s="77"/>
      <c r="CZW116" s="73"/>
      <c r="CZX116" s="69"/>
      <c r="CZY116" s="97"/>
      <c r="CZZ116" s="88"/>
      <c r="DAA116" s="71"/>
      <c r="DAB116" s="89"/>
      <c r="DAC116" s="89"/>
      <c r="DAD116" s="77"/>
      <c r="DAE116" s="73"/>
      <c r="DAF116" s="69"/>
      <c r="DAG116" s="97"/>
      <c r="DAH116" s="88"/>
      <c r="DAI116" s="71"/>
      <c r="DAJ116" s="89"/>
      <c r="DAK116" s="89"/>
      <c r="DAL116" s="77"/>
      <c r="DAM116" s="73"/>
      <c r="DAN116" s="69"/>
      <c r="DAO116" s="97"/>
      <c r="DAP116" s="88"/>
      <c r="DAQ116" s="71"/>
      <c r="DAR116" s="89"/>
      <c r="DAS116" s="89"/>
      <c r="DAT116" s="77"/>
      <c r="DAU116" s="73"/>
      <c r="DAV116" s="69"/>
      <c r="DAW116" s="97"/>
      <c r="DAX116" s="88"/>
      <c r="DAY116" s="71"/>
      <c r="DAZ116" s="89"/>
      <c r="DBA116" s="89"/>
      <c r="DBB116" s="77"/>
      <c r="DBC116" s="73"/>
      <c r="DBD116" s="69"/>
      <c r="DBE116" s="97"/>
      <c r="DBF116" s="88"/>
      <c r="DBG116" s="71"/>
      <c r="DBH116" s="89"/>
      <c r="DBI116" s="89"/>
      <c r="DBJ116" s="77"/>
      <c r="DBK116" s="73"/>
      <c r="DBL116" s="69"/>
      <c r="DBM116" s="97"/>
      <c r="DBN116" s="88"/>
      <c r="DBO116" s="71"/>
      <c r="DBP116" s="89"/>
      <c r="DBQ116" s="89"/>
      <c r="DBR116" s="77"/>
      <c r="DBS116" s="73"/>
      <c r="DBT116" s="69"/>
      <c r="DBU116" s="97"/>
      <c r="DBV116" s="88"/>
      <c r="DBW116" s="71"/>
      <c r="DBX116" s="89"/>
      <c r="DBY116" s="89"/>
      <c r="DBZ116" s="77"/>
      <c r="DCA116" s="73"/>
      <c r="DCB116" s="69"/>
      <c r="DCC116" s="97"/>
      <c r="DCD116" s="88"/>
      <c r="DCE116" s="71"/>
      <c r="DCF116" s="89"/>
      <c r="DCG116" s="89"/>
      <c r="DCH116" s="77"/>
      <c r="DCI116" s="73"/>
      <c r="DCJ116" s="69"/>
      <c r="DCK116" s="97"/>
      <c r="DCL116" s="88"/>
      <c r="DCM116" s="71"/>
      <c r="DCN116" s="89"/>
      <c r="DCO116" s="89"/>
      <c r="DCP116" s="77"/>
      <c r="DCQ116" s="73"/>
      <c r="DCR116" s="69"/>
      <c r="DCS116" s="97"/>
      <c r="DCT116" s="88"/>
      <c r="DCU116" s="71"/>
      <c r="DCV116" s="89"/>
      <c r="DCW116" s="89"/>
      <c r="DCX116" s="77"/>
      <c r="DCY116" s="73"/>
      <c r="DCZ116" s="69"/>
      <c r="DDA116" s="97"/>
      <c r="DDB116" s="88"/>
      <c r="DDC116" s="71"/>
      <c r="DDD116" s="89"/>
      <c r="DDE116" s="89"/>
    </row>
    <row r="117" spans="1:2813" ht="39.950000000000003" hidden="1" customHeight="1" outlineLevel="1">
      <c r="B117" s="6"/>
      <c r="C117" s="130" t="str">
        <f>IF(A117&lt;&gt;"",A117,MAX($A$23:A117)&amp;"."&amp;ROW()-ROW($A$23)+1-MATCH(MAX($A$23:A117),$A$23:A117))</f>
        <v>17.1</v>
      </c>
      <c r="D117" s="48"/>
      <c r="E117" s="46" t="s">
        <v>173</v>
      </c>
      <c r="F117" s="14" t="s">
        <v>97</v>
      </c>
      <c r="G117" s="24">
        <f>5.5*(1.64+2.73+2*0.25)+6.35*7.4</f>
        <v>73.775000000000006</v>
      </c>
      <c r="H117" s="14"/>
      <c r="I117" s="141"/>
      <c r="J117" s="123" t="str">
        <f t="shared" si="4"/>
        <v xml:space="preserve"> </v>
      </c>
      <c r="K117" s="72"/>
      <c r="L117" s="96"/>
      <c r="M117" s="92"/>
      <c r="N117" s="81"/>
      <c r="O117" s="90"/>
      <c r="P117" s="81"/>
      <c r="Q117" s="1"/>
      <c r="R117" s="6"/>
      <c r="S117" s="81"/>
      <c r="T117" s="90"/>
      <c r="U117" s="81"/>
      <c r="V117" s="77"/>
      <c r="W117" s="42"/>
      <c r="X117" s="72"/>
      <c r="Y117" s="96"/>
      <c r="Z117" s="92"/>
      <c r="AA117" s="81"/>
      <c r="AB117" s="90"/>
      <c r="AC117" s="81"/>
      <c r="AD117" s="77"/>
      <c r="AE117" s="42"/>
      <c r="AF117" s="72"/>
      <c r="AG117" s="96"/>
      <c r="AH117" s="92"/>
      <c r="AI117" s="81"/>
      <c r="AJ117" s="90"/>
      <c r="AK117" s="81"/>
      <c r="AL117" s="77"/>
      <c r="AM117" s="42"/>
      <c r="AN117" s="72"/>
      <c r="AO117" s="96"/>
      <c r="AP117" s="92"/>
      <c r="AQ117" s="81"/>
      <c r="AR117" s="90"/>
      <c r="AS117" s="81"/>
      <c r="AT117" s="77"/>
      <c r="AU117" s="42"/>
      <c r="AV117" s="72"/>
      <c r="AW117" s="96"/>
      <c r="AX117" s="92"/>
      <c r="AY117" s="81"/>
      <c r="AZ117" s="90"/>
      <c r="BA117" s="81"/>
      <c r="BB117" s="77"/>
      <c r="BC117" s="42"/>
      <c r="BD117" s="72"/>
      <c r="BE117" s="96"/>
      <c r="BF117" s="92"/>
      <c r="BG117" s="81"/>
      <c r="BH117" s="90"/>
      <c r="BI117" s="81"/>
      <c r="BJ117" s="77"/>
      <c r="BK117" s="42"/>
      <c r="BL117" s="72"/>
      <c r="BM117" s="96"/>
      <c r="BN117" s="92"/>
      <c r="BO117" s="81"/>
      <c r="BP117" s="90"/>
      <c r="BQ117" s="81"/>
      <c r="BR117" s="77"/>
      <c r="BS117" s="42"/>
      <c r="BT117" s="72"/>
      <c r="BU117" s="96"/>
      <c r="BV117" s="92"/>
      <c r="BW117" s="81"/>
      <c r="BX117" s="90"/>
      <c r="BY117" s="81"/>
      <c r="BZ117" s="77"/>
      <c r="CA117" s="42"/>
      <c r="CB117" s="72"/>
      <c r="CC117" s="96"/>
      <c r="CD117" s="92"/>
      <c r="CE117" s="81"/>
      <c r="CF117" s="90"/>
      <c r="CG117" s="81"/>
      <c r="CH117" s="77"/>
      <c r="CI117" s="42"/>
      <c r="CJ117" s="72"/>
      <c r="CK117" s="96"/>
      <c r="CL117" s="92"/>
      <c r="CM117" s="81"/>
      <c r="CN117" s="90"/>
      <c r="CO117" s="81"/>
      <c r="CP117" s="77"/>
      <c r="CQ117" s="42"/>
      <c r="CR117" s="72"/>
      <c r="CS117" s="96"/>
      <c r="CT117" s="92"/>
      <c r="CU117" s="81"/>
      <c r="CV117" s="90"/>
      <c r="CW117" s="81"/>
      <c r="CX117" s="77"/>
      <c r="CY117" s="42"/>
      <c r="CZ117" s="72"/>
      <c r="DA117" s="96"/>
      <c r="DB117" s="92"/>
      <c r="DC117" s="81"/>
      <c r="DD117" s="90"/>
      <c r="DE117" s="81"/>
      <c r="DF117" s="77"/>
      <c r="DG117" s="42"/>
      <c r="DH117" s="72"/>
      <c r="DI117" s="96"/>
      <c r="DJ117" s="92"/>
      <c r="DK117" s="81"/>
      <c r="DL117" s="90"/>
      <c r="DM117" s="81"/>
      <c r="DN117" s="77"/>
      <c r="DO117" s="42"/>
      <c r="DP117" s="72"/>
      <c r="DQ117" s="96"/>
      <c r="DR117" s="92"/>
      <c r="DS117" s="81"/>
      <c r="DT117" s="90"/>
      <c r="DU117" s="81"/>
      <c r="DV117" s="77"/>
      <c r="DW117" s="42"/>
      <c r="DX117" s="72"/>
      <c r="DY117" s="96"/>
      <c r="DZ117" s="92"/>
      <c r="EA117" s="81"/>
      <c r="EB117" s="90"/>
      <c r="EC117" s="81"/>
      <c r="ED117" s="77"/>
      <c r="EE117" s="42"/>
      <c r="EF117" s="72"/>
      <c r="EG117" s="96"/>
      <c r="EH117" s="92"/>
      <c r="EI117" s="81"/>
      <c r="EJ117" s="90"/>
      <c r="EK117" s="81"/>
      <c r="EL117" s="77"/>
      <c r="EM117" s="42"/>
      <c r="EN117" s="72"/>
      <c r="EO117" s="96"/>
      <c r="EP117" s="92"/>
      <c r="EQ117" s="81"/>
      <c r="ER117" s="90"/>
      <c r="ES117" s="81"/>
      <c r="ET117" s="77"/>
      <c r="EU117" s="42"/>
      <c r="EV117" s="72"/>
      <c r="EW117" s="96"/>
      <c r="EX117" s="92"/>
      <c r="EY117" s="81"/>
      <c r="EZ117" s="90"/>
      <c r="FA117" s="81"/>
      <c r="FB117" s="77"/>
      <c r="FC117" s="42"/>
      <c r="FD117" s="72"/>
      <c r="FE117" s="96"/>
      <c r="FF117" s="92"/>
      <c r="FG117" s="81"/>
      <c r="FH117" s="90"/>
      <c r="FI117" s="81"/>
      <c r="FJ117" s="77"/>
      <c r="FK117" s="42"/>
      <c r="FL117" s="72"/>
      <c r="FM117" s="96"/>
      <c r="FN117" s="92"/>
      <c r="FO117" s="81"/>
      <c r="FP117" s="90"/>
      <c r="FQ117" s="81"/>
      <c r="FR117" s="77"/>
      <c r="FS117" s="42"/>
      <c r="FT117" s="72"/>
      <c r="FU117" s="96"/>
      <c r="FV117" s="92"/>
      <c r="FW117" s="81"/>
      <c r="FX117" s="90"/>
      <c r="FY117" s="81"/>
      <c r="FZ117" s="77"/>
      <c r="GA117" s="42"/>
      <c r="GB117" s="72"/>
      <c r="GC117" s="96"/>
      <c r="GD117" s="92"/>
      <c r="GE117" s="81"/>
      <c r="GF117" s="90"/>
      <c r="GG117" s="81"/>
      <c r="GH117" s="77"/>
      <c r="GI117" s="42"/>
      <c r="GJ117" s="72"/>
      <c r="GK117" s="96"/>
      <c r="GL117" s="92"/>
      <c r="GM117" s="81"/>
      <c r="GN117" s="90"/>
      <c r="GO117" s="81"/>
      <c r="GP117" s="77"/>
      <c r="GQ117" s="42"/>
      <c r="GR117" s="72"/>
      <c r="GS117" s="96"/>
      <c r="GT117" s="92"/>
      <c r="GU117" s="81"/>
      <c r="GV117" s="90"/>
      <c r="GW117" s="81"/>
      <c r="GX117" s="77"/>
      <c r="GY117" s="42"/>
      <c r="GZ117" s="72"/>
      <c r="HA117" s="96"/>
      <c r="HB117" s="92"/>
      <c r="HC117" s="81"/>
      <c r="HD117" s="90"/>
      <c r="HE117" s="81"/>
      <c r="HF117" s="77"/>
      <c r="HG117" s="42"/>
      <c r="HH117" s="72"/>
      <c r="HI117" s="96"/>
      <c r="HJ117" s="92"/>
      <c r="HK117" s="81"/>
      <c r="HL117" s="90"/>
      <c r="HM117" s="81"/>
      <c r="HN117" s="77"/>
      <c r="HO117" s="42"/>
      <c r="HP117" s="72"/>
      <c r="HQ117" s="96"/>
      <c r="HR117" s="92"/>
      <c r="HS117" s="81"/>
      <c r="HT117" s="90"/>
      <c r="HU117" s="81"/>
      <c r="HV117" s="77"/>
      <c r="HW117" s="42"/>
      <c r="HX117" s="72"/>
      <c r="HY117" s="96"/>
      <c r="HZ117" s="92"/>
      <c r="IA117" s="81"/>
      <c r="IB117" s="90"/>
      <c r="IC117" s="81"/>
      <c r="ID117" s="77"/>
      <c r="IE117" s="42"/>
      <c r="IF117" s="72"/>
      <c r="IG117" s="96"/>
      <c r="IH117" s="92"/>
      <c r="II117" s="81"/>
      <c r="IJ117" s="90"/>
      <c r="IK117" s="81"/>
      <c r="IL117" s="77"/>
      <c r="IM117" s="42"/>
      <c r="IN117" s="72"/>
      <c r="IO117" s="96"/>
      <c r="IP117" s="92"/>
      <c r="IQ117" s="81"/>
      <c r="IR117" s="90"/>
      <c r="IS117" s="81"/>
      <c r="IT117" s="77"/>
      <c r="IU117" s="42"/>
      <c r="IV117" s="72"/>
      <c r="IW117" s="96"/>
      <c r="IX117" s="92"/>
      <c r="IY117" s="81"/>
      <c r="IZ117" s="90"/>
      <c r="JA117" s="81"/>
      <c r="JB117" s="77"/>
      <c r="JC117" s="42"/>
      <c r="JD117" s="72"/>
      <c r="JE117" s="96"/>
      <c r="JF117" s="92"/>
      <c r="JG117" s="81"/>
      <c r="JH117" s="90"/>
      <c r="JI117" s="81"/>
      <c r="JJ117" s="77"/>
      <c r="JK117" s="42"/>
      <c r="JL117" s="72"/>
      <c r="JM117" s="96"/>
      <c r="JN117" s="92"/>
      <c r="JO117" s="81"/>
      <c r="JP117" s="90"/>
      <c r="JQ117" s="81"/>
      <c r="JR117" s="77"/>
      <c r="JS117" s="42"/>
      <c r="JT117" s="72"/>
      <c r="JU117" s="96"/>
      <c r="JV117" s="92"/>
      <c r="JW117" s="81"/>
      <c r="JX117" s="90"/>
      <c r="JY117" s="81"/>
      <c r="JZ117" s="77"/>
      <c r="KA117" s="42"/>
      <c r="KB117" s="72"/>
      <c r="KC117" s="96"/>
      <c r="KD117" s="92"/>
      <c r="KE117" s="81"/>
      <c r="KF117" s="90"/>
      <c r="KG117" s="81"/>
      <c r="KH117" s="77"/>
      <c r="KI117" s="42"/>
      <c r="KJ117" s="72"/>
      <c r="KK117" s="96"/>
      <c r="KL117" s="92"/>
      <c r="KM117" s="81"/>
      <c r="KN117" s="90"/>
      <c r="KO117" s="81"/>
      <c r="KP117" s="77"/>
      <c r="KQ117" s="42"/>
      <c r="KR117" s="72"/>
      <c r="KS117" s="96"/>
      <c r="KT117" s="92"/>
      <c r="KU117" s="81"/>
      <c r="KV117" s="90"/>
      <c r="KW117" s="81"/>
      <c r="KX117" s="77"/>
      <c r="KY117" s="42"/>
      <c r="KZ117" s="72"/>
      <c r="LA117" s="96"/>
      <c r="LB117" s="92"/>
      <c r="LC117" s="81"/>
      <c r="LD117" s="90"/>
      <c r="LE117" s="81"/>
      <c r="LF117" s="77"/>
      <c r="LG117" s="42"/>
      <c r="LH117" s="72"/>
      <c r="LI117" s="96"/>
      <c r="LJ117" s="92"/>
      <c r="LK117" s="81"/>
      <c r="LL117" s="90"/>
      <c r="LM117" s="81"/>
      <c r="LN117" s="77"/>
      <c r="LO117" s="42"/>
      <c r="LP117" s="72"/>
      <c r="LQ117" s="96"/>
      <c r="LR117" s="92"/>
      <c r="LS117" s="81"/>
      <c r="LT117" s="90"/>
      <c r="LU117" s="81"/>
      <c r="LV117" s="77"/>
      <c r="LW117" s="42"/>
      <c r="LX117" s="72"/>
      <c r="LY117" s="96"/>
      <c r="LZ117" s="92"/>
      <c r="MA117" s="81"/>
      <c r="MB117" s="90"/>
      <c r="MC117" s="81"/>
      <c r="MD117" s="77"/>
      <c r="ME117" s="42"/>
      <c r="MF117" s="72"/>
      <c r="MG117" s="96"/>
      <c r="MH117" s="92"/>
      <c r="MI117" s="81"/>
      <c r="MJ117" s="90"/>
      <c r="MK117" s="81"/>
      <c r="ML117" s="77"/>
      <c r="MM117" s="42"/>
      <c r="MN117" s="72"/>
      <c r="MO117" s="96"/>
      <c r="MP117" s="92"/>
      <c r="MQ117" s="81"/>
      <c r="MR117" s="90"/>
      <c r="MS117" s="81"/>
      <c r="MT117" s="77"/>
      <c r="MU117" s="42"/>
      <c r="MV117" s="72"/>
      <c r="MW117" s="96"/>
      <c r="MX117" s="92"/>
      <c r="MY117" s="81"/>
      <c r="MZ117" s="90"/>
      <c r="NA117" s="81"/>
      <c r="NB117" s="77"/>
      <c r="NC117" s="42"/>
      <c r="ND117" s="72"/>
      <c r="NE117" s="96"/>
      <c r="NF117" s="92"/>
      <c r="NG117" s="81"/>
      <c r="NH117" s="90"/>
      <c r="NI117" s="81"/>
      <c r="NJ117" s="77"/>
      <c r="NK117" s="42"/>
      <c r="NL117" s="72"/>
      <c r="NM117" s="96"/>
      <c r="NN117" s="92"/>
      <c r="NO117" s="81"/>
      <c r="NP117" s="90"/>
      <c r="NQ117" s="81"/>
      <c r="NR117" s="77"/>
      <c r="NS117" s="42"/>
      <c r="NT117" s="72"/>
      <c r="NU117" s="96"/>
      <c r="NV117" s="92"/>
      <c r="NW117" s="81"/>
      <c r="NX117" s="90"/>
      <c r="NY117" s="81"/>
      <c r="NZ117" s="77"/>
      <c r="OA117" s="42"/>
      <c r="OB117" s="72"/>
      <c r="OC117" s="96"/>
      <c r="OD117" s="92"/>
      <c r="OE117" s="81"/>
      <c r="OF117" s="90"/>
      <c r="OG117" s="81"/>
      <c r="OH117" s="77"/>
      <c r="OI117" s="42"/>
      <c r="OJ117" s="72"/>
      <c r="OK117" s="96"/>
      <c r="OL117" s="92"/>
      <c r="OM117" s="81"/>
      <c r="ON117" s="90"/>
      <c r="OO117" s="81"/>
      <c r="OP117" s="77"/>
      <c r="OQ117" s="42"/>
      <c r="OR117" s="72"/>
      <c r="OS117" s="96"/>
      <c r="OT117" s="92"/>
      <c r="OU117" s="81"/>
      <c r="OV117" s="90"/>
      <c r="OW117" s="81"/>
      <c r="OX117" s="77"/>
      <c r="OY117" s="42"/>
      <c r="OZ117" s="72"/>
      <c r="PA117" s="96"/>
      <c r="PB117" s="92"/>
      <c r="PC117" s="81"/>
      <c r="PD117" s="90"/>
      <c r="PE117" s="81"/>
      <c r="PF117" s="77"/>
      <c r="PG117" s="42"/>
      <c r="PH117" s="72"/>
      <c r="PI117" s="96"/>
      <c r="PJ117" s="92"/>
      <c r="PK117" s="81"/>
      <c r="PL117" s="90"/>
      <c r="PM117" s="81"/>
      <c r="PN117" s="77"/>
      <c r="PO117" s="42"/>
      <c r="PP117" s="72"/>
      <c r="PQ117" s="96"/>
      <c r="PR117" s="92"/>
      <c r="PS117" s="81"/>
      <c r="PT117" s="90"/>
      <c r="PU117" s="81"/>
      <c r="PV117" s="77"/>
      <c r="PW117" s="42"/>
      <c r="PX117" s="72"/>
      <c r="PY117" s="96"/>
      <c r="PZ117" s="92"/>
      <c r="QA117" s="81"/>
      <c r="QB117" s="90"/>
      <c r="QC117" s="81"/>
      <c r="QD117" s="77"/>
      <c r="QE117" s="42"/>
      <c r="QF117" s="72"/>
      <c r="QG117" s="96"/>
      <c r="QH117" s="92"/>
      <c r="QI117" s="81"/>
      <c r="QJ117" s="90"/>
      <c r="QK117" s="81"/>
      <c r="QL117" s="77"/>
      <c r="QM117" s="42"/>
      <c r="QN117" s="72"/>
      <c r="QO117" s="96"/>
      <c r="QP117" s="92"/>
      <c r="QQ117" s="81"/>
      <c r="QR117" s="90"/>
      <c r="QS117" s="81"/>
      <c r="QT117" s="77"/>
      <c r="QU117" s="42"/>
      <c r="QV117" s="72"/>
      <c r="QW117" s="96"/>
      <c r="QX117" s="92"/>
      <c r="QY117" s="81"/>
      <c r="QZ117" s="90"/>
      <c r="RA117" s="81"/>
      <c r="RB117" s="77"/>
      <c r="RC117" s="42"/>
      <c r="RD117" s="72"/>
      <c r="RE117" s="96"/>
      <c r="RF117" s="92"/>
      <c r="RG117" s="81"/>
      <c r="RH117" s="90"/>
      <c r="RI117" s="81"/>
      <c r="RJ117" s="77"/>
      <c r="RK117" s="42"/>
      <c r="RL117" s="72"/>
      <c r="RM117" s="96"/>
      <c r="RN117" s="92"/>
      <c r="RO117" s="81"/>
      <c r="RP117" s="90"/>
      <c r="RQ117" s="81"/>
      <c r="RR117" s="77"/>
      <c r="RS117" s="42"/>
      <c r="RT117" s="72"/>
      <c r="RU117" s="96"/>
      <c r="RV117" s="92"/>
      <c r="RW117" s="81"/>
      <c r="RX117" s="90"/>
      <c r="RY117" s="81"/>
      <c r="RZ117" s="77"/>
      <c r="SA117" s="42"/>
      <c r="SB117" s="72"/>
      <c r="SC117" s="96"/>
      <c r="SD117" s="92"/>
      <c r="SE117" s="81"/>
      <c r="SF117" s="90"/>
      <c r="SG117" s="81"/>
      <c r="SH117" s="77"/>
      <c r="SI117" s="42"/>
      <c r="SJ117" s="72"/>
      <c r="SK117" s="96"/>
      <c r="SL117" s="92"/>
      <c r="SM117" s="81"/>
      <c r="SN117" s="90"/>
      <c r="SO117" s="81"/>
      <c r="SP117" s="77"/>
      <c r="SQ117" s="42"/>
      <c r="SR117" s="72"/>
      <c r="SS117" s="96"/>
      <c r="ST117" s="92"/>
      <c r="SU117" s="81"/>
      <c r="SV117" s="90"/>
      <c r="SW117" s="81"/>
      <c r="SX117" s="77"/>
      <c r="SY117" s="42"/>
      <c r="SZ117" s="72"/>
      <c r="TA117" s="96"/>
      <c r="TB117" s="92"/>
      <c r="TC117" s="81"/>
      <c r="TD117" s="90"/>
      <c r="TE117" s="81"/>
      <c r="TF117" s="77"/>
      <c r="TG117" s="42"/>
      <c r="TH117" s="72"/>
      <c r="TI117" s="96"/>
      <c r="TJ117" s="92"/>
      <c r="TK117" s="81"/>
      <c r="TL117" s="90"/>
      <c r="TM117" s="81"/>
      <c r="TN117" s="77"/>
      <c r="TO117" s="42"/>
      <c r="TP117" s="72"/>
      <c r="TQ117" s="96"/>
      <c r="TR117" s="92"/>
      <c r="TS117" s="81"/>
      <c r="TT117" s="90"/>
      <c r="TU117" s="81"/>
      <c r="TV117" s="77"/>
      <c r="TW117" s="42"/>
      <c r="TX117" s="72"/>
      <c r="TY117" s="96"/>
      <c r="TZ117" s="92"/>
      <c r="UA117" s="81"/>
      <c r="UB117" s="90"/>
      <c r="UC117" s="81"/>
      <c r="UD117" s="77"/>
      <c r="UE117" s="42"/>
      <c r="UF117" s="72"/>
      <c r="UG117" s="96"/>
      <c r="UH117" s="92"/>
      <c r="UI117" s="81"/>
      <c r="UJ117" s="90"/>
      <c r="UK117" s="81"/>
      <c r="UL117" s="77"/>
      <c r="UM117" s="42"/>
      <c r="UN117" s="72"/>
      <c r="UO117" s="96"/>
      <c r="UP117" s="92"/>
      <c r="UQ117" s="81"/>
      <c r="UR117" s="90"/>
      <c r="US117" s="81"/>
      <c r="UT117" s="77"/>
      <c r="UU117" s="42"/>
      <c r="UV117" s="72"/>
      <c r="UW117" s="96"/>
      <c r="UX117" s="92"/>
      <c r="UY117" s="81"/>
      <c r="UZ117" s="90"/>
      <c r="VA117" s="81"/>
      <c r="VB117" s="77"/>
      <c r="VC117" s="42"/>
      <c r="VD117" s="72"/>
      <c r="VE117" s="96"/>
      <c r="VF117" s="92"/>
      <c r="VG117" s="81"/>
      <c r="VH117" s="90"/>
      <c r="VI117" s="81"/>
      <c r="VJ117" s="77"/>
      <c r="VK117" s="42"/>
      <c r="VL117" s="72"/>
      <c r="VM117" s="96"/>
      <c r="VN117" s="92"/>
      <c r="VO117" s="81"/>
      <c r="VP117" s="90"/>
      <c r="VQ117" s="81"/>
      <c r="VR117" s="77"/>
      <c r="VS117" s="42"/>
      <c r="VT117" s="72"/>
      <c r="VU117" s="96"/>
      <c r="VV117" s="92"/>
      <c r="VW117" s="81"/>
      <c r="VX117" s="90"/>
      <c r="VY117" s="81"/>
      <c r="VZ117" s="77"/>
      <c r="WA117" s="42"/>
      <c r="WB117" s="72"/>
      <c r="WC117" s="96"/>
      <c r="WD117" s="92"/>
      <c r="WE117" s="81"/>
      <c r="WF117" s="90"/>
      <c r="WG117" s="81"/>
      <c r="WH117" s="77"/>
      <c r="WI117" s="42"/>
      <c r="WJ117" s="72"/>
      <c r="WK117" s="96"/>
      <c r="WL117" s="92"/>
      <c r="WM117" s="81"/>
      <c r="WN117" s="90"/>
      <c r="WO117" s="81"/>
      <c r="WP117" s="77"/>
      <c r="WQ117" s="42"/>
      <c r="WR117" s="72"/>
      <c r="WS117" s="96"/>
      <c r="WT117" s="92"/>
      <c r="WU117" s="81"/>
      <c r="WV117" s="90"/>
      <c r="WW117" s="81"/>
      <c r="WX117" s="77"/>
      <c r="WY117" s="42"/>
      <c r="WZ117" s="72"/>
      <c r="XA117" s="96"/>
      <c r="XB117" s="92"/>
      <c r="XC117" s="81"/>
      <c r="XD117" s="90"/>
      <c r="XE117" s="81"/>
      <c r="XF117" s="77"/>
      <c r="XG117" s="42"/>
      <c r="XH117" s="72"/>
      <c r="XI117" s="96"/>
      <c r="XJ117" s="92"/>
      <c r="XK117" s="81"/>
      <c r="XL117" s="90"/>
      <c r="XM117" s="81"/>
      <c r="XN117" s="77"/>
      <c r="XO117" s="42"/>
      <c r="XP117" s="72"/>
      <c r="XQ117" s="96"/>
      <c r="XR117" s="92"/>
      <c r="XS117" s="81"/>
      <c r="XT117" s="90"/>
      <c r="XU117" s="81"/>
      <c r="XV117" s="77"/>
      <c r="XW117" s="42"/>
      <c r="XX117" s="72"/>
      <c r="XY117" s="96"/>
      <c r="XZ117" s="92"/>
      <c r="YA117" s="81"/>
      <c r="YB117" s="90"/>
      <c r="YC117" s="81"/>
      <c r="YD117" s="77"/>
      <c r="YE117" s="42"/>
      <c r="YF117" s="72"/>
      <c r="YG117" s="96"/>
      <c r="YH117" s="92"/>
      <c r="YI117" s="81"/>
      <c r="YJ117" s="90"/>
      <c r="YK117" s="81"/>
      <c r="YL117" s="77"/>
      <c r="YM117" s="42"/>
      <c r="YN117" s="72"/>
      <c r="YO117" s="96"/>
      <c r="YP117" s="92"/>
      <c r="YQ117" s="81"/>
      <c r="YR117" s="90"/>
      <c r="YS117" s="81"/>
      <c r="YT117" s="77"/>
      <c r="YU117" s="42"/>
      <c r="YV117" s="72"/>
      <c r="YW117" s="96"/>
      <c r="YX117" s="92"/>
      <c r="YY117" s="81"/>
      <c r="YZ117" s="90"/>
      <c r="ZA117" s="81"/>
      <c r="ZB117" s="77"/>
      <c r="ZC117" s="42"/>
      <c r="ZD117" s="72"/>
      <c r="ZE117" s="96"/>
      <c r="ZF117" s="92"/>
      <c r="ZG117" s="81"/>
      <c r="ZH117" s="90"/>
      <c r="ZI117" s="81"/>
      <c r="ZJ117" s="77"/>
      <c r="ZK117" s="42"/>
      <c r="ZL117" s="72"/>
      <c r="ZM117" s="96"/>
      <c r="ZN117" s="92"/>
      <c r="ZO117" s="81"/>
      <c r="ZP117" s="90"/>
      <c r="ZQ117" s="81"/>
      <c r="ZR117" s="77"/>
      <c r="ZS117" s="42"/>
      <c r="ZT117" s="72"/>
      <c r="ZU117" s="96"/>
      <c r="ZV117" s="92"/>
      <c r="ZW117" s="81"/>
      <c r="ZX117" s="90"/>
      <c r="ZY117" s="81"/>
      <c r="ZZ117" s="77"/>
      <c r="AAA117" s="42"/>
      <c r="AAB117" s="72"/>
      <c r="AAC117" s="96"/>
      <c r="AAD117" s="92"/>
      <c r="AAE117" s="81"/>
      <c r="AAF117" s="90"/>
      <c r="AAG117" s="81"/>
      <c r="AAH117" s="77"/>
      <c r="AAI117" s="42"/>
      <c r="AAJ117" s="72"/>
      <c r="AAK117" s="96"/>
      <c r="AAL117" s="92"/>
      <c r="AAM117" s="81"/>
      <c r="AAN117" s="90"/>
      <c r="AAO117" s="81"/>
      <c r="AAP117" s="77"/>
      <c r="AAQ117" s="42"/>
      <c r="AAR117" s="72"/>
      <c r="AAS117" s="96"/>
      <c r="AAT117" s="92"/>
      <c r="AAU117" s="81"/>
      <c r="AAV117" s="90"/>
      <c r="AAW117" s="81"/>
      <c r="AAX117" s="77"/>
      <c r="AAY117" s="42"/>
      <c r="AAZ117" s="72"/>
      <c r="ABA117" s="96"/>
      <c r="ABB117" s="92"/>
      <c r="ABC117" s="81"/>
      <c r="ABD117" s="90"/>
      <c r="ABE117" s="81"/>
      <c r="ABF117" s="77"/>
      <c r="ABG117" s="42"/>
      <c r="ABH117" s="72"/>
      <c r="ABI117" s="96"/>
      <c r="ABJ117" s="92"/>
      <c r="ABK117" s="81"/>
      <c r="ABL117" s="90"/>
      <c r="ABM117" s="81"/>
      <c r="ABN117" s="77"/>
      <c r="ABO117" s="42"/>
      <c r="ABP117" s="72"/>
      <c r="ABQ117" s="96"/>
      <c r="ABR117" s="92"/>
      <c r="ABS117" s="81"/>
      <c r="ABT117" s="90"/>
      <c r="ABU117" s="81"/>
      <c r="ABV117" s="77"/>
      <c r="ABW117" s="42"/>
      <c r="ABX117" s="72"/>
      <c r="ABY117" s="96"/>
      <c r="ABZ117" s="92"/>
      <c r="ACA117" s="81"/>
      <c r="ACB117" s="90"/>
      <c r="ACC117" s="81"/>
      <c r="ACD117" s="77"/>
      <c r="ACE117" s="42"/>
      <c r="ACF117" s="72"/>
      <c r="ACG117" s="96"/>
      <c r="ACH117" s="92"/>
      <c r="ACI117" s="81"/>
      <c r="ACJ117" s="90"/>
      <c r="ACK117" s="81"/>
      <c r="ACL117" s="77"/>
      <c r="ACM117" s="42"/>
      <c r="ACN117" s="72"/>
      <c r="ACO117" s="96"/>
      <c r="ACP117" s="92"/>
      <c r="ACQ117" s="81"/>
      <c r="ACR117" s="90"/>
      <c r="ACS117" s="81"/>
      <c r="ACT117" s="77"/>
      <c r="ACU117" s="42"/>
      <c r="ACV117" s="72"/>
      <c r="ACW117" s="96"/>
      <c r="ACX117" s="92"/>
      <c r="ACY117" s="81"/>
      <c r="ACZ117" s="90"/>
      <c r="ADA117" s="81"/>
      <c r="ADB117" s="77"/>
      <c r="ADC117" s="42"/>
      <c r="ADD117" s="72"/>
      <c r="ADE117" s="96"/>
      <c r="ADF117" s="92"/>
      <c r="ADG117" s="81"/>
      <c r="ADH117" s="90"/>
      <c r="ADI117" s="81"/>
      <c r="ADJ117" s="77"/>
      <c r="ADK117" s="42"/>
      <c r="ADL117" s="72"/>
      <c r="ADM117" s="96"/>
      <c r="ADN117" s="92"/>
      <c r="ADO117" s="81"/>
      <c r="ADP117" s="90"/>
      <c r="ADQ117" s="81"/>
      <c r="ADR117" s="77"/>
      <c r="ADS117" s="42"/>
      <c r="ADT117" s="72"/>
      <c r="ADU117" s="96"/>
      <c r="ADV117" s="92"/>
      <c r="ADW117" s="81"/>
      <c r="ADX117" s="90"/>
      <c r="ADY117" s="81"/>
      <c r="ADZ117" s="77"/>
      <c r="AEA117" s="42"/>
      <c r="AEB117" s="72"/>
      <c r="AEC117" s="96"/>
      <c r="AED117" s="92"/>
      <c r="AEE117" s="81"/>
      <c r="AEF117" s="90"/>
      <c r="AEG117" s="81"/>
      <c r="AEH117" s="77"/>
      <c r="AEI117" s="42"/>
      <c r="AEJ117" s="72"/>
      <c r="AEK117" s="96"/>
      <c r="AEL117" s="92"/>
      <c r="AEM117" s="81"/>
      <c r="AEN117" s="90"/>
      <c r="AEO117" s="81"/>
      <c r="AEP117" s="77"/>
      <c r="AEQ117" s="42"/>
      <c r="AER117" s="72"/>
      <c r="AES117" s="96"/>
      <c r="AET117" s="92"/>
      <c r="AEU117" s="81"/>
      <c r="AEV117" s="90"/>
      <c r="AEW117" s="81"/>
      <c r="AEX117" s="77"/>
      <c r="AEY117" s="42"/>
      <c r="AEZ117" s="72"/>
      <c r="AFA117" s="96"/>
      <c r="AFB117" s="92"/>
      <c r="AFC117" s="81"/>
      <c r="AFD117" s="90"/>
      <c r="AFE117" s="81"/>
      <c r="AFF117" s="77"/>
      <c r="AFG117" s="42"/>
      <c r="AFH117" s="72"/>
      <c r="AFI117" s="96"/>
      <c r="AFJ117" s="92"/>
      <c r="AFK117" s="81"/>
      <c r="AFL117" s="90"/>
      <c r="AFM117" s="81"/>
      <c r="AFN117" s="77"/>
      <c r="AFO117" s="42"/>
      <c r="AFP117" s="72"/>
      <c r="AFQ117" s="96"/>
      <c r="AFR117" s="92"/>
      <c r="AFS117" s="81"/>
      <c r="AFT117" s="90"/>
      <c r="AFU117" s="81"/>
      <c r="AFV117" s="77"/>
      <c r="AFW117" s="42"/>
      <c r="AFX117" s="72"/>
      <c r="AFY117" s="96"/>
      <c r="AFZ117" s="92"/>
      <c r="AGA117" s="81"/>
      <c r="AGB117" s="90"/>
      <c r="AGC117" s="81"/>
      <c r="AGD117" s="77"/>
      <c r="AGE117" s="42"/>
      <c r="AGF117" s="72"/>
      <c r="AGG117" s="96"/>
      <c r="AGH117" s="92"/>
      <c r="AGI117" s="81"/>
      <c r="AGJ117" s="90"/>
      <c r="AGK117" s="81"/>
      <c r="AGL117" s="77"/>
      <c r="AGM117" s="42"/>
      <c r="AGN117" s="72"/>
      <c r="AGO117" s="96"/>
      <c r="AGP117" s="92"/>
      <c r="AGQ117" s="81"/>
      <c r="AGR117" s="90"/>
      <c r="AGS117" s="81"/>
      <c r="AGT117" s="77"/>
      <c r="AGU117" s="42"/>
      <c r="AGV117" s="72"/>
      <c r="AGW117" s="96"/>
      <c r="AGX117" s="92"/>
      <c r="AGY117" s="81"/>
      <c r="AGZ117" s="90"/>
      <c r="AHA117" s="81"/>
      <c r="AHB117" s="77"/>
      <c r="AHC117" s="42"/>
      <c r="AHD117" s="72"/>
      <c r="AHE117" s="96"/>
      <c r="AHF117" s="92"/>
      <c r="AHG117" s="81"/>
      <c r="AHH117" s="90"/>
      <c r="AHI117" s="81"/>
      <c r="AHJ117" s="77"/>
      <c r="AHK117" s="42"/>
      <c r="AHL117" s="72"/>
      <c r="AHM117" s="96"/>
      <c r="AHN117" s="92"/>
      <c r="AHO117" s="81"/>
      <c r="AHP117" s="90"/>
      <c r="AHQ117" s="81"/>
      <c r="AHR117" s="77"/>
      <c r="AHS117" s="42"/>
      <c r="AHT117" s="72"/>
      <c r="AHU117" s="96"/>
      <c r="AHV117" s="92"/>
      <c r="AHW117" s="81"/>
      <c r="AHX117" s="90"/>
      <c r="AHY117" s="81"/>
      <c r="AHZ117" s="77"/>
      <c r="AIA117" s="42"/>
      <c r="AIB117" s="72"/>
      <c r="AIC117" s="96"/>
      <c r="AID117" s="92"/>
      <c r="AIE117" s="81"/>
      <c r="AIF117" s="90"/>
      <c r="AIG117" s="81"/>
      <c r="AIH117" s="77"/>
      <c r="AII117" s="42"/>
      <c r="AIJ117" s="72"/>
      <c r="AIK117" s="96"/>
      <c r="AIL117" s="92"/>
      <c r="AIM117" s="81"/>
      <c r="AIN117" s="90"/>
      <c r="AIO117" s="81"/>
      <c r="AIP117" s="77"/>
      <c r="AIQ117" s="42"/>
      <c r="AIR117" s="72"/>
      <c r="AIS117" s="96"/>
      <c r="AIT117" s="92"/>
      <c r="AIU117" s="81"/>
      <c r="AIV117" s="90"/>
      <c r="AIW117" s="81"/>
      <c r="AIX117" s="77"/>
      <c r="AIY117" s="42"/>
      <c r="AIZ117" s="72"/>
      <c r="AJA117" s="96"/>
      <c r="AJB117" s="92"/>
      <c r="AJC117" s="81"/>
      <c r="AJD117" s="90"/>
      <c r="AJE117" s="81"/>
      <c r="AJF117" s="77"/>
      <c r="AJG117" s="42"/>
      <c r="AJH117" s="72"/>
      <c r="AJI117" s="96"/>
      <c r="AJJ117" s="92"/>
      <c r="AJK117" s="81"/>
      <c r="AJL117" s="90"/>
      <c r="AJM117" s="81"/>
      <c r="AJN117" s="77"/>
      <c r="AJO117" s="42"/>
      <c r="AJP117" s="72"/>
      <c r="AJQ117" s="96"/>
      <c r="AJR117" s="92"/>
      <c r="AJS117" s="81"/>
      <c r="AJT117" s="90"/>
      <c r="AJU117" s="81"/>
      <c r="AJV117" s="77"/>
      <c r="AJW117" s="42"/>
      <c r="AJX117" s="72"/>
      <c r="AJY117" s="96"/>
      <c r="AJZ117" s="92"/>
      <c r="AKA117" s="81"/>
      <c r="AKB117" s="90"/>
      <c r="AKC117" s="81"/>
      <c r="AKD117" s="77"/>
      <c r="AKE117" s="42"/>
      <c r="AKF117" s="72"/>
      <c r="AKG117" s="96"/>
      <c r="AKH117" s="92"/>
      <c r="AKI117" s="81"/>
      <c r="AKJ117" s="90"/>
      <c r="AKK117" s="81"/>
      <c r="AKL117" s="77"/>
      <c r="AKM117" s="42"/>
      <c r="AKN117" s="72"/>
      <c r="AKO117" s="96"/>
      <c r="AKP117" s="92"/>
      <c r="AKQ117" s="81"/>
      <c r="AKR117" s="90"/>
      <c r="AKS117" s="81"/>
      <c r="AKT117" s="77"/>
      <c r="AKU117" s="42"/>
      <c r="AKV117" s="72"/>
      <c r="AKW117" s="96"/>
      <c r="AKX117" s="92"/>
      <c r="AKY117" s="81"/>
      <c r="AKZ117" s="90"/>
      <c r="ALA117" s="81"/>
      <c r="ALB117" s="77"/>
      <c r="ALC117" s="42"/>
      <c r="ALD117" s="72"/>
      <c r="ALE117" s="96"/>
      <c r="ALF117" s="92"/>
      <c r="ALG117" s="81"/>
      <c r="ALH117" s="90"/>
      <c r="ALI117" s="81"/>
      <c r="ALJ117" s="77"/>
      <c r="ALK117" s="42"/>
      <c r="ALL117" s="72"/>
      <c r="ALM117" s="96"/>
      <c r="ALN117" s="92"/>
      <c r="ALO117" s="81"/>
      <c r="ALP117" s="90"/>
      <c r="ALQ117" s="81"/>
      <c r="ALR117" s="77"/>
      <c r="ALS117" s="42"/>
      <c r="ALT117" s="72"/>
      <c r="ALU117" s="96"/>
      <c r="ALV117" s="92"/>
      <c r="ALW117" s="81"/>
      <c r="ALX117" s="90"/>
      <c r="ALY117" s="81"/>
      <c r="ALZ117" s="77"/>
      <c r="AMA117" s="42"/>
      <c r="AMB117" s="72"/>
      <c r="AMC117" s="96"/>
      <c r="AMD117" s="92"/>
      <c r="AME117" s="81"/>
      <c r="AMF117" s="90"/>
      <c r="AMG117" s="81"/>
      <c r="AMH117" s="77"/>
      <c r="AMI117" s="42"/>
      <c r="AMJ117" s="72"/>
      <c r="AMK117" s="96"/>
      <c r="AML117" s="92"/>
      <c r="AMM117" s="81"/>
      <c r="AMN117" s="90"/>
      <c r="AMO117" s="81"/>
      <c r="AMP117" s="77"/>
      <c r="AMQ117" s="42"/>
      <c r="AMR117" s="72"/>
      <c r="AMS117" s="96"/>
      <c r="AMT117" s="92"/>
      <c r="AMU117" s="81"/>
      <c r="AMV117" s="90"/>
      <c r="AMW117" s="81"/>
      <c r="AMX117" s="77"/>
      <c r="AMY117" s="42"/>
      <c r="AMZ117" s="72"/>
      <c r="ANA117" s="96"/>
      <c r="ANB117" s="92"/>
      <c r="ANC117" s="81"/>
      <c r="AND117" s="90"/>
      <c r="ANE117" s="81"/>
      <c r="ANF117" s="77"/>
      <c r="ANG117" s="42"/>
      <c r="ANH117" s="72"/>
      <c r="ANI117" s="96"/>
      <c r="ANJ117" s="92"/>
      <c r="ANK117" s="81"/>
      <c r="ANL117" s="90"/>
      <c r="ANM117" s="81"/>
      <c r="ANN117" s="77"/>
      <c r="ANO117" s="42"/>
      <c r="ANP117" s="72"/>
      <c r="ANQ117" s="96"/>
      <c r="ANR117" s="92"/>
      <c r="ANS117" s="81"/>
      <c r="ANT117" s="90"/>
      <c r="ANU117" s="81"/>
      <c r="ANV117" s="77"/>
      <c r="ANW117" s="42"/>
      <c r="ANX117" s="72"/>
      <c r="ANY117" s="96"/>
      <c r="ANZ117" s="92"/>
      <c r="AOA117" s="81"/>
      <c r="AOB117" s="90"/>
      <c r="AOC117" s="81"/>
      <c r="AOD117" s="77"/>
      <c r="AOE117" s="42"/>
      <c r="AOF117" s="72"/>
      <c r="AOG117" s="96"/>
      <c r="AOH117" s="92"/>
      <c r="AOI117" s="81"/>
      <c r="AOJ117" s="90"/>
      <c r="AOK117" s="81"/>
      <c r="AOL117" s="77"/>
      <c r="AOM117" s="42"/>
      <c r="AON117" s="72"/>
      <c r="AOO117" s="96"/>
      <c r="AOP117" s="92"/>
      <c r="AOQ117" s="81"/>
      <c r="AOR117" s="90"/>
      <c r="AOS117" s="81"/>
      <c r="AOT117" s="77"/>
      <c r="AOU117" s="42"/>
      <c r="AOV117" s="72"/>
      <c r="AOW117" s="96"/>
      <c r="AOX117" s="92"/>
      <c r="AOY117" s="81"/>
      <c r="AOZ117" s="90"/>
      <c r="APA117" s="81"/>
      <c r="APB117" s="77"/>
      <c r="APC117" s="42"/>
      <c r="APD117" s="72"/>
      <c r="APE117" s="96"/>
      <c r="APF117" s="92"/>
      <c r="APG117" s="81"/>
      <c r="APH117" s="90"/>
      <c r="API117" s="81"/>
      <c r="APJ117" s="77"/>
      <c r="APK117" s="42"/>
      <c r="APL117" s="72"/>
      <c r="APM117" s="96"/>
      <c r="APN117" s="92"/>
      <c r="APO117" s="81"/>
      <c r="APP117" s="90"/>
      <c r="APQ117" s="81"/>
      <c r="APR117" s="77"/>
      <c r="APS117" s="42"/>
      <c r="APT117" s="72"/>
      <c r="APU117" s="96"/>
      <c r="APV117" s="92"/>
      <c r="APW117" s="81"/>
      <c r="APX117" s="90"/>
      <c r="APY117" s="81"/>
      <c r="APZ117" s="77"/>
      <c r="AQA117" s="42"/>
      <c r="AQB117" s="72"/>
      <c r="AQC117" s="96"/>
      <c r="AQD117" s="92"/>
      <c r="AQE117" s="81"/>
      <c r="AQF117" s="90"/>
      <c r="AQG117" s="81"/>
      <c r="AQH117" s="77"/>
      <c r="AQI117" s="42"/>
      <c r="AQJ117" s="72"/>
      <c r="AQK117" s="96"/>
      <c r="AQL117" s="92"/>
      <c r="AQM117" s="81"/>
      <c r="AQN117" s="90"/>
      <c r="AQO117" s="81"/>
      <c r="AQP117" s="77"/>
      <c r="AQQ117" s="42"/>
      <c r="AQR117" s="72"/>
      <c r="AQS117" s="96"/>
      <c r="AQT117" s="92"/>
      <c r="AQU117" s="81"/>
      <c r="AQV117" s="90"/>
      <c r="AQW117" s="81"/>
      <c r="AQX117" s="77"/>
      <c r="AQY117" s="42"/>
      <c r="AQZ117" s="72"/>
      <c r="ARA117" s="96"/>
      <c r="ARB117" s="92"/>
      <c r="ARC117" s="81"/>
      <c r="ARD117" s="90"/>
      <c r="ARE117" s="81"/>
      <c r="ARF117" s="77"/>
      <c r="ARG117" s="42"/>
      <c r="ARH117" s="72"/>
      <c r="ARI117" s="96"/>
      <c r="ARJ117" s="92"/>
      <c r="ARK117" s="81"/>
      <c r="ARL117" s="90"/>
      <c r="ARM117" s="81"/>
      <c r="ARN117" s="77"/>
      <c r="ARO117" s="42"/>
      <c r="ARP117" s="72"/>
      <c r="ARQ117" s="96"/>
      <c r="ARR117" s="92"/>
      <c r="ARS117" s="81"/>
      <c r="ART117" s="90"/>
      <c r="ARU117" s="81"/>
      <c r="ARV117" s="77"/>
      <c r="ARW117" s="42"/>
      <c r="ARX117" s="72"/>
      <c r="ARY117" s="96"/>
      <c r="ARZ117" s="92"/>
      <c r="ASA117" s="81"/>
      <c r="ASB117" s="90"/>
      <c r="ASC117" s="81"/>
      <c r="ASD117" s="77"/>
      <c r="ASE117" s="42"/>
      <c r="ASF117" s="72"/>
      <c r="ASG117" s="96"/>
      <c r="ASH117" s="92"/>
      <c r="ASI117" s="81"/>
      <c r="ASJ117" s="90"/>
      <c r="ASK117" s="81"/>
      <c r="ASL117" s="77"/>
      <c r="ASM117" s="42"/>
      <c r="ASN117" s="72"/>
      <c r="ASO117" s="96"/>
      <c r="ASP117" s="92"/>
      <c r="ASQ117" s="81"/>
      <c r="ASR117" s="90"/>
      <c r="ASS117" s="81"/>
      <c r="AST117" s="77"/>
      <c r="ASU117" s="42"/>
      <c r="ASV117" s="72"/>
      <c r="ASW117" s="96"/>
      <c r="ASX117" s="92"/>
      <c r="ASY117" s="81"/>
      <c r="ASZ117" s="90"/>
      <c r="ATA117" s="81"/>
      <c r="ATB117" s="77"/>
      <c r="ATC117" s="42"/>
      <c r="ATD117" s="72"/>
      <c r="ATE117" s="96"/>
      <c r="ATF117" s="92"/>
      <c r="ATG117" s="81"/>
      <c r="ATH117" s="90"/>
      <c r="ATI117" s="81"/>
      <c r="ATJ117" s="77"/>
      <c r="ATK117" s="42"/>
      <c r="ATL117" s="72"/>
      <c r="ATM117" s="96"/>
      <c r="ATN117" s="92"/>
      <c r="ATO117" s="81"/>
      <c r="ATP117" s="90"/>
      <c r="ATQ117" s="81"/>
      <c r="ATR117" s="77"/>
      <c r="ATS117" s="42"/>
      <c r="ATT117" s="72"/>
      <c r="ATU117" s="96"/>
      <c r="ATV117" s="92"/>
      <c r="ATW117" s="81"/>
      <c r="ATX117" s="90"/>
      <c r="ATY117" s="81"/>
      <c r="ATZ117" s="77"/>
      <c r="AUA117" s="42"/>
      <c r="AUB117" s="72"/>
      <c r="AUC117" s="96"/>
      <c r="AUD117" s="92"/>
      <c r="AUE117" s="81"/>
      <c r="AUF117" s="90"/>
      <c r="AUG117" s="81"/>
      <c r="AUH117" s="77"/>
      <c r="AUI117" s="42"/>
      <c r="AUJ117" s="72"/>
      <c r="AUK117" s="96"/>
      <c r="AUL117" s="92"/>
      <c r="AUM117" s="81"/>
      <c r="AUN117" s="90"/>
      <c r="AUO117" s="81"/>
      <c r="AUP117" s="77"/>
      <c r="AUQ117" s="42"/>
      <c r="AUR117" s="72"/>
      <c r="AUS117" s="96"/>
      <c r="AUT117" s="92"/>
      <c r="AUU117" s="81"/>
      <c r="AUV117" s="90"/>
      <c r="AUW117" s="81"/>
      <c r="AUX117" s="77"/>
      <c r="AUY117" s="42"/>
      <c r="AUZ117" s="72"/>
      <c r="AVA117" s="96"/>
      <c r="AVB117" s="92"/>
      <c r="AVC117" s="81"/>
      <c r="AVD117" s="90"/>
      <c r="AVE117" s="81"/>
      <c r="AVF117" s="77"/>
      <c r="AVG117" s="42"/>
      <c r="AVH117" s="72"/>
      <c r="AVI117" s="96"/>
      <c r="AVJ117" s="92"/>
      <c r="AVK117" s="81"/>
      <c r="AVL117" s="90"/>
      <c r="AVM117" s="81"/>
      <c r="AVN117" s="77"/>
      <c r="AVO117" s="42"/>
      <c r="AVP117" s="72"/>
      <c r="AVQ117" s="96"/>
      <c r="AVR117" s="92"/>
      <c r="AVS117" s="81"/>
      <c r="AVT117" s="90"/>
      <c r="AVU117" s="81"/>
      <c r="AVV117" s="77"/>
      <c r="AVW117" s="42"/>
      <c r="AVX117" s="72"/>
      <c r="AVY117" s="96"/>
      <c r="AVZ117" s="92"/>
      <c r="AWA117" s="81"/>
      <c r="AWB117" s="90"/>
      <c r="AWC117" s="81"/>
      <c r="AWD117" s="77"/>
      <c r="AWE117" s="42"/>
      <c r="AWF117" s="72"/>
      <c r="AWG117" s="96"/>
      <c r="AWH117" s="92"/>
      <c r="AWI117" s="81"/>
      <c r="AWJ117" s="90"/>
      <c r="AWK117" s="81"/>
      <c r="AWL117" s="77"/>
      <c r="AWM117" s="42"/>
      <c r="AWN117" s="72"/>
      <c r="AWO117" s="96"/>
      <c r="AWP117" s="92"/>
      <c r="AWQ117" s="81"/>
      <c r="AWR117" s="90"/>
      <c r="AWS117" s="81"/>
      <c r="AWT117" s="77"/>
      <c r="AWU117" s="42"/>
      <c r="AWV117" s="72"/>
      <c r="AWW117" s="96"/>
      <c r="AWX117" s="92"/>
      <c r="AWY117" s="81"/>
      <c r="AWZ117" s="90"/>
      <c r="AXA117" s="81"/>
      <c r="AXB117" s="77"/>
      <c r="AXC117" s="42"/>
      <c r="AXD117" s="72"/>
      <c r="AXE117" s="96"/>
      <c r="AXF117" s="92"/>
      <c r="AXG117" s="81"/>
      <c r="AXH117" s="90"/>
      <c r="AXI117" s="81"/>
      <c r="AXJ117" s="77"/>
      <c r="AXK117" s="42"/>
      <c r="AXL117" s="72"/>
      <c r="AXM117" s="96"/>
      <c r="AXN117" s="92"/>
      <c r="AXO117" s="81"/>
      <c r="AXP117" s="90"/>
      <c r="AXQ117" s="81"/>
      <c r="AXR117" s="77"/>
      <c r="AXS117" s="42"/>
      <c r="AXT117" s="72"/>
      <c r="AXU117" s="96"/>
      <c r="AXV117" s="92"/>
      <c r="AXW117" s="81"/>
      <c r="AXX117" s="90"/>
      <c r="AXY117" s="81"/>
      <c r="AXZ117" s="77"/>
      <c r="AYA117" s="42"/>
      <c r="AYB117" s="72"/>
      <c r="AYC117" s="96"/>
      <c r="AYD117" s="92"/>
      <c r="AYE117" s="81"/>
      <c r="AYF117" s="90"/>
      <c r="AYG117" s="81"/>
      <c r="AYH117" s="77"/>
      <c r="AYI117" s="42"/>
      <c r="AYJ117" s="72"/>
      <c r="AYK117" s="96"/>
      <c r="AYL117" s="92"/>
      <c r="AYM117" s="81"/>
      <c r="AYN117" s="90"/>
      <c r="AYO117" s="81"/>
      <c r="AYP117" s="77"/>
      <c r="AYQ117" s="42"/>
      <c r="AYR117" s="72"/>
      <c r="AYS117" s="96"/>
      <c r="AYT117" s="92"/>
      <c r="AYU117" s="81"/>
      <c r="AYV117" s="90"/>
      <c r="AYW117" s="81"/>
      <c r="AYX117" s="77"/>
      <c r="AYY117" s="42"/>
      <c r="AYZ117" s="72"/>
      <c r="AZA117" s="96"/>
      <c r="AZB117" s="92"/>
      <c r="AZC117" s="81"/>
      <c r="AZD117" s="90"/>
      <c r="AZE117" s="81"/>
      <c r="AZF117" s="77"/>
      <c r="AZG117" s="42"/>
      <c r="AZH117" s="72"/>
      <c r="AZI117" s="96"/>
      <c r="AZJ117" s="92"/>
      <c r="AZK117" s="81"/>
      <c r="AZL117" s="90"/>
      <c r="AZM117" s="81"/>
      <c r="AZN117" s="77"/>
      <c r="AZO117" s="42"/>
      <c r="AZP117" s="72"/>
      <c r="AZQ117" s="96"/>
      <c r="AZR117" s="92"/>
      <c r="AZS117" s="81"/>
      <c r="AZT117" s="90"/>
      <c r="AZU117" s="81"/>
      <c r="AZV117" s="77"/>
      <c r="AZW117" s="42"/>
      <c r="AZX117" s="72"/>
      <c r="AZY117" s="96"/>
      <c r="AZZ117" s="92"/>
      <c r="BAA117" s="81"/>
      <c r="BAB117" s="90"/>
      <c r="BAC117" s="81"/>
      <c r="BAD117" s="77"/>
      <c r="BAE117" s="42"/>
      <c r="BAF117" s="72"/>
      <c r="BAG117" s="96"/>
      <c r="BAH117" s="92"/>
      <c r="BAI117" s="81"/>
      <c r="BAJ117" s="90"/>
      <c r="BAK117" s="81"/>
      <c r="BAL117" s="77"/>
      <c r="BAM117" s="42"/>
      <c r="BAN117" s="72"/>
      <c r="BAO117" s="96"/>
      <c r="BAP117" s="92"/>
      <c r="BAQ117" s="81"/>
      <c r="BAR117" s="90"/>
      <c r="BAS117" s="81"/>
      <c r="BAT117" s="77"/>
      <c r="BAU117" s="42"/>
      <c r="BAV117" s="72"/>
      <c r="BAW117" s="96"/>
      <c r="BAX117" s="92"/>
      <c r="BAY117" s="81"/>
      <c r="BAZ117" s="90"/>
      <c r="BBA117" s="81"/>
      <c r="BBB117" s="77"/>
      <c r="BBC117" s="42"/>
      <c r="BBD117" s="72"/>
      <c r="BBE117" s="96"/>
      <c r="BBF117" s="92"/>
      <c r="BBG117" s="81"/>
      <c r="BBH117" s="90"/>
      <c r="BBI117" s="81"/>
      <c r="BBJ117" s="77"/>
      <c r="BBK117" s="42"/>
      <c r="BBL117" s="72"/>
      <c r="BBM117" s="96"/>
      <c r="BBN117" s="92"/>
      <c r="BBO117" s="81"/>
      <c r="BBP117" s="90"/>
      <c r="BBQ117" s="81"/>
      <c r="BBR117" s="77"/>
      <c r="BBS117" s="42"/>
      <c r="BBT117" s="72"/>
      <c r="BBU117" s="96"/>
      <c r="BBV117" s="92"/>
      <c r="BBW117" s="81"/>
      <c r="BBX117" s="90"/>
      <c r="BBY117" s="81"/>
      <c r="BBZ117" s="77"/>
      <c r="BCA117" s="42"/>
      <c r="BCB117" s="72"/>
      <c r="BCC117" s="96"/>
      <c r="BCD117" s="92"/>
      <c r="BCE117" s="81"/>
      <c r="BCF117" s="90"/>
      <c r="BCG117" s="81"/>
      <c r="BCH117" s="77"/>
      <c r="BCI117" s="42"/>
      <c r="BCJ117" s="72"/>
      <c r="BCK117" s="96"/>
      <c r="BCL117" s="92"/>
      <c r="BCM117" s="81"/>
      <c r="BCN117" s="90"/>
      <c r="BCO117" s="81"/>
      <c r="BCP117" s="77"/>
      <c r="BCQ117" s="42"/>
      <c r="BCR117" s="72"/>
      <c r="BCS117" s="96"/>
      <c r="BCT117" s="92"/>
      <c r="BCU117" s="81"/>
      <c r="BCV117" s="90"/>
      <c r="BCW117" s="81"/>
      <c r="BCX117" s="77"/>
      <c r="BCY117" s="42"/>
      <c r="BCZ117" s="72"/>
      <c r="BDA117" s="96"/>
      <c r="BDB117" s="92"/>
      <c r="BDC117" s="81"/>
      <c r="BDD117" s="90"/>
      <c r="BDE117" s="81"/>
      <c r="BDF117" s="77"/>
      <c r="BDG117" s="42"/>
      <c r="BDH117" s="72"/>
      <c r="BDI117" s="96"/>
      <c r="BDJ117" s="92"/>
      <c r="BDK117" s="81"/>
      <c r="BDL117" s="90"/>
      <c r="BDM117" s="81"/>
      <c r="BDN117" s="77"/>
      <c r="BDO117" s="42"/>
      <c r="BDP117" s="72"/>
      <c r="BDQ117" s="96"/>
      <c r="BDR117" s="92"/>
      <c r="BDS117" s="81"/>
      <c r="BDT117" s="90"/>
      <c r="BDU117" s="81"/>
      <c r="BDV117" s="77"/>
      <c r="BDW117" s="42"/>
      <c r="BDX117" s="72"/>
      <c r="BDY117" s="96"/>
      <c r="BDZ117" s="92"/>
      <c r="BEA117" s="81"/>
      <c r="BEB117" s="90"/>
      <c r="BEC117" s="81"/>
      <c r="BED117" s="77"/>
      <c r="BEE117" s="42"/>
      <c r="BEF117" s="72"/>
      <c r="BEG117" s="96"/>
      <c r="BEH117" s="92"/>
      <c r="BEI117" s="81"/>
      <c r="BEJ117" s="90"/>
      <c r="BEK117" s="81"/>
      <c r="BEL117" s="77"/>
      <c r="BEM117" s="42"/>
      <c r="BEN117" s="72"/>
      <c r="BEO117" s="96"/>
      <c r="BEP117" s="92"/>
      <c r="BEQ117" s="81"/>
      <c r="BER117" s="90"/>
      <c r="BES117" s="81"/>
      <c r="BET117" s="77"/>
      <c r="BEU117" s="42"/>
      <c r="BEV117" s="72"/>
      <c r="BEW117" s="96"/>
      <c r="BEX117" s="92"/>
      <c r="BEY117" s="81"/>
      <c r="BEZ117" s="90"/>
      <c r="BFA117" s="81"/>
      <c r="BFB117" s="77"/>
      <c r="BFC117" s="42"/>
      <c r="BFD117" s="72"/>
      <c r="BFE117" s="96"/>
      <c r="BFF117" s="92"/>
      <c r="BFG117" s="81"/>
      <c r="BFH117" s="90"/>
      <c r="BFI117" s="81"/>
      <c r="BFJ117" s="77"/>
      <c r="BFK117" s="42"/>
      <c r="BFL117" s="72"/>
      <c r="BFM117" s="96"/>
      <c r="BFN117" s="92"/>
      <c r="BFO117" s="81"/>
      <c r="BFP117" s="90"/>
      <c r="BFQ117" s="81"/>
      <c r="BFR117" s="77"/>
      <c r="BFS117" s="42"/>
      <c r="BFT117" s="72"/>
      <c r="BFU117" s="96"/>
      <c r="BFV117" s="92"/>
      <c r="BFW117" s="81"/>
      <c r="BFX117" s="90"/>
      <c r="BFY117" s="81"/>
      <c r="BFZ117" s="77"/>
      <c r="BGA117" s="42"/>
      <c r="BGB117" s="72"/>
      <c r="BGC117" s="96"/>
      <c r="BGD117" s="92"/>
      <c r="BGE117" s="81"/>
      <c r="BGF117" s="90"/>
      <c r="BGG117" s="81"/>
      <c r="BGH117" s="77"/>
      <c r="BGI117" s="42"/>
      <c r="BGJ117" s="72"/>
      <c r="BGK117" s="96"/>
      <c r="BGL117" s="92"/>
      <c r="BGM117" s="81"/>
      <c r="BGN117" s="90"/>
      <c r="BGO117" s="81"/>
      <c r="BGP117" s="77"/>
      <c r="BGQ117" s="42"/>
      <c r="BGR117" s="72"/>
      <c r="BGS117" s="96"/>
      <c r="BGT117" s="92"/>
      <c r="BGU117" s="81"/>
      <c r="BGV117" s="90"/>
      <c r="BGW117" s="81"/>
      <c r="BGX117" s="77"/>
      <c r="BGY117" s="42"/>
      <c r="BGZ117" s="72"/>
      <c r="BHA117" s="96"/>
      <c r="BHB117" s="92"/>
      <c r="BHC117" s="81"/>
      <c r="BHD117" s="90"/>
      <c r="BHE117" s="81"/>
      <c r="BHF117" s="77"/>
      <c r="BHG117" s="42"/>
      <c r="BHH117" s="72"/>
      <c r="BHI117" s="96"/>
      <c r="BHJ117" s="92"/>
      <c r="BHK117" s="81"/>
      <c r="BHL117" s="90"/>
      <c r="BHM117" s="81"/>
      <c r="BHN117" s="77"/>
      <c r="BHO117" s="42"/>
      <c r="BHP117" s="72"/>
      <c r="BHQ117" s="96"/>
      <c r="BHR117" s="92"/>
      <c r="BHS117" s="81"/>
      <c r="BHT117" s="90"/>
      <c r="BHU117" s="81"/>
      <c r="BHV117" s="77"/>
      <c r="BHW117" s="42"/>
      <c r="BHX117" s="72"/>
      <c r="BHY117" s="96"/>
      <c r="BHZ117" s="92"/>
      <c r="BIA117" s="81"/>
      <c r="BIB117" s="90"/>
      <c r="BIC117" s="81"/>
      <c r="BID117" s="77"/>
      <c r="BIE117" s="42"/>
      <c r="BIF117" s="72"/>
      <c r="BIG117" s="96"/>
      <c r="BIH117" s="92"/>
      <c r="BII117" s="81"/>
      <c r="BIJ117" s="90"/>
      <c r="BIK117" s="81"/>
      <c r="BIL117" s="77"/>
      <c r="BIM117" s="42"/>
      <c r="BIN117" s="72"/>
      <c r="BIO117" s="96"/>
      <c r="BIP117" s="92"/>
      <c r="BIQ117" s="81"/>
      <c r="BIR117" s="90"/>
      <c r="BIS117" s="81"/>
      <c r="BIT117" s="77"/>
      <c r="BIU117" s="42"/>
      <c r="BIV117" s="72"/>
      <c r="BIW117" s="96"/>
      <c r="BIX117" s="92"/>
      <c r="BIY117" s="81"/>
      <c r="BIZ117" s="90"/>
      <c r="BJA117" s="81"/>
      <c r="BJB117" s="77"/>
      <c r="BJC117" s="42"/>
      <c r="BJD117" s="72"/>
      <c r="BJE117" s="96"/>
      <c r="BJF117" s="92"/>
      <c r="BJG117" s="81"/>
      <c r="BJH117" s="90"/>
      <c r="BJI117" s="81"/>
      <c r="BJJ117" s="77"/>
      <c r="BJK117" s="42"/>
      <c r="BJL117" s="72"/>
      <c r="BJM117" s="96"/>
      <c r="BJN117" s="92"/>
      <c r="BJO117" s="81"/>
      <c r="BJP117" s="90"/>
      <c r="BJQ117" s="81"/>
      <c r="BJR117" s="77"/>
      <c r="BJS117" s="42"/>
      <c r="BJT117" s="72"/>
      <c r="BJU117" s="96"/>
      <c r="BJV117" s="92"/>
      <c r="BJW117" s="81"/>
      <c r="BJX117" s="90"/>
      <c r="BJY117" s="81"/>
      <c r="BJZ117" s="77"/>
      <c r="BKA117" s="42"/>
      <c r="BKB117" s="72"/>
      <c r="BKC117" s="96"/>
      <c r="BKD117" s="92"/>
      <c r="BKE117" s="81"/>
      <c r="BKF117" s="90"/>
      <c r="BKG117" s="81"/>
      <c r="BKH117" s="77"/>
      <c r="BKI117" s="42"/>
      <c r="BKJ117" s="72"/>
      <c r="BKK117" s="96"/>
      <c r="BKL117" s="92"/>
      <c r="BKM117" s="81"/>
      <c r="BKN117" s="90"/>
      <c r="BKO117" s="81"/>
      <c r="BKP117" s="77"/>
      <c r="BKQ117" s="42"/>
      <c r="BKR117" s="72"/>
      <c r="BKS117" s="96"/>
      <c r="BKT117" s="92"/>
      <c r="BKU117" s="81"/>
      <c r="BKV117" s="90"/>
      <c r="BKW117" s="81"/>
      <c r="BKX117" s="77"/>
      <c r="BKY117" s="42"/>
      <c r="BKZ117" s="72"/>
      <c r="BLA117" s="96"/>
      <c r="BLB117" s="92"/>
      <c r="BLC117" s="81"/>
      <c r="BLD117" s="90"/>
      <c r="BLE117" s="81"/>
      <c r="BLF117" s="77"/>
      <c r="BLG117" s="42"/>
      <c r="BLH117" s="72"/>
      <c r="BLI117" s="96"/>
      <c r="BLJ117" s="92"/>
      <c r="BLK117" s="81"/>
      <c r="BLL117" s="90"/>
      <c r="BLM117" s="81"/>
      <c r="BLN117" s="77"/>
      <c r="BLO117" s="42"/>
      <c r="BLP117" s="72"/>
      <c r="BLQ117" s="96"/>
      <c r="BLR117" s="92"/>
      <c r="BLS117" s="81"/>
      <c r="BLT117" s="90"/>
      <c r="BLU117" s="81"/>
      <c r="BLV117" s="77"/>
      <c r="BLW117" s="42"/>
      <c r="BLX117" s="72"/>
      <c r="BLY117" s="96"/>
      <c r="BLZ117" s="92"/>
      <c r="BMA117" s="81"/>
      <c r="BMB117" s="90"/>
      <c r="BMC117" s="81"/>
      <c r="BMD117" s="77"/>
      <c r="BME117" s="42"/>
      <c r="BMF117" s="72"/>
      <c r="BMG117" s="96"/>
      <c r="BMH117" s="92"/>
      <c r="BMI117" s="81"/>
      <c r="BMJ117" s="90"/>
      <c r="BMK117" s="81"/>
      <c r="BML117" s="77"/>
      <c r="BMM117" s="42"/>
      <c r="BMN117" s="72"/>
      <c r="BMO117" s="96"/>
      <c r="BMP117" s="92"/>
      <c r="BMQ117" s="81"/>
      <c r="BMR117" s="90"/>
      <c r="BMS117" s="81"/>
      <c r="BMT117" s="77"/>
      <c r="BMU117" s="42"/>
      <c r="BMV117" s="72"/>
      <c r="BMW117" s="96"/>
      <c r="BMX117" s="92"/>
      <c r="BMY117" s="81"/>
      <c r="BMZ117" s="90"/>
      <c r="BNA117" s="81"/>
      <c r="BNB117" s="77"/>
      <c r="BNC117" s="42"/>
      <c r="BND117" s="72"/>
      <c r="BNE117" s="96"/>
      <c r="BNF117" s="92"/>
      <c r="BNG117" s="81"/>
      <c r="BNH117" s="90"/>
      <c r="BNI117" s="81"/>
      <c r="BNJ117" s="77"/>
      <c r="BNK117" s="42"/>
      <c r="BNL117" s="72"/>
      <c r="BNM117" s="96"/>
      <c r="BNN117" s="92"/>
      <c r="BNO117" s="81"/>
      <c r="BNP117" s="90"/>
      <c r="BNQ117" s="81"/>
      <c r="BNR117" s="77"/>
      <c r="BNS117" s="42"/>
      <c r="BNT117" s="72"/>
      <c r="BNU117" s="96"/>
      <c r="BNV117" s="92"/>
      <c r="BNW117" s="81"/>
      <c r="BNX117" s="90"/>
      <c r="BNY117" s="81"/>
      <c r="BNZ117" s="77"/>
      <c r="BOA117" s="42"/>
      <c r="BOB117" s="72"/>
      <c r="BOC117" s="96"/>
      <c r="BOD117" s="92"/>
      <c r="BOE117" s="81"/>
      <c r="BOF117" s="90"/>
      <c r="BOG117" s="81"/>
      <c r="BOH117" s="77"/>
      <c r="BOI117" s="42"/>
      <c r="BOJ117" s="72"/>
      <c r="BOK117" s="96"/>
      <c r="BOL117" s="92"/>
      <c r="BOM117" s="81"/>
      <c r="BON117" s="90"/>
      <c r="BOO117" s="81"/>
      <c r="BOP117" s="77"/>
      <c r="BOQ117" s="42"/>
      <c r="BOR117" s="72"/>
      <c r="BOS117" s="96"/>
      <c r="BOT117" s="92"/>
      <c r="BOU117" s="81"/>
      <c r="BOV117" s="90"/>
      <c r="BOW117" s="81"/>
      <c r="BOX117" s="77"/>
      <c r="BOY117" s="42"/>
      <c r="BOZ117" s="72"/>
      <c r="BPA117" s="96"/>
      <c r="BPB117" s="92"/>
      <c r="BPC117" s="81"/>
      <c r="BPD117" s="90"/>
      <c r="BPE117" s="81"/>
      <c r="BPF117" s="77"/>
      <c r="BPG117" s="42"/>
      <c r="BPH117" s="72"/>
      <c r="BPI117" s="96"/>
      <c r="BPJ117" s="92"/>
      <c r="BPK117" s="81"/>
      <c r="BPL117" s="90"/>
      <c r="BPM117" s="81"/>
      <c r="BPN117" s="77"/>
      <c r="BPO117" s="42"/>
      <c r="BPP117" s="72"/>
      <c r="BPQ117" s="96"/>
      <c r="BPR117" s="92"/>
      <c r="BPS117" s="81"/>
      <c r="BPT117" s="90"/>
      <c r="BPU117" s="81"/>
      <c r="BPV117" s="77"/>
      <c r="BPW117" s="42"/>
      <c r="BPX117" s="72"/>
      <c r="BPY117" s="96"/>
      <c r="BPZ117" s="92"/>
      <c r="BQA117" s="81"/>
      <c r="BQB117" s="90"/>
      <c r="BQC117" s="81"/>
      <c r="BQD117" s="77"/>
      <c r="BQE117" s="42"/>
      <c r="BQF117" s="72"/>
      <c r="BQG117" s="96"/>
      <c r="BQH117" s="92"/>
      <c r="BQI117" s="81"/>
      <c r="BQJ117" s="90"/>
      <c r="BQK117" s="81"/>
      <c r="BQL117" s="77"/>
      <c r="BQM117" s="42"/>
      <c r="BQN117" s="72"/>
      <c r="BQO117" s="96"/>
      <c r="BQP117" s="92"/>
      <c r="BQQ117" s="81"/>
      <c r="BQR117" s="90"/>
      <c r="BQS117" s="81"/>
      <c r="BQT117" s="77"/>
      <c r="BQU117" s="42"/>
      <c r="BQV117" s="72"/>
      <c r="BQW117" s="96"/>
      <c r="BQX117" s="92"/>
      <c r="BQY117" s="81"/>
      <c r="BQZ117" s="90"/>
      <c r="BRA117" s="81"/>
      <c r="BRB117" s="77"/>
      <c r="BRC117" s="42"/>
      <c r="BRD117" s="72"/>
      <c r="BRE117" s="96"/>
      <c r="BRF117" s="92"/>
      <c r="BRG117" s="81"/>
      <c r="BRH117" s="90"/>
      <c r="BRI117" s="81"/>
      <c r="BRJ117" s="77"/>
      <c r="BRK117" s="42"/>
      <c r="BRL117" s="72"/>
      <c r="BRM117" s="96"/>
      <c r="BRN117" s="92"/>
      <c r="BRO117" s="81"/>
      <c r="BRP117" s="90"/>
      <c r="BRQ117" s="81"/>
      <c r="BRR117" s="77"/>
      <c r="BRS117" s="42"/>
      <c r="BRT117" s="72"/>
      <c r="BRU117" s="96"/>
      <c r="BRV117" s="92"/>
      <c r="BRW117" s="81"/>
      <c r="BRX117" s="90"/>
      <c r="BRY117" s="81"/>
      <c r="BRZ117" s="77"/>
      <c r="BSA117" s="42"/>
      <c r="BSB117" s="72"/>
      <c r="BSC117" s="96"/>
      <c r="BSD117" s="92"/>
      <c r="BSE117" s="81"/>
      <c r="BSF117" s="90"/>
      <c r="BSG117" s="81"/>
      <c r="BSH117" s="77"/>
      <c r="BSI117" s="42"/>
      <c r="BSJ117" s="72"/>
      <c r="BSK117" s="96"/>
      <c r="BSL117" s="92"/>
      <c r="BSM117" s="81"/>
      <c r="BSN117" s="90"/>
      <c r="BSO117" s="81"/>
      <c r="BSP117" s="77"/>
      <c r="BSQ117" s="42"/>
      <c r="BSR117" s="72"/>
      <c r="BSS117" s="96"/>
      <c r="BST117" s="92"/>
      <c r="BSU117" s="81"/>
      <c r="BSV117" s="90"/>
      <c r="BSW117" s="81"/>
      <c r="BSX117" s="77"/>
      <c r="BSY117" s="42"/>
      <c r="BSZ117" s="72"/>
      <c r="BTA117" s="96"/>
      <c r="BTB117" s="92"/>
      <c r="BTC117" s="81"/>
      <c r="BTD117" s="90"/>
      <c r="BTE117" s="81"/>
      <c r="BTF117" s="77"/>
      <c r="BTG117" s="42"/>
      <c r="BTH117" s="72"/>
      <c r="BTI117" s="96"/>
      <c r="BTJ117" s="92"/>
      <c r="BTK117" s="81"/>
      <c r="BTL117" s="90"/>
      <c r="BTM117" s="81"/>
      <c r="BTN117" s="77"/>
      <c r="BTO117" s="42"/>
      <c r="BTP117" s="72"/>
      <c r="BTQ117" s="96"/>
      <c r="BTR117" s="92"/>
      <c r="BTS117" s="81"/>
      <c r="BTT117" s="90"/>
      <c r="BTU117" s="81"/>
      <c r="BTV117" s="77"/>
      <c r="BTW117" s="42"/>
      <c r="BTX117" s="72"/>
      <c r="BTY117" s="96"/>
      <c r="BTZ117" s="92"/>
      <c r="BUA117" s="81"/>
      <c r="BUB117" s="90"/>
      <c r="BUC117" s="81"/>
      <c r="BUD117" s="77"/>
      <c r="BUE117" s="42"/>
      <c r="BUF117" s="72"/>
      <c r="BUG117" s="96"/>
      <c r="BUH117" s="92"/>
      <c r="BUI117" s="81"/>
      <c r="BUJ117" s="90"/>
      <c r="BUK117" s="81"/>
      <c r="BUL117" s="77"/>
      <c r="BUM117" s="42"/>
      <c r="BUN117" s="72"/>
      <c r="BUO117" s="96"/>
      <c r="BUP117" s="92"/>
      <c r="BUQ117" s="81"/>
      <c r="BUR117" s="90"/>
      <c r="BUS117" s="81"/>
      <c r="BUT117" s="77"/>
      <c r="BUU117" s="42"/>
      <c r="BUV117" s="72"/>
      <c r="BUW117" s="96"/>
      <c r="BUX117" s="92"/>
      <c r="BUY117" s="81"/>
      <c r="BUZ117" s="90"/>
      <c r="BVA117" s="81"/>
      <c r="BVB117" s="77"/>
      <c r="BVC117" s="42"/>
      <c r="BVD117" s="72"/>
      <c r="BVE117" s="96"/>
      <c r="BVF117" s="92"/>
      <c r="BVG117" s="81"/>
      <c r="BVH117" s="90"/>
      <c r="BVI117" s="81"/>
      <c r="BVJ117" s="77"/>
      <c r="BVK117" s="42"/>
      <c r="BVL117" s="72"/>
      <c r="BVM117" s="96"/>
      <c r="BVN117" s="92"/>
      <c r="BVO117" s="81"/>
      <c r="BVP117" s="90"/>
      <c r="BVQ117" s="81"/>
      <c r="BVR117" s="77"/>
      <c r="BVS117" s="42"/>
      <c r="BVT117" s="72"/>
      <c r="BVU117" s="96"/>
      <c r="BVV117" s="92"/>
      <c r="BVW117" s="81"/>
      <c r="BVX117" s="90"/>
      <c r="BVY117" s="81"/>
      <c r="BVZ117" s="77"/>
      <c r="BWA117" s="42"/>
      <c r="BWB117" s="72"/>
      <c r="BWC117" s="96"/>
      <c r="BWD117" s="92"/>
      <c r="BWE117" s="81"/>
      <c r="BWF117" s="90"/>
      <c r="BWG117" s="81"/>
      <c r="BWH117" s="77"/>
      <c r="BWI117" s="42"/>
      <c r="BWJ117" s="72"/>
      <c r="BWK117" s="96"/>
      <c r="BWL117" s="92"/>
      <c r="BWM117" s="81"/>
      <c r="BWN117" s="90"/>
      <c r="BWO117" s="81"/>
      <c r="BWP117" s="77"/>
      <c r="BWQ117" s="42"/>
      <c r="BWR117" s="72"/>
      <c r="BWS117" s="96"/>
      <c r="BWT117" s="92"/>
      <c r="BWU117" s="81"/>
      <c r="BWV117" s="90"/>
      <c r="BWW117" s="81"/>
      <c r="BWX117" s="77"/>
      <c r="BWY117" s="42"/>
      <c r="BWZ117" s="72"/>
      <c r="BXA117" s="96"/>
      <c r="BXB117" s="92"/>
      <c r="BXC117" s="81"/>
      <c r="BXD117" s="90"/>
      <c r="BXE117" s="81"/>
      <c r="BXF117" s="77"/>
      <c r="BXG117" s="42"/>
      <c r="BXH117" s="72"/>
      <c r="BXI117" s="96"/>
      <c r="BXJ117" s="92"/>
      <c r="BXK117" s="81"/>
      <c r="BXL117" s="90"/>
      <c r="BXM117" s="81"/>
      <c r="BXN117" s="77"/>
      <c r="BXO117" s="42"/>
      <c r="BXP117" s="72"/>
      <c r="BXQ117" s="96"/>
      <c r="BXR117" s="92"/>
      <c r="BXS117" s="81"/>
      <c r="BXT117" s="90"/>
      <c r="BXU117" s="81"/>
      <c r="BXV117" s="77"/>
      <c r="BXW117" s="42"/>
      <c r="BXX117" s="72"/>
      <c r="BXY117" s="96"/>
      <c r="BXZ117" s="92"/>
      <c r="BYA117" s="81"/>
      <c r="BYB117" s="90"/>
      <c r="BYC117" s="81"/>
      <c r="BYD117" s="77"/>
      <c r="BYE117" s="42"/>
      <c r="BYF117" s="72"/>
      <c r="BYG117" s="96"/>
      <c r="BYH117" s="92"/>
      <c r="BYI117" s="81"/>
      <c r="BYJ117" s="90"/>
      <c r="BYK117" s="81"/>
      <c r="BYL117" s="77"/>
      <c r="BYM117" s="42"/>
      <c r="BYN117" s="72"/>
      <c r="BYO117" s="96"/>
      <c r="BYP117" s="92"/>
      <c r="BYQ117" s="81"/>
      <c r="BYR117" s="90"/>
      <c r="BYS117" s="81"/>
      <c r="BYT117" s="77"/>
      <c r="BYU117" s="42"/>
      <c r="BYV117" s="72"/>
      <c r="BYW117" s="96"/>
      <c r="BYX117" s="92"/>
      <c r="BYY117" s="81"/>
      <c r="BYZ117" s="90"/>
      <c r="BZA117" s="81"/>
      <c r="BZB117" s="77"/>
      <c r="BZC117" s="42"/>
      <c r="BZD117" s="72"/>
      <c r="BZE117" s="96"/>
      <c r="BZF117" s="92"/>
      <c r="BZG117" s="81"/>
      <c r="BZH117" s="90"/>
      <c r="BZI117" s="81"/>
      <c r="BZJ117" s="77"/>
      <c r="BZK117" s="42"/>
      <c r="BZL117" s="72"/>
      <c r="BZM117" s="96"/>
      <c r="BZN117" s="92"/>
      <c r="BZO117" s="81"/>
      <c r="BZP117" s="90"/>
      <c r="BZQ117" s="81"/>
      <c r="BZR117" s="77"/>
      <c r="BZS117" s="42"/>
      <c r="BZT117" s="72"/>
      <c r="BZU117" s="96"/>
      <c r="BZV117" s="92"/>
      <c r="BZW117" s="81"/>
      <c r="BZX117" s="90"/>
      <c r="BZY117" s="81"/>
      <c r="BZZ117" s="77"/>
      <c r="CAA117" s="42"/>
      <c r="CAB117" s="72"/>
      <c r="CAC117" s="96"/>
      <c r="CAD117" s="92"/>
      <c r="CAE117" s="81"/>
      <c r="CAF117" s="90"/>
      <c r="CAG117" s="81"/>
      <c r="CAH117" s="77"/>
      <c r="CAI117" s="42"/>
      <c r="CAJ117" s="72"/>
      <c r="CAK117" s="96"/>
      <c r="CAL117" s="92"/>
      <c r="CAM117" s="81"/>
      <c r="CAN117" s="90"/>
      <c r="CAO117" s="81"/>
      <c r="CAP117" s="77"/>
      <c r="CAQ117" s="42"/>
      <c r="CAR117" s="72"/>
      <c r="CAS117" s="96"/>
      <c r="CAT117" s="92"/>
      <c r="CAU117" s="81"/>
      <c r="CAV117" s="90"/>
      <c r="CAW117" s="81"/>
      <c r="CAX117" s="77"/>
      <c r="CAY117" s="42"/>
      <c r="CAZ117" s="72"/>
      <c r="CBA117" s="96"/>
      <c r="CBB117" s="92"/>
      <c r="CBC117" s="81"/>
      <c r="CBD117" s="90"/>
      <c r="CBE117" s="81"/>
      <c r="CBF117" s="77"/>
      <c r="CBG117" s="42"/>
      <c r="CBH117" s="72"/>
      <c r="CBI117" s="96"/>
      <c r="CBJ117" s="92"/>
      <c r="CBK117" s="81"/>
      <c r="CBL117" s="90"/>
      <c r="CBM117" s="81"/>
      <c r="CBN117" s="77"/>
      <c r="CBO117" s="42"/>
      <c r="CBP117" s="72"/>
      <c r="CBQ117" s="96"/>
      <c r="CBR117" s="92"/>
      <c r="CBS117" s="81"/>
      <c r="CBT117" s="90"/>
      <c r="CBU117" s="81"/>
      <c r="CBV117" s="77"/>
      <c r="CBW117" s="42"/>
      <c r="CBX117" s="72"/>
      <c r="CBY117" s="96"/>
      <c r="CBZ117" s="92"/>
      <c r="CCA117" s="81"/>
      <c r="CCB117" s="90"/>
      <c r="CCC117" s="81"/>
      <c r="CCD117" s="77"/>
      <c r="CCE117" s="42"/>
      <c r="CCF117" s="72"/>
      <c r="CCG117" s="96"/>
      <c r="CCH117" s="92"/>
      <c r="CCI117" s="81"/>
      <c r="CCJ117" s="90"/>
      <c r="CCK117" s="81"/>
      <c r="CCL117" s="77"/>
      <c r="CCM117" s="42"/>
      <c r="CCN117" s="72"/>
      <c r="CCO117" s="96"/>
      <c r="CCP117" s="92"/>
      <c r="CCQ117" s="81"/>
      <c r="CCR117" s="90"/>
      <c r="CCS117" s="81"/>
      <c r="CCT117" s="77"/>
      <c r="CCU117" s="42"/>
      <c r="CCV117" s="72"/>
      <c r="CCW117" s="96"/>
      <c r="CCX117" s="92"/>
      <c r="CCY117" s="81"/>
      <c r="CCZ117" s="90"/>
      <c r="CDA117" s="81"/>
      <c r="CDB117" s="77"/>
      <c r="CDC117" s="42"/>
      <c r="CDD117" s="72"/>
      <c r="CDE117" s="96"/>
      <c r="CDF117" s="92"/>
      <c r="CDG117" s="81"/>
      <c r="CDH117" s="90"/>
      <c r="CDI117" s="81"/>
      <c r="CDJ117" s="77"/>
      <c r="CDK117" s="42"/>
      <c r="CDL117" s="72"/>
      <c r="CDM117" s="96"/>
      <c r="CDN117" s="92"/>
      <c r="CDO117" s="81"/>
      <c r="CDP117" s="90"/>
      <c r="CDQ117" s="81"/>
      <c r="CDR117" s="77"/>
      <c r="CDS117" s="42"/>
      <c r="CDT117" s="72"/>
      <c r="CDU117" s="96"/>
      <c r="CDV117" s="92"/>
      <c r="CDW117" s="81"/>
      <c r="CDX117" s="90"/>
      <c r="CDY117" s="81"/>
      <c r="CDZ117" s="77"/>
      <c r="CEA117" s="42"/>
      <c r="CEB117" s="72"/>
      <c r="CEC117" s="96"/>
      <c r="CED117" s="92"/>
      <c r="CEE117" s="81"/>
      <c r="CEF117" s="90"/>
      <c r="CEG117" s="81"/>
      <c r="CEH117" s="77"/>
      <c r="CEI117" s="42"/>
      <c r="CEJ117" s="72"/>
      <c r="CEK117" s="96"/>
      <c r="CEL117" s="92"/>
      <c r="CEM117" s="81"/>
      <c r="CEN117" s="90"/>
      <c r="CEO117" s="81"/>
      <c r="CEP117" s="77"/>
      <c r="CEQ117" s="42"/>
      <c r="CER117" s="72"/>
      <c r="CES117" s="96"/>
      <c r="CET117" s="92"/>
      <c r="CEU117" s="81"/>
      <c r="CEV117" s="90"/>
      <c r="CEW117" s="81"/>
      <c r="CEX117" s="77"/>
      <c r="CEY117" s="42"/>
      <c r="CEZ117" s="72"/>
      <c r="CFA117" s="96"/>
      <c r="CFB117" s="92"/>
      <c r="CFC117" s="81"/>
      <c r="CFD117" s="90"/>
      <c r="CFE117" s="81"/>
      <c r="CFF117" s="77"/>
      <c r="CFG117" s="42"/>
      <c r="CFH117" s="72"/>
      <c r="CFI117" s="96"/>
      <c r="CFJ117" s="92"/>
      <c r="CFK117" s="81"/>
      <c r="CFL117" s="90"/>
      <c r="CFM117" s="81"/>
      <c r="CFN117" s="77"/>
      <c r="CFO117" s="42"/>
      <c r="CFP117" s="72"/>
      <c r="CFQ117" s="96"/>
      <c r="CFR117" s="92"/>
      <c r="CFS117" s="81"/>
      <c r="CFT117" s="90"/>
      <c r="CFU117" s="81"/>
      <c r="CFV117" s="77"/>
      <c r="CFW117" s="42"/>
      <c r="CFX117" s="72"/>
      <c r="CFY117" s="96"/>
      <c r="CFZ117" s="92"/>
      <c r="CGA117" s="81"/>
      <c r="CGB117" s="90"/>
      <c r="CGC117" s="81"/>
      <c r="CGD117" s="77"/>
      <c r="CGE117" s="42"/>
      <c r="CGF117" s="72"/>
      <c r="CGG117" s="96"/>
      <c r="CGH117" s="92"/>
      <c r="CGI117" s="81"/>
      <c r="CGJ117" s="90"/>
      <c r="CGK117" s="81"/>
      <c r="CGL117" s="77"/>
      <c r="CGM117" s="42"/>
      <c r="CGN117" s="72"/>
      <c r="CGO117" s="96"/>
      <c r="CGP117" s="92"/>
      <c r="CGQ117" s="81"/>
      <c r="CGR117" s="90"/>
      <c r="CGS117" s="81"/>
      <c r="CGT117" s="77"/>
      <c r="CGU117" s="42"/>
      <c r="CGV117" s="72"/>
      <c r="CGW117" s="96"/>
      <c r="CGX117" s="92"/>
      <c r="CGY117" s="81"/>
      <c r="CGZ117" s="90"/>
      <c r="CHA117" s="81"/>
      <c r="CHB117" s="77"/>
      <c r="CHC117" s="42"/>
      <c r="CHD117" s="72"/>
      <c r="CHE117" s="96"/>
      <c r="CHF117" s="92"/>
      <c r="CHG117" s="81"/>
      <c r="CHH117" s="90"/>
      <c r="CHI117" s="81"/>
      <c r="CHJ117" s="77"/>
      <c r="CHK117" s="42"/>
      <c r="CHL117" s="72"/>
      <c r="CHM117" s="96"/>
      <c r="CHN117" s="92"/>
      <c r="CHO117" s="81"/>
      <c r="CHP117" s="90"/>
      <c r="CHQ117" s="81"/>
      <c r="CHR117" s="77"/>
      <c r="CHS117" s="42"/>
      <c r="CHT117" s="72"/>
      <c r="CHU117" s="96"/>
      <c r="CHV117" s="92"/>
      <c r="CHW117" s="81"/>
      <c r="CHX117" s="90"/>
      <c r="CHY117" s="81"/>
      <c r="CHZ117" s="77"/>
      <c r="CIA117" s="42"/>
      <c r="CIB117" s="72"/>
      <c r="CIC117" s="96"/>
      <c r="CID117" s="92"/>
      <c r="CIE117" s="81"/>
      <c r="CIF117" s="90"/>
      <c r="CIG117" s="81"/>
      <c r="CIH117" s="77"/>
      <c r="CII117" s="42"/>
      <c r="CIJ117" s="72"/>
      <c r="CIK117" s="96"/>
      <c r="CIL117" s="92"/>
      <c r="CIM117" s="81"/>
      <c r="CIN117" s="90"/>
      <c r="CIO117" s="81"/>
      <c r="CIP117" s="77"/>
      <c r="CIQ117" s="42"/>
      <c r="CIR117" s="72"/>
      <c r="CIS117" s="96"/>
      <c r="CIT117" s="92"/>
      <c r="CIU117" s="81"/>
      <c r="CIV117" s="90"/>
      <c r="CIW117" s="81"/>
      <c r="CIX117" s="77"/>
      <c r="CIY117" s="42"/>
      <c r="CIZ117" s="72"/>
      <c r="CJA117" s="96"/>
      <c r="CJB117" s="92"/>
      <c r="CJC117" s="81"/>
      <c r="CJD117" s="90"/>
      <c r="CJE117" s="81"/>
      <c r="CJF117" s="77"/>
      <c r="CJG117" s="42"/>
      <c r="CJH117" s="72"/>
      <c r="CJI117" s="96"/>
      <c r="CJJ117" s="92"/>
      <c r="CJK117" s="81"/>
      <c r="CJL117" s="90"/>
      <c r="CJM117" s="81"/>
      <c r="CJN117" s="77"/>
      <c r="CJO117" s="42"/>
      <c r="CJP117" s="72"/>
      <c r="CJQ117" s="96"/>
      <c r="CJR117" s="92"/>
      <c r="CJS117" s="81"/>
      <c r="CJT117" s="90"/>
      <c r="CJU117" s="81"/>
      <c r="CJV117" s="77"/>
      <c r="CJW117" s="42"/>
      <c r="CJX117" s="72"/>
      <c r="CJY117" s="96"/>
      <c r="CJZ117" s="92"/>
      <c r="CKA117" s="81"/>
      <c r="CKB117" s="90"/>
      <c r="CKC117" s="81"/>
      <c r="CKD117" s="77"/>
      <c r="CKE117" s="42"/>
      <c r="CKF117" s="72"/>
      <c r="CKG117" s="96"/>
      <c r="CKH117" s="92"/>
      <c r="CKI117" s="81"/>
      <c r="CKJ117" s="90"/>
      <c r="CKK117" s="81"/>
      <c r="CKL117" s="77"/>
      <c r="CKM117" s="42"/>
      <c r="CKN117" s="72"/>
      <c r="CKO117" s="96"/>
      <c r="CKP117" s="92"/>
      <c r="CKQ117" s="81"/>
      <c r="CKR117" s="90"/>
      <c r="CKS117" s="81"/>
      <c r="CKT117" s="77"/>
      <c r="CKU117" s="42"/>
      <c r="CKV117" s="72"/>
      <c r="CKW117" s="96"/>
      <c r="CKX117" s="92"/>
      <c r="CKY117" s="81"/>
      <c r="CKZ117" s="90"/>
      <c r="CLA117" s="81"/>
      <c r="CLB117" s="77"/>
      <c r="CLC117" s="42"/>
      <c r="CLD117" s="72"/>
      <c r="CLE117" s="96"/>
      <c r="CLF117" s="92"/>
      <c r="CLG117" s="81"/>
      <c r="CLH117" s="90"/>
      <c r="CLI117" s="81"/>
      <c r="CLJ117" s="77"/>
      <c r="CLK117" s="42"/>
      <c r="CLL117" s="72"/>
      <c r="CLM117" s="96"/>
      <c r="CLN117" s="92"/>
      <c r="CLO117" s="81"/>
      <c r="CLP117" s="90"/>
      <c r="CLQ117" s="81"/>
      <c r="CLR117" s="77"/>
      <c r="CLS117" s="42"/>
      <c r="CLT117" s="72"/>
      <c r="CLU117" s="96"/>
      <c r="CLV117" s="92"/>
      <c r="CLW117" s="81"/>
      <c r="CLX117" s="90"/>
      <c r="CLY117" s="81"/>
      <c r="CLZ117" s="77"/>
      <c r="CMA117" s="42"/>
      <c r="CMB117" s="72"/>
      <c r="CMC117" s="96"/>
      <c r="CMD117" s="92"/>
      <c r="CME117" s="81"/>
      <c r="CMF117" s="90"/>
      <c r="CMG117" s="81"/>
      <c r="CMH117" s="77"/>
      <c r="CMI117" s="42"/>
      <c r="CMJ117" s="72"/>
      <c r="CMK117" s="96"/>
      <c r="CML117" s="92"/>
      <c r="CMM117" s="81"/>
      <c r="CMN117" s="90"/>
      <c r="CMO117" s="81"/>
      <c r="CMP117" s="77"/>
      <c r="CMQ117" s="42"/>
      <c r="CMR117" s="72"/>
      <c r="CMS117" s="96"/>
      <c r="CMT117" s="92"/>
      <c r="CMU117" s="81"/>
      <c r="CMV117" s="90"/>
      <c r="CMW117" s="81"/>
      <c r="CMX117" s="77"/>
      <c r="CMY117" s="42"/>
      <c r="CMZ117" s="72"/>
      <c r="CNA117" s="96"/>
      <c r="CNB117" s="92"/>
      <c r="CNC117" s="81"/>
      <c r="CND117" s="90"/>
      <c r="CNE117" s="81"/>
      <c r="CNF117" s="77"/>
      <c r="CNG117" s="42"/>
      <c r="CNH117" s="72"/>
      <c r="CNI117" s="96"/>
      <c r="CNJ117" s="92"/>
      <c r="CNK117" s="81"/>
      <c r="CNL117" s="90"/>
      <c r="CNM117" s="81"/>
      <c r="CNN117" s="77"/>
      <c r="CNO117" s="42"/>
      <c r="CNP117" s="72"/>
      <c r="CNQ117" s="96"/>
      <c r="CNR117" s="92"/>
      <c r="CNS117" s="81"/>
      <c r="CNT117" s="90"/>
      <c r="CNU117" s="81"/>
      <c r="CNV117" s="77"/>
      <c r="CNW117" s="42"/>
      <c r="CNX117" s="72"/>
      <c r="CNY117" s="96"/>
      <c r="CNZ117" s="92"/>
      <c r="COA117" s="81"/>
      <c r="COB117" s="90"/>
      <c r="COC117" s="81"/>
      <c r="COD117" s="77"/>
      <c r="COE117" s="42"/>
      <c r="COF117" s="72"/>
      <c r="COG117" s="96"/>
      <c r="COH117" s="92"/>
      <c r="COI117" s="81"/>
      <c r="COJ117" s="90"/>
      <c r="COK117" s="81"/>
      <c r="COL117" s="77"/>
      <c r="COM117" s="42"/>
      <c r="CON117" s="72"/>
      <c r="COO117" s="96"/>
      <c r="COP117" s="92"/>
      <c r="COQ117" s="81"/>
      <c r="COR117" s="90"/>
      <c r="COS117" s="81"/>
      <c r="COT117" s="77"/>
      <c r="COU117" s="42"/>
      <c r="COV117" s="72"/>
      <c r="COW117" s="96"/>
      <c r="COX117" s="92"/>
      <c r="COY117" s="81"/>
      <c r="COZ117" s="90"/>
      <c r="CPA117" s="81"/>
      <c r="CPB117" s="77"/>
      <c r="CPC117" s="42"/>
      <c r="CPD117" s="72"/>
      <c r="CPE117" s="96"/>
      <c r="CPF117" s="92"/>
      <c r="CPG117" s="81"/>
      <c r="CPH117" s="90"/>
      <c r="CPI117" s="81"/>
      <c r="CPJ117" s="77"/>
      <c r="CPK117" s="42"/>
      <c r="CPL117" s="72"/>
      <c r="CPM117" s="96"/>
      <c r="CPN117" s="92"/>
      <c r="CPO117" s="81"/>
      <c r="CPP117" s="90"/>
      <c r="CPQ117" s="81"/>
      <c r="CPR117" s="77"/>
      <c r="CPS117" s="42"/>
      <c r="CPT117" s="72"/>
      <c r="CPU117" s="96"/>
      <c r="CPV117" s="92"/>
      <c r="CPW117" s="81"/>
      <c r="CPX117" s="90"/>
      <c r="CPY117" s="81"/>
      <c r="CPZ117" s="77"/>
      <c r="CQA117" s="42"/>
      <c r="CQB117" s="72"/>
      <c r="CQC117" s="96"/>
      <c r="CQD117" s="92"/>
      <c r="CQE117" s="81"/>
      <c r="CQF117" s="90"/>
      <c r="CQG117" s="81"/>
      <c r="CQH117" s="77"/>
      <c r="CQI117" s="42"/>
      <c r="CQJ117" s="72"/>
      <c r="CQK117" s="96"/>
      <c r="CQL117" s="92"/>
      <c r="CQM117" s="81"/>
      <c r="CQN117" s="90"/>
      <c r="CQO117" s="81"/>
      <c r="CQP117" s="77"/>
      <c r="CQQ117" s="42"/>
      <c r="CQR117" s="72"/>
      <c r="CQS117" s="96"/>
      <c r="CQT117" s="92"/>
      <c r="CQU117" s="81"/>
      <c r="CQV117" s="90"/>
      <c r="CQW117" s="81"/>
      <c r="CQX117" s="77"/>
      <c r="CQY117" s="42"/>
      <c r="CQZ117" s="72"/>
      <c r="CRA117" s="96"/>
      <c r="CRB117" s="92"/>
      <c r="CRC117" s="81"/>
      <c r="CRD117" s="90"/>
      <c r="CRE117" s="81"/>
      <c r="CRF117" s="77"/>
      <c r="CRG117" s="42"/>
      <c r="CRH117" s="72"/>
      <c r="CRI117" s="96"/>
      <c r="CRJ117" s="92"/>
      <c r="CRK117" s="81"/>
      <c r="CRL117" s="90"/>
      <c r="CRM117" s="81"/>
      <c r="CRN117" s="77"/>
      <c r="CRO117" s="42"/>
      <c r="CRP117" s="72"/>
      <c r="CRQ117" s="96"/>
      <c r="CRR117" s="92"/>
      <c r="CRS117" s="81"/>
      <c r="CRT117" s="90"/>
      <c r="CRU117" s="81"/>
      <c r="CRV117" s="77"/>
      <c r="CRW117" s="42"/>
      <c r="CRX117" s="72"/>
      <c r="CRY117" s="96"/>
      <c r="CRZ117" s="92"/>
      <c r="CSA117" s="81"/>
      <c r="CSB117" s="90"/>
      <c r="CSC117" s="81"/>
      <c r="CSD117" s="77"/>
      <c r="CSE117" s="42"/>
      <c r="CSF117" s="72"/>
      <c r="CSG117" s="96"/>
      <c r="CSH117" s="92"/>
      <c r="CSI117" s="81"/>
      <c r="CSJ117" s="90"/>
      <c r="CSK117" s="81"/>
      <c r="CSL117" s="77"/>
      <c r="CSM117" s="42"/>
      <c r="CSN117" s="72"/>
      <c r="CSO117" s="96"/>
      <c r="CSP117" s="92"/>
      <c r="CSQ117" s="81"/>
      <c r="CSR117" s="90"/>
      <c r="CSS117" s="81"/>
      <c r="CST117" s="77"/>
      <c r="CSU117" s="42"/>
      <c r="CSV117" s="72"/>
      <c r="CSW117" s="96"/>
      <c r="CSX117" s="92"/>
      <c r="CSY117" s="81"/>
      <c r="CSZ117" s="90"/>
      <c r="CTA117" s="81"/>
      <c r="CTB117" s="77"/>
      <c r="CTC117" s="42"/>
      <c r="CTD117" s="72"/>
      <c r="CTE117" s="96"/>
      <c r="CTF117" s="92"/>
      <c r="CTG117" s="81"/>
      <c r="CTH117" s="90"/>
      <c r="CTI117" s="81"/>
      <c r="CTJ117" s="77"/>
      <c r="CTK117" s="42"/>
      <c r="CTL117" s="72"/>
      <c r="CTM117" s="96"/>
      <c r="CTN117" s="92"/>
      <c r="CTO117" s="81"/>
      <c r="CTP117" s="90"/>
      <c r="CTQ117" s="81"/>
      <c r="CTR117" s="77"/>
      <c r="CTS117" s="42"/>
      <c r="CTT117" s="72"/>
      <c r="CTU117" s="96"/>
      <c r="CTV117" s="92"/>
      <c r="CTW117" s="81"/>
      <c r="CTX117" s="90"/>
      <c r="CTY117" s="81"/>
      <c r="CTZ117" s="77"/>
      <c r="CUA117" s="42"/>
      <c r="CUB117" s="72"/>
      <c r="CUC117" s="96"/>
      <c r="CUD117" s="92"/>
      <c r="CUE117" s="81"/>
      <c r="CUF117" s="90"/>
      <c r="CUG117" s="81"/>
      <c r="CUH117" s="77"/>
      <c r="CUI117" s="42"/>
      <c r="CUJ117" s="72"/>
      <c r="CUK117" s="96"/>
      <c r="CUL117" s="92"/>
      <c r="CUM117" s="81"/>
      <c r="CUN117" s="90"/>
      <c r="CUO117" s="81"/>
      <c r="CUP117" s="77"/>
      <c r="CUQ117" s="42"/>
      <c r="CUR117" s="72"/>
      <c r="CUS117" s="96"/>
      <c r="CUT117" s="92"/>
      <c r="CUU117" s="81"/>
      <c r="CUV117" s="90"/>
      <c r="CUW117" s="81"/>
      <c r="CUX117" s="77"/>
      <c r="CUY117" s="42"/>
      <c r="CUZ117" s="72"/>
      <c r="CVA117" s="96"/>
      <c r="CVB117" s="92"/>
      <c r="CVC117" s="81"/>
      <c r="CVD117" s="90"/>
      <c r="CVE117" s="81"/>
      <c r="CVF117" s="77"/>
      <c r="CVG117" s="42"/>
      <c r="CVH117" s="72"/>
      <c r="CVI117" s="96"/>
      <c r="CVJ117" s="92"/>
      <c r="CVK117" s="81"/>
      <c r="CVL117" s="90"/>
      <c r="CVM117" s="81"/>
      <c r="CVN117" s="77"/>
      <c r="CVO117" s="42"/>
      <c r="CVP117" s="72"/>
      <c r="CVQ117" s="96"/>
      <c r="CVR117" s="92"/>
      <c r="CVS117" s="81"/>
      <c r="CVT117" s="90"/>
      <c r="CVU117" s="81"/>
      <c r="CVV117" s="77"/>
      <c r="CVW117" s="42"/>
      <c r="CVX117" s="72"/>
      <c r="CVY117" s="96"/>
      <c r="CVZ117" s="92"/>
      <c r="CWA117" s="81"/>
      <c r="CWB117" s="90"/>
      <c r="CWC117" s="81"/>
      <c r="CWD117" s="77"/>
      <c r="CWE117" s="42"/>
      <c r="CWF117" s="72"/>
      <c r="CWG117" s="96"/>
      <c r="CWH117" s="92"/>
      <c r="CWI117" s="81"/>
      <c r="CWJ117" s="90"/>
      <c r="CWK117" s="81"/>
      <c r="CWL117" s="77"/>
      <c r="CWM117" s="42"/>
      <c r="CWN117" s="72"/>
      <c r="CWO117" s="96"/>
      <c r="CWP117" s="92"/>
      <c r="CWQ117" s="81"/>
      <c r="CWR117" s="90"/>
      <c r="CWS117" s="81"/>
      <c r="CWT117" s="77"/>
      <c r="CWU117" s="42"/>
      <c r="CWV117" s="72"/>
      <c r="CWW117" s="96"/>
      <c r="CWX117" s="92"/>
      <c r="CWY117" s="81"/>
      <c r="CWZ117" s="90"/>
      <c r="CXA117" s="81"/>
      <c r="CXB117" s="77"/>
      <c r="CXC117" s="42"/>
      <c r="CXD117" s="72"/>
      <c r="CXE117" s="96"/>
      <c r="CXF117" s="92"/>
      <c r="CXG117" s="81"/>
      <c r="CXH117" s="90"/>
      <c r="CXI117" s="81"/>
      <c r="CXJ117" s="77"/>
      <c r="CXK117" s="42"/>
      <c r="CXL117" s="72"/>
      <c r="CXM117" s="96"/>
      <c r="CXN117" s="92"/>
      <c r="CXO117" s="81"/>
      <c r="CXP117" s="90"/>
      <c r="CXQ117" s="81"/>
      <c r="CXR117" s="77"/>
      <c r="CXS117" s="42"/>
      <c r="CXT117" s="72"/>
      <c r="CXU117" s="96"/>
      <c r="CXV117" s="92"/>
      <c r="CXW117" s="81"/>
      <c r="CXX117" s="90"/>
      <c r="CXY117" s="81"/>
      <c r="CXZ117" s="77"/>
      <c r="CYA117" s="42"/>
      <c r="CYB117" s="72"/>
      <c r="CYC117" s="96"/>
      <c r="CYD117" s="92"/>
      <c r="CYE117" s="81"/>
      <c r="CYF117" s="90"/>
      <c r="CYG117" s="81"/>
      <c r="CYH117" s="77"/>
      <c r="CYI117" s="42"/>
      <c r="CYJ117" s="72"/>
      <c r="CYK117" s="96"/>
      <c r="CYL117" s="92"/>
      <c r="CYM117" s="81"/>
      <c r="CYN117" s="90"/>
      <c r="CYO117" s="81"/>
      <c r="CYP117" s="77"/>
      <c r="CYQ117" s="42"/>
      <c r="CYR117" s="72"/>
      <c r="CYS117" s="96"/>
      <c r="CYT117" s="92"/>
      <c r="CYU117" s="81"/>
      <c r="CYV117" s="90"/>
      <c r="CYW117" s="81"/>
      <c r="CYX117" s="77"/>
      <c r="CYY117" s="42"/>
      <c r="CYZ117" s="72"/>
      <c r="CZA117" s="96"/>
      <c r="CZB117" s="92"/>
      <c r="CZC117" s="81"/>
      <c r="CZD117" s="90"/>
      <c r="CZE117" s="81"/>
      <c r="CZF117" s="77"/>
      <c r="CZG117" s="42"/>
      <c r="CZH117" s="72"/>
      <c r="CZI117" s="96"/>
      <c r="CZJ117" s="92"/>
      <c r="CZK117" s="81"/>
      <c r="CZL117" s="90"/>
      <c r="CZM117" s="81"/>
      <c r="CZN117" s="77"/>
      <c r="CZO117" s="42"/>
      <c r="CZP117" s="72"/>
      <c r="CZQ117" s="96"/>
      <c r="CZR117" s="92"/>
      <c r="CZS117" s="81"/>
      <c r="CZT117" s="90"/>
      <c r="CZU117" s="81"/>
      <c r="CZV117" s="77"/>
      <c r="CZW117" s="42"/>
      <c r="CZX117" s="72"/>
      <c r="CZY117" s="96"/>
      <c r="CZZ117" s="92"/>
      <c r="DAA117" s="81"/>
      <c r="DAB117" s="90"/>
      <c r="DAC117" s="81"/>
      <c r="DAD117" s="77"/>
      <c r="DAE117" s="42"/>
      <c r="DAF117" s="72"/>
      <c r="DAG117" s="96"/>
      <c r="DAH117" s="92"/>
      <c r="DAI117" s="81"/>
      <c r="DAJ117" s="90"/>
      <c r="DAK117" s="81"/>
      <c r="DAL117" s="77"/>
      <c r="DAM117" s="42"/>
      <c r="DAN117" s="72"/>
      <c r="DAO117" s="96"/>
      <c r="DAP117" s="92"/>
      <c r="DAQ117" s="81"/>
      <c r="DAR117" s="90"/>
      <c r="DAS117" s="81"/>
      <c r="DAT117" s="77"/>
      <c r="DAU117" s="42"/>
      <c r="DAV117" s="72"/>
      <c r="DAW117" s="96"/>
      <c r="DAX117" s="92"/>
      <c r="DAY117" s="81"/>
      <c r="DAZ117" s="90"/>
      <c r="DBA117" s="81"/>
      <c r="DBB117" s="77"/>
      <c r="DBC117" s="42"/>
      <c r="DBD117" s="72"/>
      <c r="DBE117" s="96"/>
      <c r="DBF117" s="92"/>
      <c r="DBG117" s="81"/>
      <c r="DBH117" s="90"/>
      <c r="DBI117" s="81"/>
      <c r="DBJ117" s="77"/>
      <c r="DBK117" s="42"/>
      <c r="DBL117" s="72"/>
      <c r="DBM117" s="96"/>
      <c r="DBN117" s="92"/>
      <c r="DBO117" s="81"/>
      <c r="DBP117" s="90"/>
      <c r="DBQ117" s="81"/>
      <c r="DBR117" s="77"/>
      <c r="DBS117" s="42"/>
      <c r="DBT117" s="72"/>
      <c r="DBU117" s="96"/>
      <c r="DBV117" s="92"/>
      <c r="DBW117" s="81"/>
      <c r="DBX117" s="90"/>
      <c r="DBY117" s="81"/>
      <c r="DBZ117" s="77"/>
      <c r="DCA117" s="42"/>
      <c r="DCB117" s="72"/>
      <c r="DCC117" s="96"/>
      <c r="DCD117" s="92"/>
      <c r="DCE117" s="81"/>
      <c r="DCF117" s="90"/>
      <c r="DCG117" s="81"/>
      <c r="DCH117" s="77"/>
      <c r="DCI117" s="42"/>
      <c r="DCJ117" s="72"/>
      <c r="DCK117" s="96"/>
      <c r="DCL117" s="92"/>
      <c r="DCM117" s="81"/>
      <c r="DCN117" s="90"/>
      <c r="DCO117" s="81"/>
      <c r="DCP117" s="77"/>
      <c r="DCQ117" s="42"/>
      <c r="DCR117" s="72"/>
      <c r="DCS117" s="96"/>
      <c r="DCT117" s="92"/>
      <c r="DCU117" s="81"/>
      <c r="DCV117" s="90"/>
      <c r="DCW117" s="81"/>
      <c r="DCX117" s="77"/>
      <c r="DCY117" s="42"/>
      <c r="DCZ117" s="72"/>
      <c r="DDA117" s="96"/>
      <c r="DDB117" s="92"/>
      <c r="DDC117" s="81"/>
      <c r="DDD117" s="90"/>
      <c r="DDE117" s="81"/>
    </row>
    <row r="118" spans="1:2813" ht="39.950000000000003" hidden="1" customHeight="1" outlineLevel="1">
      <c r="B118" s="6"/>
      <c r="C118" s="130" t="str">
        <f>IF(A118&lt;&gt;"",A118,MAX($A$23:A118)&amp;"."&amp;ROW()-ROW($A$23)+1-MATCH(MAX($A$23:A118),$A$23:A118))</f>
        <v>17.2</v>
      </c>
      <c r="D118" s="48"/>
      <c r="E118" s="181" t="s">
        <v>284</v>
      </c>
      <c r="F118" s="179" t="s">
        <v>97</v>
      </c>
      <c r="G118" s="180">
        <v>57.399999999999991</v>
      </c>
      <c r="H118" s="14"/>
      <c r="I118" s="141"/>
      <c r="J118" s="123" t="str">
        <f t="shared" si="4"/>
        <v xml:space="preserve"> </v>
      </c>
      <c r="K118" s="72"/>
      <c r="L118" s="96"/>
      <c r="M118" s="92"/>
      <c r="N118" s="81"/>
      <c r="O118" s="90"/>
      <c r="P118" s="81"/>
      <c r="Q118" s="1"/>
      <c r="R118" s="6"/>
      <c r="S118" s="81"/>
      <c r="T118" s="90"/>
      <c r="U118" s="81"/>
      <c r="V118" s="77"/>
      <c r="W118" s="42"/>
      <c r="X118" s="72"/>
      <c r="Y118" s="96"/>
      <c r="Z118" s="92"/>
      <c r="AA118" s="81"/>
      <c r="AB118" s="90"/>
      <c r="AC118" s="81"/>
      <c r="AD118" s="77"/>
      <c r="AE118" s="42"/>
      <c r="AF118" s="72"/>
      <c r="AG118" s="96"/>
      <c r="AH118" s="92"/>
      <c r="AI118" s="81"/>
      <c r="AJ118" s="90"/>
      <c r="AK118" s="81"/>
      <c r="AL118" s="77"/>
      <c r="AM118" s="42"/>
      <c r="AN118" s="72"/>
      <c r="AO118" s="96"/>
      <c r="AP118" s="92"/>
      <c r="AQ118" s="81"/>
      <c r="AR118" s="90"/>
      <c r="AS118" s="81"/>
      <c r="AT118" s="77"/>
      <c r="AU118" s="42"/>
      <c r="AV118" s="72"/>
      <c r="AW118" s="96"/>
      <c r="AX118" s="92"/>
      <c r="AY118" s="81"/>
      <c r="AZ118" s="90"/>
      <c r="BA118" s="81"/>
      <c r="BB118" s="77"/>
      <c r="BC118" s="42"/>
      <c r="BD118" s="72"/>
      <c r="BE118" s="96"/>
      <c r="BF118" s="92"/>
      <c r="BG118" s="81"/>
      <c r="BH118" s="90"/>
      <c r="BI118" s="81"/>
      <c r="BJ118" s="77"/>
      <c r="BK118" s="42"/>
      <c r="BL118" s="72"/>
      <c r="BM118" s="96"/>
      <c r="BN118" s="92"/>
      <c r="BO118" s="81"/>
      <c r="BP118" s="90"/>
      <c r="BQ118" s="81"/>
      <c r="BR118" s="77"/>
      <c r="BS118" s="42"/>
      <c r="BT118" s="72"/>
      <c r="BU118" s="96"/>
      <c r="BV118" s="92"/>
      <c r="BW118" s="81"/>
      <c r="BX118" s="90"/>
      <c r="BY118" s="81"/>
      <c r="BZ118" s="77"/>
      <c r="CA118" s="42"/>
      <c r="CB118" s="72"/>
      <c r="CC118" s="96"/>
      <c r="CD118" s="92"/>
      <c r="CE118" s="81"/>
      <c r="CF118" s="90"/>
      <c r="CG118" s="81"/>
      <c r="CH118" s="77"/>
      <c r="CI118" s="42"/>
      <c r="CJ118" s="72"/>
      <c r="CK118" s="96"/>
      <c r="CL118" s="92"/>
      <c r="CM118" s="81"/>
      <c r="CN118" s="90"/>
      <c r="CO118" s="81"/>
      <c r="CP118" s="77"/>
      <c r="CQ118" s="42"/>
      <c r="CR118" s="72"/>
      <c r="CS118" s="96"/>
      <c r="CT118" s="92"/>
      <c r="CU118" s="81"/>
      <c r="CV118" s="90"/>
      <c r="CW118" s="81"/>
      <c r="CX118" s="77"/>
      <c r="CY118" s="42"/>
      <c r="CZ118" s="72"/>
      <c r="DA118" s="96"/>
      <c r="DB118" s="92"/>
      <c r="DC118" s="81"/>
      <c r="DD118" s="90"/>
      <c r="DE118" s="81"/>
      <c r="DF118" s="77"/>
      <c r="DG118" s="42"/>
      <c r="DH118" s="72"/>
      <c r="DI118" s="96"/>
      <c r="DJ118" s="92"/>
      <c r="DK118" s="81"/>
      <c r="DL118" s="90"/>
      <c r="DM118" s="81"/>
      <c r="DN118" s="77"/>
      <c r="DO118" s="42"/>
      <c r="DP118" s="72"/>
      <c r="DQ118" s="96"/>
      <c r="DR118" s="92"/>
      <c r="DS118" s="81"/>
      <c r="DT118" s="90"/>
      <c r="DU118" s="81"/>
      <c r="DV118" s="77"/>
      <c r="DW118" s="42"/>
      <c r="DX118" s="72"/>
      <c r="DY118" s="96"/>
      <c r="DZ118" s="92"/>
      <c r="EA118" s="81"/>
      <c r="EB118" s="90"/>
      <c r="EC118" s="81"/>
      <c r="ED118" s="77"/>
      <c r="EE118" s="42"/>
      <c r="EF118" s="72"/>
      <c r="EG118" s="96"/>
      <c r="EH118" s="92"/>
      <c r="EI118" s="81"/>
      <c r="EJ118" s="90"/>
      <c r="EK118" s="81"/>
      <c r="EL118" s="77"/>
      <c r="EM118" s="42"/>
      <c r="EN118" s="72"/>
      <c r="EO118" s="96"/>
      <c r="EP118" s="92"/>
      <c r="EQ118" s="81"/>
      <c r="ER118" s="90"/>
      <c r="ES118" s="81"/>
      <c r="ET118" s="77"/>
      <c r="EU118" s="42"/>
      <c r="EV118" s="72"/>
      <c r="EW118" s="96"/>
      <c r="EX118" s="92"/>
      <c r="EY118" s="81"/>
      <c r="EZ118" s="90"/>
      <c r="FA118" s="81"/>
      <c r="FB118" s="77"/>
      <c r="FC118" s="42"/>
      <c r="FD118" s="72"/>
      <c r="FE118" s="96"/>
      <c r="FF118" s="92"/>
      <c r="FG118" s="81"/>
      <c r="FH118" s="90"/>
      <c r="FI118" s="81"/>
      <c r="FJ118" s="77"/>
      <c r="FK118" s="42"/>
      <c r="FL118" s="72"/>
      <c r="FM118" s="96"/>
      <c r="FN118" s="92"/>
      <c r="FO118" s="81"/>
      <c r="FP118" s="90"/>
      <c r="FQ118" s="81"/>
      <c r="FR118" s="77"/>
      <c r="FS118" s="42"/>
      <c r="FT118" s="72"/>
      <c r="FU118" s="96"/>
      <c r="FV118" s="92"/>
      <c r="FW118" s="81"/>
      <c r="FX118" s="90"/>
      <c r="FY118" s="81"/>
      <c r="FZ118" s="77"/>
      <c r="GA118" s="42"/>
      <c r="GB118" s="72"/>
      <c r="GC118" s="96"/>
      <c r="GD118" s="92"/>
      <c r="GE118" s="81"/>
      <c r="GF118" s="90"/>
      <c r="GG118" s="81"/>
      <c r="GH118" s="77"/>
      <c r="GI118" s="42"/>
      <c r="GJ118" s="72"/>
      <c r="GK118" s="96"/>
      <c r="GL118" s="92"/>
      <c r="GM118" s="81"/>
      <c r="GN118" s="90"/>
      <c r="GO118" s="81"/>
      <c r="GP118" s="77"/>
      <c r="GQ118" s="42"/>
      <c r="GR118" s="72"/>
      <c r="GS118" s="96"/>
      <c r="GT118" s="92"/>
      <c r="GU118" s="81"/>
      <c r="GV118" s="90"/>
      <c r="GW118" s="81"/>
      <c r="GX118" s="77"/>
      <c r="GY118" s="42"/>
      <c r="GZ118" s="72"/>
      <c r="HA118" s="96"/>
      <c r="HB118" s="92"/>
      <c r="HC118" s="81"/>
      <c r="HD118" s="90"/>
      <c r="HE118" s="81"/>
      <c r="HF118" s="77"/>
      <c r="HG118" s="42"/>
      <c r="HH118" s="72"/>
      <c r="HI118" s="96"/>
      <c r="HJ118" s="92"/>
      <c r="HK118" s="81"/>
      <c r="HL118" s="90"/>
      <c r="HM118" s="81"/>
      <c r="HN118" s="77"/>
      <c r="HO118" s="42"/>
      <c r="HP118" s="72"/>
      <c r="HQ118" s="96"/>
      <c r="HR118" s="92"/>
      <c r="HS118" s="81"/>
      <c r="HT118" s="90"/>
      <c r="HU118" s="81"/>
      <c r="HV118" s="77"/>
      <c r="HW118" s="42"/>
      <c r="HX118" s="72"/>
      <c r="HY118" s="96"/>
      <c r="HZ118" s="92"/>
      <c r="IA118" s="81"/>
      <c r="IB118" s="90"/>
      <c r="IC118" s="81"/>
      <c r="ID118" s="77"/>
      <c r="IE118" s="42"/>
      <c r="IF118" s="72"/>
      <c r="IG118" s="96"/>
      <c r="IH118" s="92"/>
      <c r="II118" s="81"/>
      <c r="IJ118" s="90"/>
      <c r="IK118" s="81"/>
      <c r="IL118" s="77"/>
      <c r="IM118" s="42"/>
      <c r="IN118" s="72"/>
      <c r="IO118" s="96"/>
      <c r="IP118" s="92"/>
      <c r="IQ118" s="81"/>
      <c r="IR118" s="90"/>
      <c r="IS118" s="81"/>
      <c r="IT118" s="77"/>
      <c r="IU118" s="42"/>
      <c r="IV118" s="72"/>
      <c r="IW118" s="96"/>
      <c r="IX118" s="92"/>
      <c r="IY118" s="81"/>
      <c r="IZ118" s="90"/>
      <c r="JA118" s="81"/>
      <c r="JB118" s="77"/>
      <c r="JC118" s="42"/>
      <c r="JD118" s="72"/>
      <c r="JE118" s="96"/>
      <c r="JF118" s="92"/>
      <c r="JG118" s="81"/>
      <c r="JH118" s="90"/>
      <c r="JI118" s="81"/>
      <c r="JJ118" s="77"/>
      <c r="JK118" s="42"/>
      <c r="JL118" s="72"/>
      <c r="JM118" s="96"/>
      <c r="JN118" s="92"/>
      <c r="JO118" s="81"/>
      <c r="JP118" s="90"/>
      <c r="JQ118" s="81"/>
      <c r="JR118" s="77"/>
      <c r="JS118" s="42"/>
      <c r="JT118" s="72"/>
      <c r="JU118" s="96"/>
      <c r="JV118" s="92"/>
      <c r="JW118" s="81"/>
      <c r="JX118" s="90"/>
      <c r="JY118" s="81"/>
      <c r="JZ118" s="77"/>
      <c r="KA118" s="42"/>
      <c r="KB118" s="72"/>
      <c r="KC118" s="96"/>
      <c r="KD118" s="92"/>
      <c r="KE118" s="81"/>
      <c r="KF118" s="90"/>
      <c r="KG118" s="81"/>
      <c r="KH118" s="77"/>
      <c r="KI118" s="42"/>
      <c r="KJ118" s="72"/>
      <c r="KK118" s="96"/>
      <c r="KL118" s="92"/>
      <c r="KM118" s="81"/>
      <c r="KN118" s="90"/>
      <c r="KO118" s="81"/>
      <c r="KP118" s="77"/>
      <c r="KQ118" s="42"/>
      <c r="KR118" s="72"/>
      <c r="KS118" s="96"/>
      <c r="KT118" s="92"/>
      <c r="KU118" s="81"/>
      <c r="KV118" s="90"/>
      <c r="KW118" s="81"/>
      <c r="KX118" s="77"/>
      <c r="KY118" s="42"/>
      <c r="KZ118" s="72"/>
      <c r="LA118" s="96"/>
      <c r="LB118" s="92"/>
      <c r="LC118" s="81"/>
      <c r="LD118" s="90"/>
      <c r="LE118" s="81"/>
      <c r="LF118" s="77"/>
      <c r="LG118" s="42"/>
      <c r="LH118" s="72"/>
      <c r="LI118" s="96"/>
      <c r="LJ118" s="92"/>
      <c r="LK118" s="81"/>
      <c r="LL118" s="90"/>
      <c r="LM118" s="81"/>
      <c r="LN118" s="77"/>
      <c r="LO118" s="42"/>
      <c r="LP118" s="72"/>
      <c r="LQ118" s="96"/>
      <c r="LR118" s="92"/>
      <c r="LS118" s="81"/>
      <c r="LT118" s="90"/>
      <c r="LU118" s="81"/>
      <c r="LV118" s="77"/>
      <c r="LW118" s="42"/>
      <c r="LX118" s="72"/>
      <c r="LY118" s="96"/>
      <c r="LZ118" s="92"/>
      <c r="MA118" s="81"/>
      <c r="MB118" s="90"/>
      <c r="MC118" s="81"/>
      <c r="MD118" s="77"/>
      <c r="ME118" s="42"/>
      <c r="MF118" s="72"/>
      <c r="MG118" s="96"/>
      <c r="MH118" s="92"/>
      <c r="MI118" s="81"/>
      <c r="MJ118" s="90"/>
      <c r="MK118" s="81"/>
      <c r="ML118" s="77"/>
      <c r="MM118" s="42"/>
      <c r="MN118" s="72"/>
      <c r="MO118" s="96"/>
      <c r="MP118" s="92"/>
      <c r="MQ118" s="81"/>
      <c r="MR118" s="90"/>
      <c r="MS118" s="81"/>
      <c r="MT118" s="77"/>
      <c r="MU118" s="42"/>
      <c r="MV118" s="72"/>
      <c r="MW118" s="96"/>
      <c r="MX118" s="92"/>
      <c r="MY118" s="81"/>
      <c r="MZ118" s="90"/>
      <c r="NA118" s="81"/>
      <c r="NB118" s="77"/>
      <c r="NC118" s="42"/>
      <c r="ND118" s="72"/>
      <c r="NE118" s="96"/>
      <c r="NF118" s="92"/>
      <c r="NG118" s="81"/>
      <c r="NH118" s="90"/>
      <c r="NI118" s="81"/>
      <c r="NJ118" s="77"/>
      <c r="NK118" s="42"/>
      <c r="NL118" s="72"/>
      <c r="NM118" s="96"/>
      <c r="NN118" s="92"/>
      <c r="NO118" s="81"/>
      <c r="NP118" s="90"/>
      <c r="NQ118" s="81"/>
      <c r="NR118" s="77"/>
      <c r="NS118" s="42"/>
      <c r="NT118" s="72"/>
      <c r="NU118" s="96"/>
      <c r="NV118" s="92"/>
      <c r="NW118" s="81"/>
      <c r="NX118" s="90"/>
      <c r="NY118" s="81"/>
      <c r="NZ118" s="77"/>
      <c r="OA118" s="42"/>
      <c r="OB118" s="72"/>
      <c r="OC118" s="96"/>
      <c r="OD118" s="92"/>
      <c r="OE118" s="81"/>
      <c r="OF118" s="90"/>
      <c r="OG118" s="81"/>
      <c r="OH118" s="77"/>
      <c r="OI118" s="42"/>
      <c r="OJ118" s="72"/>
      <c r="OK118" s="96"/>
      <c r="OL118" s="92"/>
      <c r="OM118" s="81"/>
      <c r="ON118" s="90"/>
      <c r="OO118" s="81"/>
      <c r="OP118" s="77"/>
      <c r="OQ118" s="42"/>
      <c r="OR118" s="72"/>
      <c r="OS118" s="96"/>
      <c r="OT118" s="92"/>
      <c r="OU118" s="81"/>
      <c r="OV118" s="90"/>
      <c r="OW118" s="81"/>
      <c r="OX118" s="77"/>
      <c r="OY118" s="42"/>
      <c r="OZ118" s="72"/>
      <c r="PA118" s="96"/>
      <c r="PB118" s="92"/>
      <c r="PC118" s="81"/>
      <c r="PD118" s="90"/>
      <c r="PE118" s="81"/>
      <c r="PF118" s="77"/>
      <c r="PG118" s="42"/>
      <c r="PH118" s="72"/>
      <c r="PI118" s="96"/>
      <c r="PJ118" s="92"/>
      <c r="PK118" s="81"/>
      <c r="PL118" s="90"/>
      <c r="PM118" s="81"/>
      <c r="PN118" s="77"/>
      <c r="PO118" s="42"/>
      <c r="PP118" s="72"/>
      <c r="PQ118" s="96"/>
      <c r="PR118" s="92"/>
      <c r="PS118" s="81"/>
      <c r="PT118" s="90"/>
      <c r="PU118" s="81"/>
      <c r="PV118" s="77"/>
      <c r="PW118" s="42"/>
      <c r="PX118" s="72"/>
      <c r="PY118" s="96"/>
      <c r="PZ118" s="92"/>
      <c r="QA118" s="81"/>
      <c r="QB118" s="90"/>
      <c r="QC118" s="81"/>
      <c r="QD118" s="77"/>
      <c r="QE118" s="42"/>
      <c r="QF118" s="72"/>
      <c r="QG118" s="96"/>
      <c r="QH118" s="92"/>
      <c r="QI118" s="81"/>
      <c r="QJ118" s="90"/>
      <c r="QK118" s="81"/>
      <c r="QL118" s="77"/>
      <c r="QM118" s="42"/>
      <c r="QN118" s="72"/>
      <c r="QO118" s="96"/>
      <c r="QP118" s="92"/>
      <c r="QQ118" s="81"/>
      <c r="QR118" s="90"/>
      <c r="QS118" s="81"/>
      <c r="QT118" s="77"/>
      <c r="QU118" s="42"/>
      <c r="QV118" s="72"/>
      <c r="QW118" s="96"/>
      <c r="QX118" s="92"/>
      <c r="QY118" s="81"/>
      <c r="QZ118" s="90"/>
      <c r="RA118" s="81"/>
      <c r="RB118" s="77"/>
      <c r="RC118" s="42"/>
      <c r="RD118" s="72"/>
      <c r="RE118" s="96"/>
      <c r="RF118" s="92"/>
      <c r="RG118" s="81"/>
      <c r="RH118" s="90"/>
      <c r="RI118" s="81"/>
      <c r="RJ118" s="77"/>
      <c r="RK118" s="42"/>
      <c r="RL118" s="72"/>
      <c r="RM118" s="96"/>
      <c r="RN118" s="92"/>
      <c r="RO118" s="81"/>
      <c r="RP118" s="90"/>
      <c r="RQ118" s="81"/>
      <c r="RR118" s="77"/>
      <c r="RS118" s="42"/>
      <c r="RT118" s="72"/>
      <c r="RU118" s="96"/>
      <c r="RV118" s="92"/>
      <c r="RW118" s="81"/>
      <c r="RX118" s="90"/>
      <c r="RY118" s="81"/>
      <c r="RZ118" s="77"/>
      <c r="SA118" s="42"/>
      <c r="SB118" s="72"/>
      <c r="SC118" s="96"/>
      <c r="SD118" s="92"/>
      <c r="SE118" s="81"/>
      <c r="SF118" s="90"/>
      <c r="SG118" s="81"/>
      <c r="SH118" s="77"/>
      <c r="SI118" s="42"/>
      <c r="SJ118" s="72"/>
      <c r="SK118" s="96"/>
      <c r="SL118" s="92"/>
      <c r="SM118" s="81"/>
      <c r="SN118" s="90"/>
      <c r="SO118" s="81"/>
      <c r="SP118" s="77"/>
      <c r="SQ118" s="42"/>
      <c r="SR118" s="72"/>
      <c r="SS118" s="96"/>
      <c r="ST118" s="92"/>
      <c r="SU118" s="81"/>
      <c r="SV118" s="90"/>
      <c r="SW118" s="81"/>
      <c r="SX118" s="77"/>
      <c r="SY118" s="42"/>
      <c r="SZ118" s="72"/>
      <c r="TA118" s="96"/>
      <c r="TB118" s="92"/>
      <c r="TC118" s="81"/>
      <c r="TD118" s="90"/>
      <c r="TE118" s="81"/>
      <c r="TF118" s="77"/>
      <c r="TG118" s="42"/>
      <c r="TH118" s="72"/>
      <c r="TI118" s="96"/>
      <c r="TJ118" s="92"/>
      <c r="TK118" s="81"/>
      <c r="TL118" s="90"/>
      <c r="TM118" s="81"/>
      <c r="TN118" s="77"/>
      <c r="TO118" s="42"/>
      <c r="TP118" s="72"/>
      <c r="TQ118" s="96"/>
      <c r="TR118" s="92"/>
      <c r="TS118" s="81"/>
      <c r="TT118" s="90"/>
      <c r="TU118" s="81"/>
      <c r="TV118" s="77"/>
      <c r="TW118" s="42"/>
      <c r="TX118" s="72"/>
      <c r="TY118" s="96"/>
      <c r="TZ118" s="92"/>
      <c r="UA118" s="81"/>
      <c r="UB118" s="90"/>
      <c r="UC118" s="81"/>
      <c r="UD118" s="77"/>
      <c r="UE118" s="42"/>
      <c r="UF118" s="72"/>
      <c r="UG118" s="96"/>
      <c r="UH118" s="92"/>
      <c r="UI118" s="81"/>
      <c r="UJ118" s="90"/>
      <c r="UK118" s="81"/>
      <c r="UL118" s="77"/>
      <c r="UM118" s="42"/>
      <c r="UN118" s="72"/>
      <c r="UO118" s="96"/>
      <c r="UP118" s="92"/>
      <c r="UQ118" s="81"/>
      <c r="UR118" s="90"/>
      <c r="US118" s="81"/>
      <c r="UT118" s="77"/>
      <c r="UU118" s="42"/>
      <c r="UV118" s="72"/>
      <c r="UW118" s="96"/>
      <c r="UX118" s="92"/>
      <c r="UY118" s="81"/>
      <c r="UZ118" s="90"/>
      <c r="VA118" s="81"/>
      <c r="VB118" s="77"/>
      <c r="VC118" s="42"/>
      <c r="VD118" s="72"/>
      <c r="VE118" s="96"/>
      <c r="VF118" s="92"/>
      <c r="VG118" s="81"/>
      <c r="VH118" s="90"/>
      <c r="VI118" s="81"/>
      <c r="VJ118" s="77"/>
      <c r="VK118" s="42"/>
      <c r="VL118" s="72"/>
      <c r="VM118" s="96"/>
      <c r="VN118" s="92"/>
      <c r="VO118" s="81"/>
      <c r="VP118" s="90"/>
      <c r="VQ118" s="81"/>
      <c r="VR118" s="77"/>
      <c r="VS118" s="42"/>
      <c r="VT118" s="72"/>
      <c r="VU118" s="96"/>
      <c r="VV118" s="92"/>
      <c r="VW118" s="81"/>
      <c r="VX118" s="90"/>
      <c r="VY118" s="81"/>
      <c r="VZ118" s="77"/>
      <c r="WA118" s="42"/>
      <c r="WB118" s="72"/>
      <c r="WC118" s="96"/>
      <c r="WD118" s="92"/>
      <c r="WE118" s="81"/>
      <c r="WF118" s="90"/>
      <c r="WG118" s="81"/>
      <c r="WH118" s="77"/>
      <c r="WI118" s="42"/>
      <c r="WJ118" s="72"/>
      <c r="WK118" s="96"/>
      <c r="WL118" s="92"/>
      <c r="WM118" s="81"/>
      <c r="WN118" s="90"/>
      <c r="WO118" s="81"/>
      <c r="WP118" s="77"/>
      <c r="WQ118" s="42"/>
      <c r="WR118" s="72"/>
      <c r="WS118" s="96"/>
      <c r="WT118" s="92"/>
      <c r="WU118" s="81"/>
      <c r="WV118" s="90"/>
      <c r="WW118" s="81"/>
      <c r="WX118" s="77"/>
      <c r="WY118" s="42"/>
      <c r="WZ118" s="72"/>
      <c r="XA118" s="96"/>
      <c r="XB118" s="92"/>
      <c r="XC118" s="81"/>
      <c r="XD118" s="90"/>
      <c r="XE118" s="81"/>
      <c r="XF118" s="77"/>
      <c r="XG118" s="42"/>
      <c r="XH118" s="72"/>
      <c r="XI118" s="96"/>
      <c r="XJ118" s="92"/>
      <c r="XK118" s="81"/>
      <c r="XL118" s="90"/>
      <c r="XM118" s="81"/>
      <c r="XN118" s="77"/>
      <c r="XO118" s="42"/>
      <c r="XP118" s="72"/>
      <c r="XQ118" s="96"/>
      <c r="XR118" s="92"/>
      <c r="XS118" s="81"/>
      <c r="XT118" s="90"/>
      <c r="XU118" s="81"/>
      <c r="XV118" s="77"/>
      <c r="XW118" s="42"/>
      <c r="XX118" s="72"/>
      <c r="XY118" s="96"/>
      <c r="XZ118" s="92"/>
      <c r="YA118" s="81"/>
      <c r="YB118" s="90"/>
      <c r="YC118" s="81"/>
      <c r="YD118" s="77"/>
      <c r="YE118" s="42"/>
      <c r="YF118" s="72"/>
      <c r="YG118" s="96"/>
      <c r="YH118" s="92"/>
      <c r="YI118" s="81"/>
      <c r="YJ118" s="90"/>
      <c r="YK118" s="81"/>
      <c r="YL118" s="77"/>
      <c r="YM118" s="42"/>
      <c r="YN118" s="72"/>
      <c r="YO118" s="96"/>
      <c r="YP118" s="92"/>
      <c r="YQ118" s="81"/>
      <c r="YR118" s="90"/>
      <c r="YS118" s="81"/>
      <c r="YT118" s="77"/>
      <c r="YU118" s="42"/>
      <c r="YV118" s="72"/>
      <c r="YW118" s="96"/>
      <c r="YX118" s="92"/>
      <c r="YY118" s="81"/>
      <c r="YZ118" s="90"/>
      <c r="ZA118" s="81"/>
      <c r="ZB118" s="77"/>
      <c r="ZC118" s="42"/>
      <c r="ZD118" s="72"/>
      <c r="ZE118" s="96"/>
      <c r="ZF118" s="92"/>
      <c r="ZG118" s="81"/>
      <c r="ZH118" s="90"/>
      <c r="ZI118" s="81"/>
      <c r="ZJ118" s="77"/>
      <c r="ZK118" s="42"/>
      <c r="ZL118" s="72"/>
      <c r="ZM118" s="96"/>
      <c r="ZN118" s="92"/>
      <c r="ZO118" s="81"/>
      <c r="ZP118" s="90"/>
      <c r="ZQ118" s="81"/>
      <c r="ZR118" s="77"/>
      <c r="ZS118" s="42"/>
      <c r="ZT118" s="72"/>
      <c r="ZU118" s="96"/>
      <c r="ZV118" s="92"/>
      <c r="ZW118" s="81"/>
      <c r="ZX118" s="90"/>
      <c r="ZY118" s="81"/>
      <c r="ZZ118" s="77"/>
      <c r="AAA118" s="42"/>
      <c r="AAB118" s="72"/>
      <c r="AAC118" s="96"/>
      <c r="AAD118" s="92"/>
      <c r="AAE118" s="81"/>
      <c r="AAF118" s="90"/>
      <c r="AAG118" s="81"/>
      <c r="AAH118" s="77"/>
      <c r="AAI118" s="42"/>
      <c r="AAJ118" s="72"/>
      <c r="AAK118" s="96"/>
      <c r="AAL118" s="92"/>
      <c r="AAM118" s="81"/>
      <c r="AAN118" s="90"/>
      <c r="AAO118" s="81"/>
      <c r="AAP118" s="77"/>
      <c r="AAQ118" s="42"/>
      <c r="AAR118" s="72"/>
      <c r="AAS118" s="96"/>
      <c r="AAT118" s="92"/>
      <c r="AAU118" s="81"/>
      <c r="AAV118" s="90"/>
      <c r="AAW118" s="81"/>
      <c r="AAX118" s="77"/>
      <c r="AAY118" s="42"/>
      <c r="AAZ118" s="72"/>
      <c r="ABA118" s="96"/>
      <c r="ABB118" s="92"/>
      <c r="ABC118" s="81"/>
      <c r="ABD118" s="90"/>
      <c r="ABE118" s="81"/>
      <c r="ABF118" s="77"/>
      <c r="ABG118" s="42"/>
      <c r="ABH118" s="72"/>
      <c r="ABI118" s="96"/>
      <c r="ABJ118" s="92"/>
      <c r="ABK118" s="81"/>
      <c r="ABL118" s="90"/>
      <c r="ABM118" s="81"/>
      <c r="ABN118" s="77"/>
      <c r="ABO118" s="42"/>
      <c r="ABP118" s="72"/>
      <c r="ABQ118" s="96"/>
      <c r="ABR118" s="92"/>
      <c r="ABS118" s="81"/>
      <c r="ABT118" s="90"/>
      <c r="ABU118" s="81"/>
      <c r="ABV118" s="77"/>
      <c r="ABW118" s="42"/>
      <c r="ABX118" s="72"/>
      <c r="ABY118" s="96"/>
      <c r="ABZ118" s="92"/>
      <c r="ACA118" s="81"/>
      <c r="ACB118" s="90"/>
      <c r="ACC118" s="81"/>
      <c r="ACD118" s="77"/>
      <c r="ACE118" s="42"/>
      <c r="ACF118" s="72"/>
      <c r="ACG118" s="96"/>
      <c r="ACH118" s="92"/>
      <c r="ACI118" s="81"/>
      <c r="ACJ118" s="90"/>
      <c r="ACK118" s="81"/>
      <c r="ACL118" s="77"/>
      <c r="ACM118" s="42"/>
      <c r="ACN118" s="72"/>
      <c r="ACO118" s="96"/>
      <c r="ACP118" s="92"/>
      <c r="ACQ118" s="81"/>
      <c r="ACR118" s="90"/>
      <c r="ACS118" s="81"/>
      <c r="ACT118" s="77"/>
      <c r="ACU118" s="42"/>
      <c r="ACV118" s="72"/>
      <c r="ACW118" s="96"/>
      <c r="ACX118" s="92"/>
      <c r="ACY118" s="81"/>
      <c r="ACZ118" s="90"/>
      <c r="ADA118" s="81"/>
      <c r="ADB118" s="77"/>
      <c r="ADC118" s="42"/>
      <c r="ADD118" s="72"/>
      <c r="ADE118" s="96"/>
      <c r="ADF118" s="92"/>
      <c r="ADG118" s="81"/>
      <c r="ADH118" s="90"/>
      <c r="ADI118" s="81"/>
      <c r="ADJ118" s="77"/>
      <c r="ADK118" s="42"/>
      <c r="ADL118" s="72"/>
      <c r="ADM118" s="96"/>
      <c r="ADN118" s="92"/>
      <c r="ADO118" s="81"/>
      <c r="ADP118" s="90"/>
      <c r="ADQ118" s="81"/>
      <c r="ADR118" s="77"/>
      <c r="ADS118" s="42"/>
      <c r="ADT118" s="72"/>
      <c r="ADU118" s="96"/>
      <c r="ADV118" s="92"/>
      <c r="ADW118" s="81"/>
      <c r="ADX118" s="90"/>
      <c r="ADY118" s="81"/>
      <c r="ADZ118" s="77"/>
      <c r="AEA118" s="42"/>
      <c r="AEB118" s="72"/>
      <c r="AEC118" s="96"/>
      <c r="AED118" s="92"/>
      <c r="AEE118" s="81"/>
      <c r="AEF118" s="90"/>
      <c r="AEG118" s="81"/>
      <c r="AEH118" s="77"/>
      <c r="AEI118" s="42"/>
      <c r="AEJ118" s="72"/>
      <c r="AEK118" s="96"/>
      <c r="AEL118" s="92"/>
      <c r="AEM118" s="81"/>
      <c r="AEN118" s="90"/>
      <c r="AEO118" s="81"/>
      <c r="AEP118" s="77"/>
      <c r="AEQ118" s="42"/>
      <c r="AER118" s="72"/>
      <c r="AES118" s="96"/>
      <c r="AET118" s="92"/>
      <c r="AEU118" s="81"/>
      <c r="AEV118" s="90"/>
      <c r="AEW118" s="81"/>
      <c r="AEX118" s="77"/>
      <c r="AEY118" s="42"/>
      <c r="AEZ118" s="72"/>
      <c r="AFA118" s="96"/>
      <c r="AFB118" s="92"/>
      <c r="AFC118" s="81"/>
      <c r="AFD118" s="90"/>
      <c r="AFE118" s="81"/>
      <c r="AFF118" s="77"/>
      <c r="AFG118" s="42"/>
      <c r="AFH118" s="72"/>
      <c r="AFI118" s="96"/>
      <c r="AFJ118" s="92"/>
      <c r="AFK118" s="81"/>
      <c r="AFL118" s="90"/>
      <c r="AFM118" s="81"/>
      <c r="AFN118" s="77"/>
      <c r="AFO118" s="42"/>
      <c r="AFP118" s="72"/>
      <c r="AFQ118" s="96"/>
      <c r="AFR118" s="92"/>
      <c r="AFS118" s="81"/>
      <c r="AFT118" s="90"/>
      <c r="AFU118" s="81"/>
      <c r="AFV118" s="77"/>
      <c r="AFW118" s="42"/>
      <c r="AFX118" s="72"/>
      <c r="AFY118" s="96"/>
      <c r="AFZ118" s="92"/>
      <c r="AGA118" s="81"/>
      <c r="AGB118" s="90"/>
      <c r="AGC118" s="81"/>
      <c r="AGD118" s="77"/>
      <c r="AGE118" s="42"/>
      <c r="AGF118" s="72"/>
      <c r="AGG118" s="96"/>
      <c r="AGH118" s="92"/>
      <c r="AGI118" s="81"/>
      <c r="AGJ118" s="90"/>
      <c r="AGK118" s="81"/>
      <c r="AGL118" s="77"/>
      <c r="AGM118" s="42"/>
      <c r="AGN118" s="72"/>
      <c r="AGO118" s="96"/>
      <c r="AGP118" s="92"/>
      <c r="AGQ118" s="81"/>
      <c r="AGR118" s="90"/>
      <c r="AGS118" s="81"/>
      <c r="AGT118" s="77"/>
      <c r="AGU118" s="42"/>
      <c r="AGV118" s="72"/>
      <c r="AGW118" s="96"/>
      <c r="AGX118" s="92"/>
      <c r="AGY118" s="81"/>
      <c r="AGZ118" s="90"/>
      <c r="AHA118" s="81"/>
      <c r="AHB118" s="77"/>
      <c r="AHC118" s="42"/>
      <c r="AHD118" s="72"/>
      <c r="AHE118" s="96"/>
      <c r="AHF118" s="92"/>
      <c r="AHG118" s="81"/>
      <c r="AHH118" s="90"/>
      <c r="AHI118" s="81"/>
      <c r="AHJ118" s="77"/>
      <c r="AHK118" s="42"/>
      <c r="AHL118" s="72"/>
      <c r="AHM118" s="96"/>
      <c r="AHN118" s="92"/>
      <c r="AHO118" s="81"/>
      <c r="AHP118" s="90"/>
      <c r="AHQ118" s="81"/>
      <c r="AHR118" s="77"/>
      <c r="AHS118" s="42"/>
      <c r="AHT118" s="72"/>
      <c r="AHU118" s="96"/>
      <c r="AHV118" s="92"/>
      <c r="AHW118" s="81"/>
      <c r="AHX118" s="90"/>
      <c r="AHY118" s="81"/>
      <c r="AHZ118" s="77"/>
      <c r="AIA118" s="42"/>
      <c r="AIB118" s="72"/>
      <c r="AIC118" s="96"/>
      <c r="AID118" s="92"/>
      <c r="AIE118" s="81"/>
      <c r="AIF118" s="90"/>
      <c r="AIG118" s="81"/>
      <c r="AIH118" s="77"/>
      <c r="AII118" s="42"/>
      <c r="AIJ118" s="72"/>
      <c r="AIK118" s="96"/>
      <c r="AIL118" s="92"/>
      <c r="AIM118" s="81"/>
      <c r="AIN118" s="90"/>
      <c r="AIO118" s="81"/>
      <c r="AIP118" s="77"/>
      <c r="AIQ118" s="42"/>
      <c r="AIR118" s="72"/>
      <c r="AIS118" s="96"/>
      <c r="AIT118" s="92"/>
      <c r="AIU118" s="81"/>
      <c r="AIV118" s="90"/>
      <c r="AIW118" s="81"/>
      <c r="AIX118" s="77"/>
      <c r="AIY118" s="42"/>
      <c r="AIZ118" s="72"/>
      <c r="AJA118" s="96"/>
      <c r="AJB118" s="92"/>
      <c r="AJC118" s="81"/>
      <c r="AJD118" s="90"/>
      <c r="AJE118" s="81"/>
      <c r="AJF118" s="77"/>
      <c r="AJG118" s="42"/>
      <c r="AJH118" s="72"/>
      <c r="AJI118" s="96"/>
      <c r="AJJ118" s="92"/>
      <c r="AJK118" s="81"/>
      <c r="AJL118" s="90"/>
      <c r="AJM118" s="81"/>
      <c r="AJN118" s="77"/>
      <c r="AJO118" s="42"/>
      <c r="AJP118" s="72"/>
      <c r="AJQ118" s="96"/>
      <c r="AJR118" s="92"/>
      <c r="AJS118" s="81"/>
      <c r="AJT118" s="90"/>
      <c r="AJU118" s="81"/>
      <c r="AJV118" s="77"/>
      <c r="AJW118" s="42"/>
      <c r="AJX118" s="72"/>
      <c r="AJY118" s="96"/>
      <c r="AJZ118" s="92"/>
      <c r="AKA118" s="81"/>
      <c r="AKB118" s="90"/>
      <c r="AKC118" s="81"/>
      <c r="AKD118" s="77"/>
      <c r="AKE118" s="42"/>
      <c r="AKF118" s="72"/>
      <c r="AKG118" s="96"/>
      <c r="AKH118" s="92"/>
      <c r="AKI118" s="81"/>
      <c r="AKJ118" s="90"/>
      <c r="AKK118" s="81"/>
      <c r="AKL118" s="77"/>
      <c r="AKM118" s="42"/>
      <c r="AKN118" s="72"/>
      <c r="AKO118" s="96"/>
      <c r="AKP118" s="92"/>
      <c r="AKQ118" s="81"/>
      <c r="AKR118" s="90"/>
      <c r="AKS118" s="81"/>
      <c r="AKT118" s="77"/>
      <c r="AKU118" s="42"/>
      <c r="AKV118" s="72"/>
      <c r="AKW118" s="96"/>
      <c r="AKX118" s="92"/>
      <c r="AKY118" s="81"/>
      <c r="AKZ118" s="90"/>
      <c r="ALA118" s="81"/>
      <c r="ALB118" s="77"/>
      <c r="ALC118" s="42"/>
      <c r="ALD118" s="72"/>
      <c r="ALE118" s="96"/>
      <c r="ALF118" s="92"/>
      <c r="ALG118" s="81"/>
      <c r="ALH118" s="90"/>
      <c r="ALI118" s="81"/>
      <c r="ALJ118" s="77"/>
      <c r="ALK118" s="42"/>
      <c r="ALL118" s="72"/>
      <c r="ALM118" s="96"/>
      <c r="ALN118" s="92"/>
      <c r="ALO118" s="81"/>
      <c r="ALP118" s="90"/>
      <c r="ALQ118" s="81"/>
      <c r="ALR118" s="77"/>
      <c r="ALS118" s="42"/>
      <c r="ALT118" s="72"/>
      <c r="ALU118" s="96"/>
      <c r="ALV118" s="92"/>
      <c r="ALW118" s="81"/>
      <c r="ALX118" s="90"/>
      <c r="ALY118" s="81"/>
      <c r="ALZ118" s="77"/>
      <c r="AMA118" s="42"/>
      <c r="AMB118" s="72"/>
      <c r="AMC118" s="96"/>
      <c r="AMD118" s="92"/>
      <c r="AME118" s="81"/>
      <c r="AMF118" s="90"/>
      <c r="AMG118" s="81"/>
      <c r="AMH118" s="77"/>
      <c r="AMI118" s="42"/>
      <c r="AMJ118" s="72"/>
      <c r="AMK118" s="96"/>
      <c r="AML118" s="92"/>
      <c r="AMM118" s="81"/>
      <c r="AMN118" s="90"/>
      <c r="AMO118" s="81"/>
      <c r="AMP118" s="77"/>
      <c r="AMQ118" s="42"/>
      <c r="AMR118" s="72"/>
      <c r="AMS118" s="96"/>
      <c r="AMT118" s="92"/>
      <c r="AMU118" s="81"/>
      <c r="AMV118" s="90"/>
      <c r="AMW118" s="81"/>
      <c r="AMX118" s="77"/>
      <c r="AMY118" s="42"/>
      <c r="AMZ118" s="72"/>
      <c r="ANA118" s="96"/>
      <c r="ANB118" s="92"/>
      <c r="ANC118" s="81"/>
      <c r="AND118" s="90"/>
      <c r="ANE118" s="81"/>
      <c r="ANF118" s="77"/>
      <c r="ANG118" s="42"/>
      <c r="ANH118" s="72"/>
      <c r="ANI118" s="96"/>
      <c r="ANJ118" s="92"/>
      <c r="ANK118" s="81"/>
      <c r="ANL118" s="90"/>
      <c r="ANM118" s="81"/>
      <c r="ANN118" s="77"/>
      <c r="ANO118" s="42"/>
      <c r="ANP118" s="72"/>
      <c r="ANQ118" s="96"/>
      <c r="ANR118" s="92"/>
      <c r="ANS118" s="81"/>
      <c r="ANT118" s="90"/>
      <c r="ANU118" s="81"/>
      <c r="ANV118" s="77"/>
      <c r="ANW118" s="42"/>
      <c r="ANX118" s="72"/>
      <c r="ANY118" s="96"/>
      <c r="ANZ118" s="92"/>
      <c r="AOA118" s="81"/>
      <c r="AOB118" s="90"/>
      <c r="AOC118" s="81"/>
      <c r="AOD118" s="77"/>
      <c r="AOE118" s="42"/>
      <c r="AOF118" s="72"/>
      <c r="AOG118" s="96"/>
      <c r="AOH118" s="92"/>
      <c r="AOI118" s="81"/>
      <c r="AOJ118" s="90"/>
      <c r="AOK118" s="81"/>
      <c r="AOL118" s="77"/>
      <c r="AOM118" s="42"/>
      <c r="AON118" s="72"/>
      <c r="AOO118" s="96"/>
      <c r="AOP118" s="92"/>
      <c r="AOQ118" s="81"/>
      <c r="AOR118" s="90"/>
      <c r="AOS118" s="81"/>
      <c r="AOT118" s="77"/>
      <c r="AOU118" s="42"/>
      <c r="AOV118" s="72"/>
      <c r="AOW118" s="96"/>
      <c r="AOX118" s="92"/>
      <c r="AOY118" s="81"/>
      <c r="AOZ118" s="90"/>
      <c r="APA118" s="81"/>
      <c r="APB118" s="77"/>
      <c r="APC118" s="42"/>
      <c r="APD118" s="72"/>
      <c r="APE118" s="96"/>
      <c r="APF118" s="92"/>
      <c r="APG118" s="81"/>
      <c r="APH118" s="90"/>
      <c r="API118" s="81"/>
      <c r="APJ118" s="77"/>
      <c r="APK118" s="42"/>
      <c r="APL118" s="72"/>
      <c r="APM118" s="96"/>
      <c r="APN118" s="92"/>
      <c r="APO118" s="81"/>
      <c r="APP118" s="90"/>
      <c r="APQ118" s="81"/>
      <c r="APR118" s="77"/>
      <c r="APS118" s="42"/>
      <c r="APT118" s="72"/>
      <c r="APU118" s="96"/>
      <c r="APV118" s="92"/>
      <c r="APW118" s="81"/>
      <c r="APX118" s="90"/>
      <c r="APY118" s="81"/>
      <c r="APZ118" s="77"/>
      <c r="AQA118" s="42"/>
      <c r="AQB118" s="72"/>
      <c r="AQC118" s="96"/>
      <c r="AQD118" s="92"/>
      <c r="AQE118" s="81"/>
      <c r="AQF118" s="90"/>
      <c r="AQG118" s="81"/>
      <c r="AQH118" s="77"/>
      <c r="AQI118" s="42"/>
      <c r="AQJ118" s="72"/>
      <c r="AQK118" s="96"/>
      <c r="AQL118" s="92"/>
      <c r="AQM118" s="81"/>
      <c r="AQN118" s="90"/>
      <c r="AQO118" s="81"/>
      <c r="AQP118" s="77"/>
      <c r="AQQ118" s="42"/>
      <c r="AQR118" s="72"/>
      <c r="AQS118" s="96"/>
      <c r="AQT118" s="92"/>
      <c r="AQU118" s="81"/>
      <c r="AQV118" s="90"/>
      <c r="AQW118" s="81"/>
      <c r="AQX118" s="77"/>
      <c r="AQY118" s="42"/>
      <c r="AQZ118" s="72"/>
      <c r="ARA118" s="96"/>
      <c r="ARB118" s="92"/>
      <c r="ARC118" s="81"/>
      <c r="ARD118" s="90"/>
      <c r="ARE118" s="81"/>
      <c r="ARF118" s="77"/>
      <c r="ARG118" s="42"/>
      <c r="ARH118" s="72"/>
      <c r="ARI118" s="96"/>
      <c r="ARJ118" s="92"/>
      <c r="ARK118" s="81"/>
      <c r="ARL118" s="90"/>
      <c r="ARM118" s="81"/>
      <c r="ARN118" s="77"/>
      <c r="ARO118" s="42"/>
      <c r="ARP118" s="72"/>
      <c r="ARQ118" s="96"/>
      <c r="ARR118" s="92"/>
      <c r="ARS118" s="81"/>
      <c r="ART118" s="90"/>
      <c r="ARU118" s="81"/>
      <c r="ARV118" s="77"/>
      <c r="ARW118" s="42"/>
      <c r="ARX118" s="72"/>
      <c r="ARY118" s="96"/>
      <c r="ARZ118" s="92"/>
      <c r="ASA118" s="81"/>
      <c r="ASB118" s="90"/>
      <c r="ASC118" s="81"/>
      <c r="ASD118" s="77"/>
      <c r="ASE118" s="42"/>
      <c r="ASF118" s="72"/>
      <c r="ASG118" s="96"/>
      <c r="ASH118" s="92"/>
      <c r="ASI118" s="81"/>
      <c r="ASJ118" s="90"/>
      <c r="ASK118" s="81"/>
      <c r="ASL118" s="77"/>
      <c r="ASM118" s="42"/>
      <c r="ASN118" s="72"/>
      <c r="ASO118" s="96"/>
      <c r="ASP118" s="92"/>
      <c r="ASQ118" s="81"/>
      <c r="ASR118" s="90"/>
      <c r="ASS118" s="81"/>
      <c r="AST118" s="77"/>
      <c r="ASU118" s="42"/>
      <c r="ASV118" s="72"/>
      <c r="ASW118" s="96"/>
      <c r="ASX118" s="92"/>
      <c r="ASY118" s="81"/>
      <c r="ASZ118" s="90"/>
      <c r="ATA118" s="81"/>
      <c r="ATB118" s="77"/>
      <c r="ATC118" s="42"/>
      <c r="ATD118" s="72"/>
      <c r="ATE118" s="96"/>
      <c r="ATF118" s="92"/>
      <c r="ATG118" s="81"/>
      <c r="ATH118" s="90"/>
      <c r="ATI118" s="81"/>
      <c r="ATJ118" s="77"/>
      <c r="ATK118" s="42"/>
      <c r="ATL118" s="72"/>
      <c r="ATM118" s="96"/>
      <c r="ATN118" s="92"/>
      <c r="ATO118" s="81"/>
      <c r="ATP118" s="90"/>
      <c r="ATQ118" s="81"/>
      <c r="ATR118" s="77"/>
      <c r="ATS118" s="42"/>
      <c r="ATT118" s="72"/>
      <c r="ATU118" s="96"/>
      <c r="ATV118" s="92"/>
      <c r="ATW118" s="81"/>
      <c r="ATX118" s="90"/>
      <c r="ATY118" s="81"/>
      <c r="ATZ118" s="77"/>
      <c r="AUA118" s="42"/>
      <c r="AUB118" s="72"/>
      <c r="AUC118" s="96"/>
      <c r="AUD118" s="92"/>
      <c r="AUE118" s="81"/>
      <c r="AUF118" s="90"/>
      <c r="AUG118" s="81"/>
      <c r="AUH118" s="77"/>
      <c r="AUI118" s="42"/>
      <c r="AUJ118" s="72"/>
      <c r="AUK118" s="96"/>
      <c r="AUL118" s="92"/>
      <c r="AUM118" s="81"/>
      <c r="AUN118" s="90"/>
      <c r="AUO118" s="81"/>
      <c r="AUP118" s="77"/>
      <c r="AUQ118" s="42"/>
      <c r="AUR118" s="72"/>
      <c r="AUS118" s="96"/>
      <c r="AUT118" s="92"/>
      <c r="AUU118" s="81"/>
      <c r="AUV118" s="90"/>
      <c r="AUW118" s="81"/>
      <c r="AUX118" s="77"/>
      <c r="AUY118" s="42"/>
      <c r="AUZ118" s="72"/>
      <c r="AVA118" s="96"/>
      <c r="AVB118" s="92"/>
      <c r="AVC118" s="81"/>
      <c r="AVD118" s="90"/>
      <c r="AVE118" s="81"/>
      <c r="AVF118" s="77"/>
      <c r="AVG118" s="42"/>
      <c r="AVH118" s="72"/>
      <c r="AVI118" s="96"/>
      <c r="AVJ118" s="92"/>
      <c r="AVK118" s="81"/>
      <c r="AVL118" s="90"/>
      <c r="AVM118" s="81"/>
      <c r="AVN118" s="77"/>
      <c r="AVO118" s="42"/>
      <c r="AVP118" s="72"/>
      <c r="AVQ118" s="96"/>
      <c r="AVR118" s="92"/>
      <c r="AVS118" s="81"/>
      <c r="AVT118" s="90"/>
      <c r="AVU118" s="81"/>
      <c r="AVV118" s="77"/>
      <c r="AVW118" s="42"/>
      <c r="AVX118" s="72"/>
      <c r="AVY118" s="96"/>
      <c r="AVZ118" s="92"/>
      <c r="AWA118" s="81"/>
      <c r="AWB118" s="90"/>
      <c r="AWC118" s="81"/>
      <c r="AWD118" s="77"/>
      <c r="AWE118" s="42"/>
      <c r="AWF118" s="72"/>
      <c r="AWG118" s="96"/>
      <c r="AWH118" s="92"/>
      <c r="AWI118" s="81"/>
      <c r="AWJ118" s="90"/>
      <c r="AWK118" s="81"/>
      <c r="AWL118" s="77"/>
      <c r="AWM118" s="42"/>
      <c r="AWN118" s="72"/>
      <c r="AWO118" s="96"/>
      <c r="AWP118" s="92"/>
      <c r="AWQ118" s="81"/>
      <c r="AWR118" s="90"/>
      <c r="AWS118" s="81"/>
      <c r="AWT118" s="77"/>
      <c r="AWU118" s="42"/>
      <c r="AWV118" s="72"/>
      <c r="AWW118" s="96"/>
      <c r="AWX118" s="92"/>
      <c r="AWY118" s="81"/>
      <c r="AWZ118" s="90"/>
      <c r="AXA118" s="81"/>
      <c r="AXB118" s="77"/>
      <c r="AXC118" s="42"/>
      <c r="AXD118" s="72"/>
      <c r="AXE118" s="96"/>
      <c r="AXF118" s="92"/>
      <c r="AXG118" s="81"/>
      <c r="AXH118" s="90"/>
      <c r="AXI118" s="81"/>
      <c r="AXJ118" s="77"/>
      <c r="AXK118" s="42"/>
      <c r="AXL118" s="72"/>
      <c r="AXM118" s="96"/>
      <c r="AXN118" s="92"/>
      <c r="AXO118" s="81"/>
      <c r="AXP118" s="90"/>
      <c r="AXQ118" s="81"/>
      <c r="AXR118" s="77"/>
      <c r="AXS118" s="42"/>
      <c r="AXT118" s="72"/>
      <c r="AXU118" s="96"/>
      <c r="AXV118" s="92"/>
      <c r="AXW118" s="81"/>
      <c r="AXX118" s="90"/>
      <c r="AXY118" s="81"/>
      <c r="AXZ118" s="77"/>
      <c r="AYA118" s="42"/>
      <c r="AYB118" s="72"/>
      <c r="AYC118" s="96"/>
      <c r="AYD118" s="92"/>
      <c r="AYE118" s="81"/>
      <c r="AYF118" s="90"/>
      <c r="AYG118" s="81"/>
      <c r="AYH118" s="77"/>
      <c r="AYI118" s="42"/>
      <c r="AYJ118" s="72"/>
      <c r="AYK118" s="96"/>
      <c r="AYL118" s="92"/>
      <c r="AYM118" s="81"/>
      <c r="AYN118" s="90"/>
      <c r="AYO118" s="81"/>
      <c r="AYP118" s="77"/>
      <c r="AYQ118" s="42"/>
      <c r="AYR118" s="72"/>
      <c r="AYS118" s="96"/>
      <c r="AYT118" s="92"/>
      <c r="AYU118" s="81"/>
      <c r="AYV118" s="90"/>
      <c r="AYW118" s="81"/>
      <c r="AYX118" s="77"/>
      <c r="AYY118" s="42"/>
      <c r="AYZ118" s="72"/>
      <c r="AZA118" s="96"/>
      <c r="AZB118" s="92"/>
      <c r="AZC118" s="81"/>
      <c r="AZD118" s="90"/>
      <c r="AZE118" s="81"/>
      <c r="AZF118" s="77"/>
      <c r="AZG118" s="42"/>
      <c r="AZH118" s="72"/>
      <c r="AZI118" s="96"/>
      <c r="AZJ118" s="92"/>
      <c r="AZK118" s="81"/>
      <c r="AZL118" s="90"/>
      <c r="AZM118" s="81"/>
      <c r="AZN118" s="77"/>
      <c r="AZO118" s="42"/>
      <c r="AZP118" s="72"/>
      <c r="AZQ118" s="96"/>
      <c r="AZR118" s="92"/>
      <c r="AZS118" s="81"/>
      <c r="AZT118" s="90"/>
      <c r="AZU118" s="81"/>
      <c r="AZV118" s="77"/>
      <c r="AZW118" s="42"/>
      <c r="AZX118" s="72"/>
      <c r="AZY118" s="96"/>
      <c r="AZZ118" s="92"/>
      <c r="BAA118" s="81"/>
      <c r="BAB118" s="90"/>
      <c r="BAC118" s="81"/>
      <c r="BAD118" s="77"/>
      <c r="BAE118" s="42"/>
      <c r="BAF118" s="72"/>
      <c r="BAG118" s="96"/>
      <c r="BAH118" s="92"/>
      <c r="BAI118" s="81"/>
      <c r="BAJ118" s="90"/>
      <c r="BAK118" s="81"/>
      <c r="BAL118" s="77"/>
      <c r="BAM118" s="42"/>
      <c r="BAN118" s="72"/>
      <c r="BAO118" s="96"/>
      <c r="BAP118" s="92"/>
      <c r="BAQ118" s="81"/>
      <c r="BAR118" s="90"/>
      <c r="BAS118" s="81"/>
      <c r="BAT118" s="77"/>
      <c r="BAU118" s="42"/>
      <c r="BAV118" s="72"/>
      <c r="BAW118" s="96"/>
      <c r="BAX118" s="92"/>
      <c r="BAY118" s="81"/>
      <c r="BAZ118" s="90"/>
      <c r="BBA118" s="81"/>
      <c r="BBB118" s="77"/>
      <c r="BBC118" s="42"/>
      <c r="BBD118" s="72"/>
      <c r="BBE118" s="96"/>
      <c r="BBF118" s="92"/>
      <c r="BBG118" s="81"/>
      <c r="BBH118" s="90"/>
      <c r="BBI118" s="81"/>
      <c r="BBJ118" s="77"/>
      <c r="BBK118" s="42"/>
      <c r="BBL118" s="72"/>
      <c r="BBM118" s="96"/>
      <c r="BBN118" s="92"/>
      <c r="BBO118" s="81"/>
      <c r="BBP118" s="90"/>
      <c r="BBQ118" s="81"/>
      <c r="BBR118" s="77"/>
      <c r="BBS118" s="42"/>
      <c r="BBT118" s="72"/>
      <c r="BBU118" s="96"/>
      <c r="BBV118" s="92"/>
      <c r="BBW118" s="81"/>
      <c r="BBX118" s="90"/>
      <c r="BBY118" s="81"/>
      <c r="BBZ118" s="77"/>
      <c r="BCA118" s="42"/>
      <c r="BCB118" s="72"/>
      <c r="BCC118" s="96"/>
      <c r="BCD118" s="92"/>
      <c r="BCE118" s="81"/>
      <c r="BCF118" s="90"/>
      <c r="BCG118" s="81"/>
      <c r="BCH118" s="77"/>
      <c r="BCI118" s="42"/>
      <c r="BCJ118" s="72"/>
      <c r="BCK118" s="96"/>
      <c r="BCL118" s="92"/>
      <c r="BCM118" s="81"/>
      <c r="BCN118" s="90"/>
      <c r="BCO118" s="81"/>
      <c r="BCP118" s="77"/>
      <c r="BCQ118" s="42"/>
      <c r="BCR118" s="72"/>
      <c r="BCS118" s="96"/>
      <c r="BCT118" s="92"/>
      <c r="BCU118" s="81"/>
      <c r="BCV118" s="90"/>
      <c r="BCW118" s="81"/>
      <c r="BCX118" s="77"/>
      <c r="BCY118" s="42"/>
      <c r="BCZ118" s="72"/>
      <c r="BDA118" s="96"/>
      <c r="BDB118" s="92"/>
      <c r="BDC118" s="81"/>
      <c r="BDD118" s="90"/>
      <c r="BDE118" s="81"/>
      <c r="BDF118" s="77"/>
      <c r="BDG118" s="42"/>
      <c r="BDH118" s="72"/>
      <c r="BDI118" s="96"/>
      <c r="BDJ118" s="92"/>
      <c r="BDK118" s="81"/>
      <c r="BDL118" s="90"/>
      <c r="BDM118" s="81"/>
      <c r="BDN118" s="77"/>
      <c r="BDO118" s="42"/>
      <c r="BDP118" s="72"/>
      <c r="BDQ118" s="96"/>
      <c r="BDR118" s="92"/>
      <c r="BDS118" s="81"/>
      <c r="BDT118" s="90"/>
      <c r="BDU118" s="81"/>
      <c r="BDV118" s="77"/>
      <c r="BDW118" s="42"/>
      <c r="BDX118" s="72"/>
      <c r="BDY118" s="96"/>
      <c r="BDZ118" s="92"/>
      <c r="BEA118" s="81"/>
      <c r="BEB118" s="90"/>
      <c r="BEC118" s="81"/>
      <c r="BED118" s="77"/>
      <c r="BEE118" s="42"/>
      <c r="BEF118" s="72"/>
      <c r="BEG118" s="96"/>
      <c r="BEH118" s="92"/>
      <c r="BEI118" s="81"/>
      <c r="BEJ118" s="90"/>
      <c r="BEK118" s="81"/>
      <c r="BEL118" s="77"/>
      <c r="BEM118" s="42"/>
      <c r="BEN118" s="72"/>
      <c r="BEO118" s="96"/>
      <c r="BEP118" s="92"/>
      <c r="BEQ118" s="81"/>
      <c r="BER118" s="90"/>
      <c r="BES118" s="81"/>
      <c r="BET118" s="77"/>
      <c r="BEU118" s="42"/>
      <c r="BEV118" s="72"/>
      <c r="BEW118" s="96"/>
      <c r="BEX118" s="92"/>
      <c r="BEY118" s="81"/>
      <c r="BEZ118" s="90"/>
      <c r="BFA118" s="81"/>
      <c r="BFB118" s="77"/>
      <c r="BFC118" s="42"/>
      <c r="BFD118" s="72"/>
      <c r="BFE118" s="96"/>
      <c r="BFF118" s="92"/>
      <c r="BFG118" s="81"/>
      <c r="BFH118" s="90"/>
      <c r="BFI118" s="81"/>
      <c r="BFJ118" s="77"/>
      <c r="BFK118" s="42"/>
      <c r="BFL118" s="72"/>
      <c r="BFM118" s="96"/>
      <c r="BFN118" s="92"/>
      <c r="BFO118" s="81"/>
      <c r="BFP118" s="90"/>
      <c r="BFQ118" s="81"/>
      <c r="BFR118" s="77"/>
      <c r="BFS118" s="42"/>
      <c r="BFT118" s="72"/>
      <c r="BFU118" s="96"/>
      <c r="BFV118" s="92"/>
      <c r="BFW118" s="81"/>
      <c r="BFX118" s="90"/>
      <c r="BFY118" s="81"/>
      <c r="BFZ118" s="77"/>
      <c r="BGA118" s="42"/>
      <c r="BGB118" s="72"/>
      <c r="BGC118" s="96"/>
      <c r="BGD118" s="92"/>
      <c r="BGE118" s="81"/>
      <c r="BGF118" s="90"/>
      <c r="BGG118" s="81"/>
      <c r="BGH118" s="77"/>
      <c r="BGI118" s="42"/>
      <c r="BGJ118" s="72"/>
      <c r="BGK118" s="96"/>
      <c r="BGL118" s="92"/>
      <c r="BGM118" s="81"/>
      <c r="BGN118" s="90"/>
      <c r="BGO118" s="81"/>
      <c r="BGP118" s="77"/>
      <c r="BGQ118" s="42"/>
      <c r="BGR118" s="72"/>
      <c r="BGS118" s="96"/>
      <c r="BGT118" s="92"/>
      <c r="BGU118" s="81"/>
      <c r="BGV118" s="90"/>
      <c r="BGW118" s="81"/>
      <c r="BGX118" s="77"/>
      <c r="BGY118" s="42"/>
      <c r="BGZ118" s="72"/>
      <c r="BHA118" s="96"/>
      <c r="BHB118" s="92"/>
      <c r="BHC118" s="81"/>
      <c r="BHD118" s="90"/>
      <c r="BHE118" s="81"/>
      <c r="BHF118" s="77"/>
      <c r="BHG118" s="42"/>
      <c r="BHH118" s="72"/>
      <c r="BHI118" s="96"/>
      <c r="BHJ118" s="92"/>
      <c r="BHK118" s="81"/>
      <c r="BHL118" s="90"/>
      <c r="BHM118" s="81"/>
      <c r="BHN118" s="77"/>
      <c r="BHO118" s="42"/>
      <c r="BHP118" s="72"/>
      <c r="BHQ118" s="96"/>
      <c r="BHR118" s="92"/>
      <c r="BHS118" s="81"/>
      <c r="BHT118" s="90"/>
      <c r="BHU118" s="81"/>
      <c r="BHV118" s="77"/>
      <c r="BHW118" s="42"/>
      <c r="BHX118" s="72"/>
      <c r="BHY118" s="96"/>
      <c r="BHZ118" s="92"/>
      <c r="BIA118" s="81"/>
      <c r="BIB118" s="90"/>
      <c r="BIC118" s="81"/>
      <c r="BID118" s="77"/>
      <c r="BIE118" s="42"/>
      <c r="BIF118" s="72"/>
      <c r="BIG118" s="96"/>
      <c r="BIH118" s="92"/>
      <c r="BII118" s="81"/>
      <c r="BIJ118" s="90"/>
      <c r="BIK118" s="81"/>
      <c r="BIL118" s="77"/>
      <c r="BIM118" s="42"/>
      <c r="BIN118" s="72"/>
      <c r="BIO118" s="96"/>
      <c r="BIP118" s="92"/>
      <c r="BIQ118" s="81"/>
      <c r="BIR118" s="90"/>
      <c r="BIS118" s="81"/>
      <c r="BIT118" s="77"/>
      <c r="BIU118" s="42"/>
      <c r="BIV118" s="72"/>
      <c r="BIW118" s="96"/>
      <c r="BIX118" s="92"/>
      <c r="BIY118" s="81"/>
      <c r="BIZ118" s="90"/>
      <c r="BJA118" s="81"/>
      <c r="BJB118" s="77"/>
      <c r="BJC118" s="42"/>
      <c r="BJD118" s="72"/>
      <c r="BJE118" s="96"/>
      <c r="BJF118" s="92"/>
      <c r="BJG118" s="81"/>
      <c r="BJH118" s="90"/>
      <c r="BJI118" s="81"/>
      <c r="BJJ118" s="77"/>
      <c r="BJK118" s="42"/>
      <c r="BJL118" s="72"/>
      <c r="BJM118" s="96"/>
      <c r="BJN118" s="92"/>
      <c r="BJO118" s="81"/>
      <c r="BJP118" s="90"/>
      <c r="BJQ118" s="81"/>
      <c r="BJR118" s="77"/>
      <c r="BJS118" s="42"/>
      <c r="BJT118" s="72"/>
      <c r="BJU118" s="96"/>
      <c r="BJV118" s="92"/>
      <c r="BJW118" s="81"/>
      <c r="BJX118" s="90"/>
      <c r="BJY118" s="81"/>
      <c r="BJZ118" s="77"/>
      <c r="BKA118" s="42"/>
      <c r="BKB118" s="72"/>
      <c r="BKC118" s="96"/>
      <c r="BKD118" s="92"/>
      <c r="BKE118" s="81"/>
      <c r="BKF118" s="90"/>
      <c r="BKG118" s="81"/>
      <c r="BKH118" s="77"/>
      <c r="BKI118" s="42"/>
      <c r="BKJ118" s="72"/>
      <c r="BKK118" s="96"/>
      <c r="BKL118" s="92"/>
      <c r="BKM118" s="81"/>
      <c r="BKN118" s="90"/>
      <c r="BKO118" s="81"/>
      <c r="BKP118" s="77"/>
      <c r="BKQ118" s="42"/>
      <c r="BKR118" s="72"/>
      <c r="BKS118" s="96"/>
      <c r="BKT118" s="92"/>
      <c r="BKU118" s="81"/>
      <c r="BKV118" s="90"/>
      <c r="BKW118" s="81"/>
      <c r="BKX118" s="77"/>
      <c r="BKY118" s="42"/>
      <c r="BKZ118" s="72"/>
      <c r="BLA118" s="96"/>
      <c r="BLB118" s="92"/>
      <c r="BLC118" s="81"/>
      <c r="BLD118" s="90"/>
      <c r="BLE118" s="81"/>
      <c r="BLF118" s="77"/>
      <c r="BLG118" s="42"/>
      <c r="BLH118" s="72"/>
      <c r="BLI118" s="96"/>
      <c r="BLJ118" s="92"/>
      <c r="BLK118" s="81"/>
      <c r="BLL118" s="90"/>
      <c r="BLM118" s="81"/>
      <c r="BLN118" s="77"/>
      <c r="BLO118" s="42"/>
      <c r="BLP118" s="72"/>
      <c r="BLQ118" s="96"/>
      <c r="BLR118" s="92"/>
      <c r="BLS118" s="81"/>
      <c r="BLT118" s="90"/>
      <c r="BLU118" s="81"/>
      <c r="BLV118" s="77"/>
      <c r="BLW118" s="42"/>
      <c r="BLX118" s="72"/>
      <c r="BLY118" s="96"/>
      <c r="BLZ118" s="92"/>
      <c r="BMA118" s="81"/>
      <c r="BMB118" s="90"/>
      <c r="BMC118" s="81"/>
      <c r="BMD118" s="77"/>
      <c r="BME118" s="42"/>
      <c r="BMF118" s="72"/>
      <c r="BMG118" s="96"/>
      <c r="BMH118" s="92"/>
      <c r="BMI118" s="81"/>
      <c r="BMJ118" s="90"/>
      <c r="BMK118" s="81"/>
      <c r="BML118" s="77"/>
      <c r="BMM118" s="42"/>
      <c r="BMN118" s="72"/>
      <c r="BMO118" s="96"/>
      <c r="BMP118" s="92"/>
      <c r="BMQ118" s="81"/>
      <c r="BMR118" s="90"/>
      <c r="BMS118" s="81"/>
      <c r="BMT118" s="77"/>
      <c r="BMU118" s="42"/>
      <c r="BMV118" s="72"/>
      <c r="BMW118" s="96"/>
      <c r="BMX118" s="92"/>
      <c r="BMY118" s="81"/>
      <c r="BMZ118" s="90"/>
      <c r="BNA118" s="81"/>
      <c r="BNB118" s="77"/>
      <c r="BNC118" s="42"/>
      <c r="BND118" s="72"/>
      <c r="BNE118" s="96"/>
      <c r="BNF118" s="92"/>
      <c r="BNG118" s="81"/>
      <c r="BNH118" s="90"/>
      <c r="BNI118" s="81"/>
      <c r="BNJ118" s="77"/>
      <c r="BNK118" s="42"/>
      <c r="BNL118" s="72"/>
      <c r="BNM118" s="96"/>
      <c r="BNN118" s="92"/>
      <c r="BNO118" s="81"/>
      <c r="BNP118" s="90"/>
      <c r="BNQ118" s="81"/>
      <c r="BNR118" s="77"/>
      <c r="BNS118" s="42"/>
      <c r="BNT118" s="72"/>
      <c r="BNU118" s="96"/>
      <c r="BNV118" s="92"/>
      <c r="BNW118" s="81"/>
      <c r="BNX118" s="90"/>
      <c r="BNY118" s="81"/>
      <c r="BNZ118" s="77"/>
      <c r="BOA118" s="42"/>
      <c r="BOB118" s="72"/>
      <c r="BOC118" s="96"/>
      <c r="BOD118" s="92"/>
      <c r="BOE118" s="81"/>
      <c r="BOF118" s="90"/>
      <c r="BOG118" s="81"/>
      <c r="BOH118" s="77"/>
      <c r="BOI118" s="42"/>
      <c r="BOJ118" s="72"/>
      <c r="BOK118" s="96"/>
      <c r="BOL118" s="92"/>
      <c r="BOM118" s="81"/>
      <c r="BON118" s="90"/>
      <c r="BOO118" s="81"/>
      <c r="BOP118" s="77"/>
      <c r="BOQ118" s="42"/>
      <c r="BOR118" s="72"/>
      <c r="BOS118" s="96"/>
      <c r="BOT118" s="92"/>
      <c r="BOU118" s="81"/>
      <c r="BOV118" s="90"/>
      <c r="BOW118" s="81"/>
      <c r="BOX118" s="77"/>
      <c r="BOY118" s="42"/>
      <c r="BOZ118" s="72"/>
      <c r="BPA118" s="96"/>
      <c r="BPB118" s="92"/>
      <c r="BPC118" s="81"/>
      <c r="BPD118" s="90"/>
      <c r="BPE118" s="81"/>
      <c r="BPF118" s="77"/>
      <c r="BPG118" s="42"/>
      <c r="BPH118" s="72"/>
      <c r="BPI118" s="96"/>
      <c r="BPJ118" s="92"/>
      <c r="BPK118" s="81"/>
      <c r="BPL118" s="90"/>
      <c r="BPM118" s="81"/>
      <c r="BPN118" s="77"/>
      <c r="BPO118" s="42"/>
      <c r="BPP118" s="72"/>
      <c r="BPQ118" s="96"/>
      <c r="BPR118" s="92"/>
      <c r="BPS118" s="81"/>
      <c r="BPT118" s="90"/>
      <c r="BPU118" s="81"/>
      <c r="BPV118" s="77"/>
      <c r="BPW118" s="42"/>
      <c r="BPX118" s="72"/>
      <c r="BPY118" s="96"/>
      <c r="BPZ118" s="92"/>
      <c r="BQA118" s="81"/>
      <c r="BQB118" s="90"/>
      <c r="BQC118" s="81"/>
      <c r="BQD118" s="77"/>
      <c r="BQE118" s="42"/>
      <c r="BQF118" s="72"/>
      <c r="BQG118" s="96"/>
      <c r="BQH118" s="92"/>
      <c r="BQI118" s="81"/>
      <c r="BQJ118" s="90"/>
      <c r="BQK118" s="81"/>
      <c r="BQL118" s="77"/>
      <c r="BQM118" s="42"/>
      <c r="BQN118" s="72"/>
      <c r="BQO118" s="96"/>
      <c r="BQP118" s="92"/>
      <c r="BQQ118" s="81"/>
      <c r="BQR118" s="90"/>
      <c r="BQS118" s="81"/>
      <c r="BQT118" s="77"/>
      <c r="BQU118" s="42"/>
      <c r="BQV118" s="72"/>
      <c r="BQW118" s="96"/>
      <c r="BQX118" s="92"/>
      <c r="BQY118" s="81"/>
      <c r="BQZ118" s="90"/>
      <c r="BRA118" s="81"/>
      <c r="BRB118" s="77"/>
      <c r="BRC118" s="42"/>
      <c r="BRD118" s="72"/>
      <c r="BRE118" s="96"/>
      <c r="BRF118" s="92"/>
      <c r="BRG118" s="81"/>
      <c r="BRH118" s="90"/>
      <c r="BRI118" s="81"/>
      <c r="BRJ118" s="77"/>
      <c r="BRK118" s="42"/>
      <c r="BRL118" s="72"/>
      <c r="BRM118" s="96"/>
      <c r="BRN118" s="92"/>
      <c r="BRO118" s="81"/>
      <c r="BRP118" s="90"/>
      <c r="BRQ118" s="81"/>
      <c r="BRR118" s="77"/>
      <c r="BRS118" s="42"/>
      <c r="BRT118" s="72"/>
      <c r="BRU118" s="96"/>
      <c r="BRV118" s="92"/>
      <c r="BRW118" s="81"/>
      <c r="BRX118" s="90"/>
      <c r="BRY118" s="81"/>
      <c r="BRZ118" s="77"/>
      <c r="BSA118" s="42"/>
      <c r="BSB118" s="72"/>
      <c r="BSC118" s="96"/>
      <c r="BSD118" s="92"/>
      <c r="BSE118" s="81"/>
      <c r="BSF118" s="90"/>
      <c r="BSG118" s="81"/>
      <c r="BSH118" s="77"/>
      <c r="BSI118" s="42"/>
      <c r="BSJ118" s="72"/>
      <c r="BSK118" s="96"/>
      <c r="BSL118" s="92"/>
      <c r="BSM118" s="81"/>
      <c r="BSN118" s="90"/>
      <c r="BSO118" s="81"/>
      <c r="BSP118" s="77"/>
      <c r="BSQ118" s="42"/>
      <c r="BSR118" s="72"/>
      <c r="BSS118" s="96"/>
      <c r="BST118" s="92"/>
      <c r="BSU118" s="81"/>
      <c r="BSV118" s="90"/>
      <c r="BSW118" s="81"/>
      <c r="BSX118" s="77"/>
      <c r="BSY118" s="42"/>
      <c r="BSZ118" s="72"/>
      <c r="BTA118" s="96"/>
      <c r="BTB118" s="92"/>
      <c r="BTC118" s="81"/>
      <c r="BTD118" s="90"/>
      <c r="BTE118" s="81"/>
      <c r="BTF118" s="77"/>
      <c r="BTG118" s="42"/>
      <c r="BTH118" s="72"/>
      <c r="BTI118" s="96"/>
      <c r="BTJ118" s="92"/>
      <c r="BTK118" s="81"/>
      <c r="BTL118" s="90"/>
      <c r="BTM118" s="81"/>
      <c r="BTN118" s="77"/>
      <c r="BTO118" s="42"/>
      <c r="BTP118" s="72"/>
      <c r="BTQ118" s="96"/>
      <c r="BTR118" s="92"/>
      <c r="BTS118" s="81"/>
      <c r="BTT118" s="90"/>
      <c r="BTU118" s="81"/>
      <c r="BTV118" s="77"/>
      <c r="BTW118" s="42"/>
      <c r="BTX118" s="72"/>
      <c r="BTY118" s="96"/>
      <c r="BTZ118" s="92"/>
      <c r="BUA118" s="81"/>
      <c r="BUB118" s="90"/>
      <c r="BUC118" s="81"/>
      <c r="BUD118" s="77"/>
      <c r="BUE118" s="42"/>
      <c r="BUF118" s="72"/>
      <c r="BUG118" s="96"/>
      <c r="BUH118" s="92"/>
      <c r="BUI118" s="81"/>
      <c r="BUJ118" s="90"/>
      <c r="BUK118" s="81"/>
      <c r="BUL118" s="77"/>
      <c r="BUM118" s="42"/>
      <c r="BUN118" s="72"/>
      <c r="BUO118" s="96"/>
      <c r="BUP118" s="92"/>
      <c r="BUQ118" s="81"/>
      <c r="BUR118" s="90"/>
      <c r="BUS118" s="81"/>
      <c r="BUT118" s="77"/>
      <c r="BUU118" s="42"/>
      <c r="BUV118" s="72"/>
      <c r="BUW118" s="96"/>
      <c r="BUX118" s="92"/>
      <c r="BUY118" s="81"/>
      <c r="BUZ118" s="90"/>
      <c r="BVA118" s="81"/>
      <c r="BVB118" s="77"/>
      <c r="BVC118" s="42"/>
      <c r="BVD118" s="72"/>
      <c r="BVE118" s="96"/>
      <c r="BVF118" s="92"/>
      <c r="BVG118" s="81"/>
      <c r="BVH118" s="90"/>
      <c r="BVI118" s="81"/>
      <c r="BVJ118" s="77"/>
      <c r="BVK118" s="42"/>
      <c r="BVL118" s="72"/>
      <c r="BVM118" s="96"/>
      <c r="BVN118" s="92"/>
      <c r="BVO118" s="81"/>
      <c r="BVP118" s="90"/>
      <c r="BVQ118" s="81"/>
      <c r="BVR118" s="77"/>
      <c r="BVS118" s="42"/>
      <c r="BVT118" s="72"/>
      <c r="BVU118" s="96"/>
      <c r="BVV118" s="92"/>
      <c r="BVW118" s="81"/>
      <c r="BVX118" s="90"/>
      <c r="BVY118" s="81"/>
      <c r="BVZ118" s="77"/>
      <c r="BWA118" s="42"/>
      <c r="BWB118" s="72"/>
      <c r="BWC118" s="96"/>
      <c r="BWD118" s="92"/>
      <c r="BWE118" s="81"/>
      <c r="BWF118" s="90"/>
      <c r="BWG118" s="81"/>
      <c r="BWH118" s="77"/>
      <c r="BWI118" s="42"/>
      <c r="BWJ118" s="72"/>
      <c r="BWK118" s="96"/>
      <c r="BWL118" s="92"/>
      <c r="BWM118" s="81"/>
      <c r="BWN118" s="90"/>
      <c r="BWO118" s="81"/>
      <c r="BWP118" s="77"/>
      <c r="BWQ118" s="42"/>
      <c r="BWR118" s="72"/>
      <c r="BWS118" s="96"/>
      <c r="BWT118" s="92"/>
      <c r="BWU118" s="81"/>
      <c r="BWV118" s="90"/>
      <c r="BWW118" s="81"/>
      <c r="BWX118" s="77"/>
      <c r="BWY118" s="42"/>
      <c r="BWZ118" s="72"/>
      <c r="BXA118" s="96"/>
      <c r="BXB118" s="92"/>
      <c r="BXC118" s="81"/>
      <c r="BXD118" s="90"/>
      <c r="BXE118" s="81"/>
      <c r="BXF118" s="77"/>
      <c r="BXG118" s="42"/>
      <c r="BXH118" s="72"/>
      <c r="BXI118" s="96"/>
      <c r="BXJ118" s="92"/>
      <c r="BXK118" s="81"/>
      <c r="BXL118" s="90"/>
      <c r="BXM118" s="81"/>
      <c r="BXN118" s="77"/>
      <c r="BXO118" s="42"/>
      <c r="BXP118" s="72"/>
      <c r="BXQ118" s="96"/>
      <c r="BXR118" s="92"/>
      <c r="BXS118" s="81"/>
      <c r="BXT118" s="90"/>
      <c r="BXU118" s="81"/>
      <c r="BXV118" s="77"/>
      <c r="BXW118" s="42"/>
      <c r="BXX118" s="72"/>
      <c r="BXY118" s="96"/>
      <c r="BXZ118" s="92"/>
      <c r="BYA118" s="81"/>
      <c r="BYB118" s="90"/>
      <c r="BYC118" s="81"/>
      <c r="BYD118" s="77"/>
      <c r="BYE118" s="42"/>
      <c r="BYF118" s="72"/>
      <c r="BYG118" s="96"/>
      <c r="BYH118" s="92"/>
      <c r="BYI118" s="81"/>
      <c r="BYJ118" s="90"/>
      <c r="BYK118" s="81"/>
      <c r="BYL118" s="77"/>
      <c r="BYM118" s="42"/>
      <c r="BYN118" s="72"/>
      <c r="BYO118" s="96"/>
      <c r="BYP118" s="92"/>
      <c r="BYQ118" s="81"/>
      <c r="BYR118" s="90"/>
      <c r="BYS118" s="81"/>
      <c r="BYT118" s="77"/>
      <c r="BYU118" s="42"/>
      <c r="BYV118" s="72"/>
      <c r="BYW118" s="96"/>
      <c r="BYX118" s="92"/>
      <c r="BYY118" s="81"/>
      <c r="BYZ118" s="90"/>
      <c r="BZA118" s="81"/>
      <c r="BZB118" s="77"/>
      <c r="BZC118" s="42"/>
      <c r="BZD118" s="72"/>
      <c r="BZE118" s="96"/>
      <c r="BZF118" s="92"/>
      <c r="BZG118" s="81"/>
      <c r="BZH118" s="90"/>
      <c r="BZI118" s="81"/>
      <c r="BZJ118" s="77"/>
      <c r="BZK118" s="42"/>
      <c r="BZL118" s="72"/>
      <c r="BZM118" s="96"/>
      <c r="BZN118" s="92"/>
      <c r="BZO118" s="81"/>
      <c r="BZP118" s="90"/>
      <c r="BZQ118" s="81"/>
      <c r="BZR118" s="77"/>
      <c r="BZS118" s="42"/>
      <c r="BZT118" s="72"/>
      <c r="BZU118" s="96"/>
      <c r="BZV118" s="92"/>
      <c r="BZW118" s="81"/>
      <c r="BZX118" s="90"/>
      <c r="BZY118" s="81"/>
      <c r="BZZ118" s="77"/>
      <c r="CAA118" s="42"/>
      <c r="CAB118" s="72"/>
      <c r="CAC118" s="96"/>
      <c r="CAD118" s="92"/>
      <c r="CAE118" s="81"/>
      <c r="CAF118" s="90"/>
      <c r="CAG118" s="81"/>
      <c r="CAH118" s="77"/>
      <c r="CAI118" s="42"/>
      <c r="CAJ118" s="72"/>
      <c r="CAK118" s="96"/>
      <c r="CAL118" s="92"/>
      <c r="CAM118" s="81"/>
      <c r="CAN118" s="90"/>
      <c r="CAO118" s="81"/>
      <c r="CAP118" s="77"/>
      <c r="CAQ118" s="42"/>
      <c r="CAR118" s="72"/>
      <c r="CAS118" s="96"/>
      <c r="CAT118" s="92"/>
      <c r="CAU118" s="81"/>
      <c r="CAV118" s="90"/>
      <c r="CAW118" s="81"/>
      <c r="CAX118" s="77"/>
      <c r="CAY118" s="42"/>
      <c r="CAZ118" s="72"/>
      <c r="CBA118" s="96"/>
      <c r="CBB118" s="92"/>
      <c r="CBC118" s="81"/>
      <c r="CBD118" s="90"/>
      <c r="CBE118" s="81"/>
      <c r="CBF118" s="77"/>
      <c r="CBG118" s="42"/>
      <c r="CBH118" s="72"/>
      <c r="CBI118" s="96"/>
      <c r="CBJ118" s="92"/>
      <c r="CBK118" s="81"/>
      <c r="CBL118" s="90"/>
      <c r="CBM118" s="81"/>
      <c r="CBN118" s="77"/>
      <c r="CBO118" s="42"/>
      <c r="CBP118" s="72"/>
      <c r="CBQ118" s="96"/>
      <c r="CBR118" s="92"/>
      <c r="CBS118" s="81"/>
      <c r="CBT118" s="90"/>
      <c r="CBU118" s="81"/>
      <c r="CBV118" s="77"/>
      <c r="CBW118" s="42"/>
      <c r="CBX118" s="72"/>
      <c r="CBY118" s="96"/>
      <c r="CBZ118" s="92"/>
      <c r="CCA118" s="81"/>
      <c r="CCB118" s="90"/>
      <c r="CCC118" s="81"/>
      <c r="CCD118" s="77"/>
      <c r="CCE118" s="42"/>
      <c r="CCF118" s="72"/>
      <c r="CCG118" s="96"/>
      <c r="CCH118" s="92"/>
      <c r="CCI118" s="81"/>
      <c r="CCJ118" s="90"/>
      <c r="CCK118" s="81"/>
      <c r="CCL118" s="77"/>
      <c r="CCM118" s="42"/>
      <c r="CCN118" s="72"/>
      <c r="CCO118" s="96"/>
      <c r="CCP118" s="92"/>
      <c r="CCQ118" s="81"/>
      <c r="CCR118" s="90"/>
      <c r="CCS118" s="81"/>
      <c r="CCT118" s="77"/>
      <c r="CCU118" s="42"/>
      <c r="CCV118" s="72"/>
      <c r="CCW118" s="96"/>
      <c r="CCX118" s="92"/>
      <c r="CCY118" s="81"/>
      <c r="CCZ118" s="90"/>
      <c r="CDA118" s="81"/>
      <c r="CDB118" s="77"/>
      <c r="CDC118" s="42"/>
      <c r="CDD118" s="72"/>
      <c r="CDE118" s="96"/>
      <c r="CDF118" s="92"/>
      <c r="CDG118" s="81"/>
      <c r="CDH118" s="90"/>
      <c r="CDI118" s="81"/>
      <c r="CDJ118" s="77"/>
      <c r="CDK118" s="42"/>
      <c r="CDL118" s="72"/>
      <c r="CDM118" s="96"/>
      <c r="CDN118" s="92"/>
      <c r="CDO118" s="81"/>
      <c r="CDP118" s="90"/>
      <c r="CDQ118" s="81"/>
      <c r="CDR118" s="77"/>
      <c r="CDS118" s="42"/>
      <c r="CDT118" s="72"/>
      <c r="CDU118" s="96"/>
      <c r="CDV118" s="92"/>
      <c r="CDW118" s="81"/>
      <c r="CDX118" s="90"/>
      <c r="CDY118" s="81"/>
      <c r="CDZ118" s="77"/>
      <c r="CEA118" s="42"/>
      <c r="CEB118" s="72"/>
      <c r="CEC118" s="96"/>
      <c r="CED118" s="92"/>
      <c r="CEE118" s="81"/>
      <c r="CEF118" s="90"/>
      <c r="CEG118" s="81"/>
      <c r="CEH118" s="77"/>
      <c r="CEI118" s="42"/>
      <c r="CEJ118" s="72"/>
      <c r="CEK118" s="96"/>
      <c r="CEL118" s="92"/>
      <c r="CEM118" s="81"/>
      <c r="CEN118" s="90"/>
      <c r="CEO118" s="81"/>
      <c r="CEP118" s="77"/>
      <c r="CEQ118" s="42"/>
      <c r="CER118" s="72"/>
      <c r="CES118" s="96"/>
      <c r="CET118" s="92"/>
      <c r="CEU118" s="81"/>
      <c r="CEV118" s="90"/>
      <c r="CEW118" s="81"/>
      <c r="CEX118" s="77"/>
      <c r="CEY118" s="42"/>
      <c r="CEZ118" s="72"/>
      <c r="CFA118" s="96"/>
      <c r="CFB118" s="92"/>
      <c r="CFC118" s="81"/>
      <c r="CFD118" s="90"/>
      <c r="CFE118" s="81"/>
      <c r="CFF118" s="77"/>
      <c r="CFG118" s="42"/>
      <c r="CFH118" s="72"/>
      <c r="CFI118" s="96"/>
      <c r="CFJ118" s="92"/>
      <c r="CFK118" s="81"/>
      <c r="CFL118" s="90"/>
      <c r="CFM118" s="81"/>
      <c r="CFN118" s="77"/>
      <c r="CFO118" s="42"/>
      <c r="CFP118" s="72"/>
      <c r="CFQ118" s="96"/>
      <c r="CFR118" s="92"/>
      <c r="CFS118" s="81"/>
      <c r="CFT118" s="90"/>
      <c r="CFU118" s="81"/>
      <c r="CFV118" s="77"/>
      <c r="CFW118" s="42"/>
      <c r="CFX118" s="72"/>
      <c r="CFY118" s="96"/>
      <c r="CFZ118" s="92"/>
      <c r="CGA118" s="81"/>
      <c r="CGB118" s="90"/>
      <c r="CGC118" s="81"/>
      <c r="CGD118" s="77"/>
      <c r="CGE118" s="42"/>
      <c r="CGF118" s="72"/>
      <c r="CGG118" s="96"/>
      <c r="CGH118" s="92"/>
      <c r="CGI118" s="81"/>
      <c r="CGJ118" s="90"/>
      <c r="CGK118" s="81"/>
      <c r="CGL118" s="77"/>
      <c r="CGM118" s="42"/>
      <c r="CGN118" s="72"/>
      <c r="CGO118" s="96"/>
      <c r="CGP118" s="92"/>
      <c r="CGQ118" s="81"/>
      <c r="CGR118" s="90"/>
      <c r="CGS118" s="81"/>
      <c r="CGT118" s="77"/>
      <c r="CGU118" s="42"/>
      <c r="CGV118" s="72"/>
      <c r="CGW118" s="96"/>
      <c r="CGX118" s="92"/>
      <c r="CGY118" s="81"/>
      <c r="CGZ118" s="90"/>
      <c r="CHA118" s="81"/>
      <c r="CHB118" s="77"/>
      <c r="CHC118" s="42"/>
      <c r="CHD118" s="72"/>
      <c r="CHE118" s="96"/>
      <c r="CHF118" s="92"/>
      <c r="CHG118" s="81"/>
      <c r="CHH118" s="90"/>
      <c r="CHI118" s="81"/>
      <c r="CHJ118" s="77"/>
      <c r="CHK118" s="42"/>
      <c r="CHL118" s="72"/>
      <c r="CHM118" s="96"/>
      <c r="CHN118" s="92"/>
      <c r="CHO118" s="81"/>
      <c r="CHP118" s="90"/>
      <c r="CHQ118" s="81"/>
      <c r="CHR118" s="77"/>
      <c r="CHS118" s="42"/>
      <c r="CHT118" s="72"/>
      <c r="CHU118" s="96"/>
      <c r="CHV118" s="92"/>
      <c r="CHW118" s="81"/>
      <c r="CHX118" s="90"/>
      <c r="CHY118" s="81"/>
      <c r="CHZ118" s="77"/>
      <c r="CIA118" s="42"/>
      <c r="CIB118" s="72"/>
      <c r="CIC118" s="96"/>
      <c r="CID118" s="92"/>
      <c r="CIE118" s="81"/>
      <c r="CIF118" s="90"/>
      <c r="CIG118" s="81"/>
      <c r="CIH118" s="77"/>
      <c r="CII118" s="42"/>
      <c r="CIJ118" s="72"/>
      <c r="CIK118" s="96"/>
      <c r="CIL118" s="92"/>
      <c r="CIM118" s="81"/>
      <c r="CIN118" s="90"/>
      <c r="CIO118" s="81"/>
      <c r="CIP118" s="77"/>
      <c r="CIQ118" s="42"/>
      <c r="CIR118" s="72"/>
      <c r="CIS118" s="96"/>
      <c r="CIT118" s="92"/>
      <c r="CIU118" s="81"/>
      <c r="CIV118" s="90"/>
      <c r="CIW118" s="81"/>
      <c r="CIX118" s="77"/>
      <c r="CIY118" s="42"/>
      <c r="CIZ118" s="72"/>
      <c r="CJA118" s="96"/>
      <c r="CJB118" s="92"/>
      <c r="CJC118" s="81"/>
      <c r="CJD118" s="90"/>
      <c r="CJE118" s="81"/>
      <c r="CJF118" s="77"/>
      <c r="CJG118" s="42"/>
      <c r="CJH118" s="72"/>
      <c r="CJI118" s="96"/>
      <c r="CJJ118" s="92"/>
      <c r="CJK118" s="81"/>
      <c r="CJL118" s="90"/>
      <c r="CJM118" s="81"/>
      <c r="CJN118" s="77"/>
      <c r="CJO118" s="42"/>
      <c r="CJP118" s="72"/>
      <c r="CJQ118" s="96"/>
      <c r="CJR118" s="92"/>
      <c r="CJS118" s="81"/>
      <c r="CJT118" s="90"/>
      <c r="CJU118" s="81"/>
      <c r="CJV118" s="77"/>
      <c r="CJW118" s="42"/>
      <c r="CJX118" s="72"/>
      <c r="CJY118" s="96"/>
      <c r="CJZ118" s="92"/>
      <c r="CKA118" s="81"/>
      <c r="CKB118" s="90"/>
      <c r="CKC118" s="81"/>
      <c r="CKD118" s="77"/>
      <c r="CKE118" s="42"/>
      <c r="CKF118" s="72"/>
      <c r="CKG118" s="96"/>
      <c r="CKH118" s="92"/>
      <c r="CKI118" s="81"/>
      <c r="CKJ118" s="90"/>
      <c r="CKK118" s="81"/>
      <c r="CKL118" s="77"/>
      <c r="CKM118" s="42"/>
      <c r="CKN118" s="72"/>
      <c r="CKO118" s="96"/>
      <c r="CKP118" s="92"/>
      <c r="CKQ118" s="81"/>
      <c r="CKR118" s="90"/>
      <c r="CKS118" s="81"/>
      <c r="CKT118" s="77"/>
      <c r="CKU118" s="42"/>
      <c r="CKV118" s="72"/>
      <c r="CKW118" s="96"/>
      <c r="CKX118" s="92"/>
      <c r="CKY118" s="81"/>
      <c r="CKZ118" s="90"/>
      <c r="CLA118" s="81"/>
      <c r="CLB118" s="77"/>
      <c r="CLC118" s="42"/>
      <c r="CLD118" s="72"/>
      <c r="CLE118" s="96"/>
      <c r="CLF118" s="92"/>
      <c r="CLG118" s="81"/>
      <c r="CLH118" s="90"/>
      <c r="CLI118" s="81"/>
      <c r="CLJ118" s="77"/>
      <c r="CLK118" s="42"/>
      <c r="CLL118" s="72"/>
      <c r="CLM118" s="96"/>
      <c r="CLN118" s="92"/>
      <c r="CLO118" s="81"/>
      <c r="CLP118" s="90"/>
      <c r="CLQ118" s="81"/>
      <c r="CLR118" s="77"/>
      <c r="CLS118" s="42"/>
      <c r="CLT118" s="72"/>
      <c r="CLU118" s="96"/>
      <c r="CLV118" s="92"/>
      <c r="CLW118" s="81"/>
      <c r="CLX118" s="90"/>
      <c r="CLY118" s="81"/>
      <c r="CLZ118" s="77"/>
      <c r="CMA118" s="42"/>
      <c r="CMB118" s="72"/>
      <c r="CMC118" s="96"/>
      <c r="CMD118" s="92"/>
      <c r="CME118" s="81"/>
      <c r="CMF118" s="90"/>
      <c r="CMG118" s="81"/>
      <c r="CMH118" s="77"/>
      <c r="CMI118" s="42"/>
      <c r="CMJ118" s="72"/>
      <c r="CMK118" s="96"/>
      <c r="CML118" s="92"/>
      <c r="CMM118" s="81"/>
      <c r="CMN118" s="90"/>
      <c r="CMO118" s="81"/>
      <c r="CMP118" s="77"/>
      <c r="CMQ118" s="42"/>
      <c r="CMR118" s="72"/>
      <c r="CMS118" s="96"/>
      <c r="CMT118" s="92"/>
      <c r="CMU118" s="81"/>
      <c r="CMV118" s="90"/>
      <c r="CMW118" s="81"/>
      <c r="CMX118" s="77"/>
      <c r="CMY118" s="42"/>
      <c r="CMZ118" s="72"/>
      <c r="CNA118" s="96"/>
      <c r="CNB118" s="92"/>
      <c r="CNC118" s="81"/>
      <c r="CND118" s="90"/>
      <c r="CNE118" s="81"/>
      <c r="CNF118" s="77"/>
      <c r="CNG118" s="42"/>
      <c r="CNH118" s="72"/>
      <c r="CNI118" s="96"/>
      <c r="CNJ118" s="92"/>
      <c r="CNK118" s="81"/>
      <c r="CNL118" s="90"/>
      <c r="CNM118" s="81"/>
      <c r="CNN118" s="77"/>
      <c r="CNO118" s="42"/>
      <c r="CNP118" s="72"/>
      <c r="CNQ118" s="96"/>
      <c r="CNR118" s="92"/>
      <c r="CNS118" s="81"/>
      <c r="CNT118" s="90"/>
      <c r="CNU118" s="81"/>
      <c r="CNV118" s="77"/>
      <c r="CNW118" s="42"/>
      <c r="CNX118" s="72"/>
      <c r="CNY118" s="96"/>
      <c r="CNZ118" s="92"/>
      <c r="COA118" s="81"/>
      <c r="COB118" s="90"/>
      <c r="COC118" s="81"/>
      <c r="COD118" s="77"/>
      <c r="COE118" s="42"/>
      <c r="COF118" s="72"/>
      <c r="COG118" s="96"/>
      <c r="COH118" s="92"/>
      <c r="COI118" s="81"/>
      <c r="COJ118" s="90"/>
      <c r="COK118" s="81"/>
      <c r="COL118" s="77"/>
      <c r="COM118" s="42"/>
      <c r="CON118" s="72"/>
      <c r="COO118" s="96"/>
      <c r="COP118" s="92"/>
      <c r="COQ118" s="81"/>
      <c r="COR118" s="90"/>
      <c r="COS118" s="81"/>
      <c r="COT118" s="77"/>
      <c r="COU118" s="42"/>
      <c r="COV118" s="72"/>
      <c r="COW118" s="96"/>
      <c r="COX118" s="92"/>
      <c r="COY118" s="81"/>
      <c r="COZ118" s="90"/>
      <c r="CPA118" s="81"/>
      <c r="CPB118" s="77"/>
      <c r="CPC118" s="42"/>
      <c r="CPD118" s="72"/>
      <c r="CPE118" s="96"/>
      <c r="CPF118" s="92"/>
      <c r="CPG118" s="81"/>
      <c r="CPH118" s="90"/>
      <c r="CPI118" s="81"/>
      <c r="CPJ118" s="77"/>
      <c r="CPK118" s="42"/>
      <c r="CPL118" s="72"/>
      <c r="CPM118" s="96"/>
      <c r="CPN118" s="92"/>
      <c r="CPO118" s="81"/>
      <c r="CPP118" s="90"/>
      <c r="CPQ118" s="81"/>
      <c r="CPR118" s="77"/>
      <c r="CPS118" s="42"/>
      <c r="CPT118" s="72"/>
      <c r="CPU118" s="96"/>
      <c r="CPV118" s="92"/>
      <c r="CPW118" s="81"/>
      <c r="CPX118" s="90"/>
      <c r="CPY118" s="81"/>
      <c r="CPZ118" s="77"/>
      <c r="CQA118" s="42"/>
      <c r="CQB118" s="72"/>
      <c r="CQC118" s="96"/>
      <c r="CQD118" s="92"/>
      <c r="CQE118" s="81"/>
      <c r="CQF118" s="90"/>
      <c r="CQG118" s="81"/>
      <c r="CQH118" s="77"/>
      <c r="CQI118" s="42"/>
      <c r="CQJ118" s="72"/>
      <c r="CQK118" s="96"/>
      <c r="CQL118" s="92"/>
      <c r="CQM118" s="81"/>
      <c r="CQN118" s="90"/>
      <c r="CQO118" s="81"/>
      <c r="CQP118" s="77"/>
      <c r="CQQ118" s="42"/>
      <c r="CQR118" s="72"/>
      <c r="CQS118" s="96"/>
      <c r="CQT118" s="92"/>
      <c r="CQU118" s="81"/>
      <c r="CQV118" s="90"/>
      <c r="CQW118" s="81"/>
      <c r="CQX118" s="77"/>
      <c r="CQY118" s="42"/>
      <c r="CQZ118" s="72"/>
      <c r="CRA118" s="96"/>
      <c r="CRB118" s="92"/>
      <c r="CRC118" s="81"/>
      <c r="CRD118" s="90"/>
      <c r="CRE118" s="81"/>
      <c r="CRF118" s="77"/>
      <c r="CRG118" s="42"/>
      <c r="CRH118" s="72"/>
      <c r="CRI118" s="96"/>
      <c r="CRJ118" s="92"/>
      <c r="CRK118" s="81"/>
      <c r="CRL118" s="90"/>
      <c r="CRM118" s="81"/>
      <c r="CRN118" s="77"/>
      <c r="CRO118" s="42"/>
      <c r="CRP118" s="72"/>
      <c r="CRQ118" s="96"/>
      <c r="CRR118" s="92"/>
      <c r="CRS118" s="81"/>
      <c r="CRT118" s="90"/>
      <c r="CRU118" s="81"/>
      <c r="CRV118" s="77"/>
      <c r="CRW118" s="42"/>
      <c r="CRX118" s="72"/>
      <c r="CRY118" s="96"/>
      <c r="CRZ118" s="92"/>
      <c r="CSA118" s="81"/>
      <c r="CSB118" s="90"/>
      <c r="CSC118" s="81"/>
      <c r="CSD118" s="77"/>
      <c r="CSE118" s="42"/>
      <c r="CSF118" s="72"/>
      <c r="CSG118" s="96"/>
      <c r="CSH118" s="92"/>
      <c r="CSI118" s="81"/>
      <c r="CSJ118" s="90"/>
      <c r="CSK118" s="81"/>
      <c r="CSL118" s="77"/>
      <c r="CSM118" s="42"/>
      <c r="CSN118" s="72"/>
      <c r="CSO118" s="96"/>
      <c r="CSP118" s="92"/>
      <c r="CSQ118" s="81"/>
      <c r="CSR118" s="90"/>
      <c r="CSS118" s="81"/>
      <c r="CST118" s="77"/>
      <c r="CSU118" s="42"/>
      <c r="CSV118" s="72"/>
      <c r="CSW118" s="96"/>
      <c r="CSX118" s="92"/>
      <c r="CSY118" s="81"/>
      <c r="CSZ118" s="90"/>
      <c r="CTA118" s="81"/>
      <c r="CTB118" s="77"/>
      <c r="CTC118" s="42"/>
      <c r="CTD118" s="72"/>
      <c r="CTE118" s="96"/>
      <c r="CTF118" s="92"/>
      <c r="CTG118" s="81"/>
      <c r="CTH118" s="90"/>
      <c r="CTI118" s="81"/>
      <c r="CTJ118" s="77"/>
      <c r="CTK118" s="42"/>
      <c r="CTL118" s="72"/>
      <c r="CTM118" s="96"/>
      <c r="CTN118" s="92"/>
      <c r="CTO118" s="81"/>
      <c r="CTP118" s="90"/>
      <c r="CTQ118" s="81"/>
      <c r="CTR118" s="77"/>
      <c r="CTS118" s="42"/>
      <c r="CTT118" s="72"/>
      <c r="CTU118" s="96"/>
      <c r="CTV118" s="92"/>
      <c r="CTW118" s="81"/>
      <c r="CTX118" s="90"/>
      <c r="CTY118" s="81"/>
      <c r="CTZ118" s="77"/>
      <c r="CUA118" s="42"/>
      <c r="CUB118" s="72"/>
      <c r="CUC118" s="96"/>
      <c r="CUD118" s="92"/>
      <c r="CUE118" s="81"/>
      <c r="CUF118" s="90"/>
      <c r="CUG118" s="81"/>
      <c r="CUH118" s="77"/>
      <c r="CUI118" s="42"/>
      <c r="CUJ118" s="72"/>
      <c r="CUK118" s="96"/>
      <c r="CUL118" s="92"/>
      <c r="CUM118" s="81"/>
      <c r="CUN118" s="90"/>
      <c r="CUO118" s="81"/>
      <c r="CUP118" s="77"/>
      <c r="CUQ118" s="42"/>
      <c r="CUR118" s="72"/>
      <c r="CUS118" s="96"/>
      <c r="CUT118" s="92"/>
      <c r="CUU118" s="81"/>
      <c r="CUV118" s="90"/>
      <c r="CUW118" s="81"/>
      <c r="CUX118" s="77"/>
      <c r="CUY118" s="42"/>
      <c r="CUZ118" s="72"/>
      <c r="CVA118" s="96"/>
      <c r="CVB118" s="92"/>
      <c r="CVC118" s="81"/>
      <c r="CVD118" s="90"/>
      <c r="CVE118" s="81"/>
      <c r="CVF118" s="77"/>
      <c r="CVG118" s="42"/>
      <c r="CVH118" s="72"/>
      <c r="CVI118" s="96"/>
      <c r="CVJ118" s="92"/>
      <c r="CVK118" s="81"/>
      <c r="CVL118" s="90"/>
      <c r="CVM118" s="81"/>
      <c r="CVN118" s="77"/>
      <c r="CVO118" s="42"/>
      <c r="CVP118" s="72"/>
      <c r="CVQ118" s="96"/>
      <c r="CVR118" s="92"/>
      <c r="CVS118" s="81"/>
      <c r="CVT118" s="90"/>
      <c r="CVU118" s="81"/>
      <c r="CVV118" s="77"/>
      <c r="CVW118" s="42"/>
      <c r="CVX118" s="72"/>
      <c r="CVY118" s="96"/>
      <c r="CVZ118" s="92"/>
      <c r="CWA118" s="81"/>
      <c r="CWB118" s="90"/>
      <c r="CWC118" s="81"/>
      <c r="CWD118" s="77"/>
      <c r="CWE118" s="42"/>
      <c r="CWF118" s="72"/>
      <c r="CWG118" s="96"/>
      <c r="CWH118" s="92"/>
      <c r="CWI118" s="81"/>
      <c r="CWJ118" s="90"/>
      <c r="CWK118" s="81"/>
      <c r="CWL118" s="77"/>
      <c r="CWM118" s="42"/>
      <c r="CWN118" s="72"/>
      <c r="CWO118" s="96"/>
      <c r="CWP118" s="92"/>
      <c r="CWQ118" s="81"/>
      <c r="CWR118" s="90"/>
      <c r="CWS118" s="81"/>
      <c r="CWT118" s="77"/>
      <c r="CWU118" s="42"/>
      <c r="CWV118" s="72"/>
      <c r="CWW118" s="96"/>
      <c r="CWX118" s="92"/>
      <c r="CWY118" s="81"/>
      <c r="CWZ118" s="90"/>
      <c r="CXA118" s="81"/>
      <c r="CXB118" s="77"/>
      <c r="CXC118" s="42"/>
      <c r="CXD118" s="72"/>
      <c r="CXE118" s="96"/>
      <c r="CXF118" s="92"/>
      <c r="CXG118" s="81"/>
      <c r="CXH118" s="90"/>
      <c r="CXI118" s="81"/>
      <c r="CXJ118" s="77"/>
      <c r="CXK118" s="42"/>
      <c r="CXL118" s="72"/>
      <c r="CXM118" s="96"/>
      <c r="CXN118" s="92"/>
      <c r="CXO118" s="81"/>
      <c r="CXP118" s="90"/>
      <c r="CXQ118" s="81"/>
      <c r="CXR118" s="77"/>
      <c r="CXS118" s="42"/>
      <c r="CXT118" s="72"/>
      <c r="CXU118" s="96"/>
      <c r="CXV118" s="92"/>
      <c r="CXW118" s="81"/>
      <c r="CXX118" s="90"/>
      <c r="CXY118" s="81"/>
      <c r="CXZ118" s="77"/>
      <c r="CYA118" s="42"/>
      <c r="CYB118" s="72"/>
      <c r="CYC118" s="96"/>
      <c r="CYD118" s="92"/>
      <c r="CYE118" s="81"/>
      <c r="CYF118" s="90"/>
      <c r="CYG118" s="81"/>
      <c r="CYH118" s="77"/>
      <c r="CYI118" s="42"/>
      <c r="CYJ118" s="72"/>
      <c r="CYK118" s="96"/>
      <c r="CYL118" s="92"/>
      <c r="CYM118" s="81"/>
      <c r="CYN118" s="90"/>
      <c r="CYO118" s="81"/>
      <c r="CYP118" s="77"/>
      <c r="CYQ118" s="42"/>
      <c r="CYR118" s="72"/>
      <c r="CYS118" s="96"/>
      <c r="CYT118" s="92"/>
      <c r="CYU118" s="81"/>
      <c r="CYV118" s="90"/>
      <c r="CYW118" s="81"/>
      <c r="CYX118" s="77"/>
      <c r="CYY118" s="42"/>
      <c r="CYZ118" s="72"/>
      <c r="CZA118" s="96"/>
      <c r="CZB118" s="92"/>
      <c r="CZC118" s="81"/>
      <c r="CZD118" s="90"/>
      <c r="CZE118" s="81"/>
      <c r="CZF118" s="77"/>
      <c r="CZG118" s="42"/>
      <c r="CZH118" s="72"/>
      <c r="CZI118" s="96"/>
      <c r="CZJ118" s="92"/>
      <c r="CZK118" s="81"/>
      <c r="CZL118" s="90"/>
      <c r="CZM118" s="81"/>
      <c r="CZN118" s="77"/>
      <c r="CZO118" s="42"/>
      <c r="CZP118" s="72"/>
      <c r="CZQ118" s="96"/>
      <c r="CZR118" s="92"/>
      <c r="CZS118" s="81"/>
      <c r="CZT118" s="90"/>
      <c r="CZU118" s="81"/>
      <c r="CZV118" s="77"/>
      <c r="CZW118" s="42"/>
      <c r="CZX118" s="72"/>
      <c r="CZY118" s="96"/>
      <c r="CZZ118" s="92"/>
      <c r="DAA118" s="81"/>
      <c r="DAB118" s="90"/>
      <c r="DAC118" s="81"/>
      <c r="DAD118" s="77"/>
      <c r="DAE118" s="42"/>
      <c r="DAF118" s="72"/>
      <c r="DAG118" s="96"/>
      <c r="DAH118" s="92"/>
      <c r="DAI118" s="81"/>
      <c r="DAJ118" s="90"/>
      <c r="DAK118" s="81"/>
      <c r="DAL118" s="77"/>
      <c r="DAM118" s="42"/>
      <c r="DAN118" s="72"/>
      <c r="DAO118" s="96"/>
      <c r="DAP118" s="92"/>
      <c r="DAQ118" s="81"/>
      <c r="DAR118" s="90"/>
      <c r="DAS118" s="81"/>
      <c r="DAT118" s="77"/>
      <c r="DAU118" s="42"/>
      <c r="DAV118" s="72"/>
      <c r="DAW118" s="96"/>
      <c r="DAX118" s="92"/>
      <c r="DAY118" s="81"/>
      <c r="DAZ118" s="90"/>
      <c r="DBA118" s="81"/>
      <c r="DBB118" s="77"/>
      <c r="DBC118" s="42"/>
      <c r="DBD118" s="72"/>
      <c r="DBE118" s="96"/>
      <c r="DBF118" s="92"/>
      <c r="DBG118" s="81"/>
      <c r="DBH118" s="90"/>
      <c r="DBI118" s="81"/>
      <c r="DBJ118" s="77"/>
      <c r="DBK118" s="42"/>
      <c r="DBL118" s="72"/>
      <c r="DBM118" s="96"/>
      <c r="DBN118" s="92"/>
      <c r="DBO118" s="81"/>
      <c r="DBP118" s="90"/>
      <c r="DBQ118" s="81"/>
      <c r="DBR118" s="77"/>
      <c r="DBS118" s="42"/>
      <c r="DBT118" s="72"/>
      <c r="DBU118" s="96"/>
      <c r="DBV118" s="92"/>
      <c r="DBW118" s="81"/>
      <c r="DBX118" s="90"/>
      <c r="DBY118" s="81"/>
      <c r="DBZ118" s="77"/>
      <c r="DCA118" s="42"/>
      <c r="DCB118" s="72"/>
      <c r="DCC118" s="96"/>
      <c r="DCD118" s="92"/>
      <c r="DCE118" s="81"/>
      <c r="DCF118" s="90"/>
      <c r="DCG118" s="81"/>
      <c r="DCH118" s="77"/>
      <c r="DCI118" s="42"/>
      <c r="DCJ118" s="72"/>
      <c r="DCK118" s="96"/>
      <c r="DCL118" s="92"/>
      <c r="DCM118" s="81"/>
      <c r="DCN118" s="90"/>
      <c r="DCO118" s="81"/>
      <c r="DCP118" s="77"/>
      <c r="DCQ118" s="42"/>
      <c r="DCR118" s="72"/>
      <c r="DCS118" s="96"/>
      <c r="DCT118" s="92"/>
      <c r="DCU118" s="81"/>
      <c r="DCV118" s="90"/>
      <c r="DCW118" s="81"/>
      <c r="DCX118" s="77"/>
      <c r="DCY118" s="42"/>
      <c r="DCZ118" s="72"/>
      <c r="DDA118" s="96"/>
      <c r="DDB118" s="92"/>
      <c r="DDC118" s="81"/>
      <c r="DDD118" s="90"/>
      <c r="DDE118" s="81"/>
    </row>
    <row r="119" spans="1:2813" ht="20.100000000000001" customHeight="1" collapsed="1">
      <c r="B119" s="6"/>
      <c r="C119" s="130"/>
      <c r="D119" s="63" t="s">
        <v>168</v>
      </c>
      <c r="E119" s="45" t="s">
        <v>170</v>
      </c>
      <c r="F119" s="11" t="s">
        <v>34</v>
      </c>
      <c r="G119" s="62" t="s">
        <v>34</v>
      </c>
      <c r="H119" s="11" t="s">
        <v>34</v>
      </c>
      <c r="I119" s="11" t="s">
        <v>34</v>
      </c>
      <c r="J119" s="11" t="s">
        <v>34</v>
      </c>
      <c r="K119" s="72"/>
      <c r="L119" s="97"/>
      <c r="M119" s="88"/>
      <c r="N119" s="71"/>
      <c r="O119" s="89"/>
      <c r="P119" s="71"/>
      <c r="Q119" s="1"/>
      <c r="R119" s="6"/>
      <c r="S119" s="71"/>
      <c r="T119" s="89"/>
      <c r="U119" s="71"/>
      <c r="V119" s="77"/>
      <c r="W119" s="42"/>
      <c r="X119" s="72"/>
      <c r="Y119" s="97"/>
      <c r="Z119" s="88"/>
      <c r="AA119" s="71"/>
      <c r="AB119" s="89"/>
      <c r="AC119" s="71"/>
      <c r="AD119" s="77"/>
      <c r="AE119" s="42"/>
      <c r="AF119" s="72"/>
      <c r="AG119" s="97"/>
      <c r="AH119" s="88"/>
      <c r="AI119" s="71"/>
      <c r="AJ119" s="89"/>
      <c r="AK119" s="71"/>
      <c r="AL119" s="77"/>
      <c r="AM119" s="42"/>
      <c r="AN119" s="72"/>
      <c r="AO119" s="97"/>
      <c r="AP119" s="88"/>
      <c r="AQ119" s="71"/>
      <c r="AR119" s="89"/>
      <c r="AS119" s="71"/>
      <c r="AT119" s="77"/>
      <c r="AU119" s="42"/>
      <c r="AV119" s="72"/>
      <c r="AW119" s="97"/>
      <c r="AX119" s="88"/>
      <c r="AY119" s="71"/>
      <c r="AZ119" s="89"/>
      <c r="BA119" s="71"/>
      <c r="BB119" s="77"/>
      <c r="BC119" s="42"/>
      <c r="BD119" s="72"/>
      <c r="BE119" s="97"/>
      <c r="BF119" s="88"/>
      <c r="BG119" s="71"/>
      <c r="BH119" s="89"/>
      <c r="BI119" s="71"/>
      <c r="BJ119" s="77"/>
      <c r="BK119" s="42"/>
      <c r="BL119" s="72"/>
      <c r="BM119" s="97"/>
      <c r="BN119" s="88"/>
      <c r="BO119" s="71"/>
      <c r="BP119" s="89"/>
      <c r="BQ119" s="71"/>
      <c r="BR119" s="77"/>
      <c r="BS119" s="42"/>
      <c r="BT119" s="72"/>
      <c r="BU119" s="97"/>
      <c r="BV119" s="88"/>
      <c r="BW119" s="71"/>
      <c r="BX119" s="89"/>
      <c r="BY119" s="71"/>
      <c r="BZ119" s="77"/>
      <c r="CA119" s="42"/>
      <c r="CB119" s="72"/>
      <c r="CC119" s="97"/>
      <c r="CD119" s="88"/>
      <c r="CE119" s="71"/>
      <c r="CF119" s="89"/>
      <c r="CG119" s="71"/>
      <c r="CH119" s="77"/>
      <c r="CI119" s="42"/>
      <c r="CJ119" s="72"/>
      <c r="CK119" s="97"/>
      <c r="CL119" s="88"/>
      <c r="CM119" s="71"/>
      <c r="CN119" s="89"/>
      <c r="CO119" s="71"/>
      <c r="CP119" s="77"/>
      <c r="CQ119" s="42"/>
      <c r="CR119" s="72"/>
      <c r="CS119" s="97"/>
      <c r="CT119" s="88"/>
      <c r="CU119" s="71"/>
      <c r="CV119" s="89"/>
      <c r="CW119" s="71"/>
      <c r="CX119" s="77"/>
      <c r="CY119" s="42"/>
      <c r="CZ119" s="72"/>
      <c r="DA119" s="97"/>
      <c r="DB119" s="88"/>
      <c r="DC119" s="71"/>
      <c r="DD119" s="89"/>
      <c r="DE119" s="71"/>
      <c r="DF119" s="77"/>
      <c r="DG119" s="42"/>
      <c r="DH119" s="72"/>
      <c r="DI119" s="97"/>
      <c r="DJ119" s="88"/>
      <c r="DK119" s="71"/>
      <c r="DL119" s="89"/>
      <c r="DM119" s="71"/>
      <c r="DN119" s="77"/>
      <c r="DO119" s="42"/>
      <c r="DP119" s="72"/>
      <c r="DQ119" s="97"/>
      <c r="DR119" s="88"/>
      <c r="DS119" s="71"/>
      <c r="DT119" s="89"/>
      <c r="DU119" s="71"/>
      <c r="DV119" s="77"/>
      <c r="DW119" s="42"/>
      <c r="DX119" s="72"/>
      <c r="DY119" s="97"/>
      <c r="DZ119" s="88"/>
      <c r="EA119" s="71"/>
      <c r="EB119" s="89"/>
      <c r="EC119" s="71"/>
      <c r="ED119" s="77"/>
      <c r="EE119" s="42"/>
      <c r="EF119" s="72"/>
      <c r="EG119" s="97"/>
      <c r="EH119" s="88"/>
      <c r="EI119" s="71"/>
      <c r="EJ119" s="89"/>
      <c r="EK119" s="71"/>
      <c r="EL119" s="77"/>
      <c r="EM119" s="42"/>
      <c r="EN119" s="72"/>
      <c r="EO119" s="97"/>
      <c r="EP119" s="88"/>
      <c r="EQ119" s="71"/>
      <c r="ER119" s="89"/>
      <c r="ES119" s="71"/>
      <c r="ET119" s="77"/>
      <c r="EU119" s="42"/>
      <c r="EV119" s="72"/>
      <c r="EW119" s="97"/>
      <c r="EX119" s="88"/>
      <c r="EY119" s="71"/>
      <c r="EZ119" s="89"/>
      <c r="FA119" s="71"/>
      <c r="FB119" s="77"/>
      <c r="FC119" s="42"/>
      <c r="FD119" s="72"/>
      <c r="FE119" s="97"/>
      <c r="FF119" s="88"/>
      <c r="FG119" s="71"/>
      <c r="FH119" s="89"/>
      <c r="FI119" s="71"/>
      <c r="FJ119" s="77"/>
      <c r="FK119" s="42"/>
      <c r="FL119" s="72"/>
      <c r="FM119" s="97"/>
      <c r="FN119" s="88"/>
      <c r="FO119" s="71"/>
      <c r="FP119" s="89"/>
      <c r="FQ119" s="71"/>
      <c r="FR119" s="77"/>
      <c r="FS119" s="42"/>
      <c r="FT119" s="72"/>
      <c r="FU119" s="97"/>
      <c r="FV119" s="88"/>
      <c r="FW119" s="71"/>
      <c r="FX119" s="89"/>
      <c r="FY119" s="71"/>
      <c r="FZ119" s="77"/>
      <c r="GA119" s="42"/>
      <c r="GB119" s="72"/>
      <c r="GC119" s="97"/>
      <c r="GD119" s="88"/>
      <c r="GE119" s="71"/>
      <c r="GF119" s="89"/>
      <c r="GG119" s="71"/>
      <c r="GH119" s="77"/>
      <c r="GI119" s="42"/>
      <c r="GJ119" s="72"/>
      <c r="GK119" s="97"/>
      <c r="GL119" s="88"/>
      <c r="GM119" s="71"/>
      <c r="GN119" s="89"/>
      <c r="GO119" s="71"/>
      <c r="GP119" s="77"/>
      <c r="GQ119" s="42"/>
      <c r="GR119" s="72"/>
      <c r="GS119" s="97"/>
      <c r="GT119" s="88"/>
      <c r="GU119" s="71"/>
      <c r="GV119" s="89"/>
      <c r="GW119" s="71"/>
      <c r="GX119" s="77"/>
      <c r="GY119" s="42"/>
      <c r="GZ119" s="72"/>
      <c r="HA119" s="97"/>
      <c r="HB119" s="88"/>
      <c r="HC119" s="71"/>
      <c r="HD119" s="89"/>
      <c r="HE119" s="71"/>
      <c r="HF119" s="77"/>
      <c r="HG119" s="42"/>
      <c r="HH119" s="72"/>
      <c r="HI119" s="97"/>
      <c r="HJ119" s="88"/>
      <c r="HK119" s="71"/>
      <c r="HL119" s="89"/>
      <c r="HM119" s="71"/>
      <c r="HN119" s="77"/>
      <c r="HO119" s="42"/>
      <c r="HP119" s="72"/>
      <c r="HQ119" s="97"/>
      <c r="HR119" s="88"/>
      <c r="HS119" s="71"/>
      <c r="HT119" s="89"/>
      <c r="HU119" s="71"/>
      <c r="HV119" s="77"/>
      <c r="HW119" s="42"/>
      <c r="HX119" s="72"/>
      <c r="HY119" s="97"/>
      <c r="HZ119" s="88"/>
      <c r="IA119" s="71"/>
      <c r="IB119" s="89"/>
      <c r="IC119" s="71"/>
      <c r="ID119" s="77"/>
      <c r="IE119" s="42"/>
      <c r="IF119" s="72"/>
      <c r="IG119" s="97"/>
      <c r="IH119" s="88"/>
      <c r="II119" s="71"/>
      <c r="IJ119" s="89"/>
      <c r="IK119" s="71"/>
      <c r="IL119" s="77"/>
      <c r="IM119" s="42"/>
      <c r="IN119" s="72"/>
      <c r="IO119" s="97"/>
      <c r="IP119" s="88"/>
      <c r="IQ119" s="71"/>
      <c r="IR119" s="89"/>
      <c r="IS119" s="71"/>
      <c r="IT119" s="77"/>
      <c r="IU119" s="42"/>
      <c r="IV119" s="72"/>
      <c r="IW119" s="97"/>
      <c r="IX119" s="88"/>
      <c r="IY119" s="71"/>
      <c r="IZ119" s="89"/>
      <c r="JA119" s="71"/>
      <c r="JB119" s="77"/>
      <c r="JC119" s="42"/>
      <c r="JD119" s="72"/>
      <c r="JE119" s="97"/>
      <c r="JF119" s="88"/>
      <c r="JG119" s="71"/>
      <c r="JH119" s="89"/>
      <c r="JI119" s="71"/>
      <c r="JJ119" s="77"/>
      <c r="JK119" s="42"/>
      <c r="JL119" s="72"/>
      <c r="JM119" s="97"/>
      <c r="JN119" s="88"/>
      <c r="JO119" s="71"/>
      <c r="JP119" s="89"/>
      <c r="JQ119" s="71"/>
      <c r="JR119" s="77"/>
      <c r="JS119" s="42"/>
      <c r="JT119" s="72"/>
      <c r="JU119" s="97"/>
      <c r="JV119" s="88"/>
      <c r="JW119" s="71"/>
      <c r="JX119" s="89"/>
      <c r="JY119" s="71"/>
      <c r="JZ119" s="77"/>
      <c r="KA119" s="42"/>
      <c r="KB119" s="72"/>
      <c r="KC119" s="97"/>
      <c r="KD119" s="88"/>
      <c r="KE119" s="71"/>
      <c r="KF119" s="89"/>
      <c r="KG119" s="71"/>
      <c r="KH119" s="77"/>
      <c r="KI119" s="42"/>
      <c r="KJ119" s="72"/>
      <c r="KK119" s="97"/>
      <c r="KL119" s="88"/>
      <c r="KM119" s="71"/>
      <c r="KN119" s="89"/>
      <c r="KO119" s="71"/>
      <c r="KP119" s="77"/>
      <c r="KQ119" s="42"/>
      <c r="KR119" s="72"/>
      <c r="KS119" s="97"/>
      <c r="KT119" s="88"/>
      <c r="KU119" s="71"/>
      <c r="KV119" s="89"/>
      <c r="KW119" s="71"/>
      <c r="KX119" s="77"/>
      <c r="KY119" s="42"/>
      <c r="KZ119" s="72"/>
      <c r="LA119" s="97"/>
      <c r="LB119" s="88"/>
      <c r="LC119" s="71"/>
      <c r="LD119" s="89"/>
      <c r="LE119" s="71"/>
      <c r="LF119" s="77"/>
      <c r="LG119" s="42"/>
      <c r="LH119" s="72"/>
      <c r="LI119" s="97"/>
      <c r="LJ119" s="88"/>
      <c r="LK119" s="71"/>
      <c r="LL119" s="89"/>
      <c r="LM119" s="71"/>
      <c r="LN119" s="77"/>
      <c r="LO119" s="42"/>
      <c r="LP119" s="72"/>
      <c r="LQ119" s="97"/>
      <c r="LR119" s="88"/>
      <c r="LS119" s="71"/>
      <c r="LT119" s="89"/>
      <c r="LU119" s="71"/>
      <c r="LV119" s="77"/>
      <c r="LW119" s="42"/>
      <c r="LX119" s="72"/>
      <c r="LY119" s="97"/>
      <c r="LZ119" s="88"/>
      <c r="MA119" s="71"/>
      <c r="MB119" s="89"/>
      <c r="MC119" s="71"/>
      <c r="MD119" s="77"/>
      <c r="ME119" s="42"/>
      <c r="MF119" s="72"/>
      <c r="MG119" s="97"/>
      <c r="MH119" s="88"/>
      <c r="MI119" s="71"/>
      <c r="MJ119" s="89"/>
      <c r="MK119" s="71"/>
      <c r="ML119" s="77"/>
      <c r="MM119" s="42"/>
      <c r="MN119" s="72"/>
      <c r="MO119" s="97"/>
      <c r="MP119" s="88"/>
      <c r="MQ119" s="71"/>
      <c r="MR119" s="89"/>
      <c r="MS119" s="71"/>
      <c r="MT119" s="77"/>
      <c r="MU119" s="42"/>
      <c r="MV119" s="72"/>
      <c r="MW119" s="97"/>
      <c r="MX119" s="88"/>
      <c r="MY119" s="71"/>
      <c r="MZ119" s="89"/>
      <c r="NA119" s="71"/>
      <c r="NB119" s="77"/>
      <c r="NC119" s="42"/>
      <c r="ND119" s="72"/>
      <c r="NE119" s="97"/>
      <c r="NF119" s="88"/>
      <c r="NG119" s="71"/>
      <c r="NH119" s="89"/>
      <c r="NI119" s="71"/>
      <c r="NJ119" s="77"/>
      <c r="NK119" s="42"/>
      <c r="NL119" s="72"/>
      <c r="NM119" s="97"/>
      <c r="NN119" s="88"/>
      <c r="NO119" s="71"/>
      <c r="NP119" s="89"/>
      <c r="NQ119" s="71"/>
      <c r="NR119" s="77"/>
      <c r="NS119" s="42"/>
      <c r="NT119" s="72"/>
      <c r="NU119" s="97"/>
      <c r="NV119" s="88"/>
      <c r="NW119" s="71"/>
      <c r="NX119" s="89"/>
      <c r="NY119" s="71"/>
      <c r="NZ119" s="77"/>
      <c r="OA119" s="42"/>
      <c r="OB119" s="72"/>
      <c r="OC119" s="97"/>
      <c r="OD119" s="88"/>
      <c r="OE119" s="71"/>
      <c r="OF119" s="89"/>
      <c r="OG119" s="71"/>
      <c r="OH119" s="77"/>
      <c r="OI119" s="42"/>
      <c r="OJ119" s="72"/>
      <c r="OK119" s="97"/>
      <c r="OL119" s="88"/>
      <c r="OM119" s="71"/>
      <c r="ON119" s="89"/>
      <c r="OO119" s="71"/>
      <c r="OP119" s="77"/>
      <c r="OQ119" s="42"/>
      <c r="OR119" s="72"/>
      <c r="OS119" s="97"/>
      <c r="OT119" s="88"/>
      <c r="OU119" s="71"/>
      <c r="OV119" s="89"/>
      <c r="OW119" s="71"/>
      <c r="OX119" s="77"/>
      <c r="OY119" s="42"/>
      <c r="OZ119" s="72"/>
      <c r="PA119" s="97"/>
      <c r="PB119" s="88"/>
      <c r="PC119" s="71"/>
      <c r="PD119" s="89"/>
      <c r="PE119" s="71"/>
      <c r="PF119" s="77"/>
      <c r="PG119" s="42"/>
      <c r="PH119" s="72"/>
      <c r="PI119" s="97"/>
      <c r="PJ119" s="88"/>
      <c r="PK119" s="71"/>
      <c r="PL119" s="89"/>
      <c r="PM119" s="71"/>
      <c r="PN119" s="77"/>
      <c r="PO119" s="42"/>
      <c r="PP119" s="72"/>
      <c r="PQ119" s="97"/>
      <c r="PR119" s="88"/>
      <c r="PS119" s="71"/>
      <c r="PT119" s="89"/>
      <c r="PU119" s="71"/>
      <c r="PV119" s="77"/>
      <c r="PW119" s="42"/>
      <c r="PX119" s="72"/>
      <c r="PY119" s="97"/>
      <c r="PZ119" s="88"/>
      <c r="QA119" s="71"/>
      <c r="QB119" s="89"/>
      <c r="QC119" s="71"/>
      <c r="QD119" s="77"/>
      <c r="QE119" s="42"/>
      <c r="QF119" s="72"/>
      <c r="QG119" s="97"/>
      <c r="QH119" s="88"/>
      <c r="QI119" s="71"/>
      <c r="QJ119" s="89"/>
      <c r="QK119" s="71"/>
      <c r="QL119" s="77"/>
      <c r="QM119" s="42"/>
      <c r="QN119" s="72"/>
      <c r="QO119" s="97"/>
      <c r="QP119" s="88"/>
      <c r="QQ119" s="71"/>
      <c r="QR119" s="89"/>
      <c r="QS119" s="71"/>
      <c r="QT119" s="77"/>
      <c r="QU119" s="42"/>
      <c r="QV119" s="72"/>
      <c r="QW119" s="97"/>
      <c r="QX119" s="88"/>
      <c r="QY119" s="71"/>
      <c r="QZ119" s="89"/>
      <c r="RA119" s="71"/>
      <c r="RB119" s="77"/>
      <c r="RC119" s="42"/>
      <c r="RD119" s="72"/>
      <c r="RE119" s="97"/>
      <c r="RF119" s="88"/>
      <c r="RG119" s="71"/>
      <c r="RH119" s="89"/>
      <c r="RI119" s="71"/>
      <c r="RJ119" s="77"/>
      <c r="RK119" s="42"/>
      <c r="RL119" s="72"/>
      <c r="RM119" s="97"/>
      <c r="RN119" s="88"/>
      <c r="RO119" s="71"/>
      <c r="RP119" s="89"/>
      <c r="RQ119" s="71"/>
      <c r="RR119" s="77"/>
      <c r="RS119" s="42"/>
      <c r="RT119" s="72"/>
      <c r="RU119" s="97"/>
      <c r="RV119" s="88"/>
      <c r="RW119" s="71"/>
      <c r="RX119" s="89"/>
      <c r="RY119" s="71"/>
      <c r="RZ119" s="77"/>
      <c r="SA119" s="42"/>
      <c r="SB119" s="72"/>
      <c r="SC119" s="97"/>
      <c r="SD119" s="88"/>
      <c r="SE119" s="71"/>
      <c r="SF119" s="89"/>
      <c r="SG119" s="71"/>
      <c r="SH119" s="77"/>
      <c r="SI119" s="42"/>
      <c r="SJ119" s="72"/>
      <c r="SK119" s="97"/>
      <c r="SL119" s="88"/>
      <c r="SM119" s="71"/>
      <c r="SN119" s="89"/>
      <c r="SO119" s="71"/>
      <c r="SP119" s="77"/>
      <c r="SQ119" s="42"/>
      <c r="SR119" s="72"/>
      <c r="SS119" s="97"/>
      <c r="ST119" s="88"/>
      <c r="SU119" s="71"/>
      <c r="SV119" s="89"/>
      <c r="SW119" s="71"/>
      <c r="SX119" s="77"/>
      <c r="SY119" s="42"/>
      <c r="SZ119" s="72"/>
      <c r="TA119" s="97"/>
      <c r="TB119" s="88"/>
      <c r="TC119" s="71"/>
      <c r="TD119" s="89"/>
      <c r="TE119" s="71"/>
      <c r="TF119" s="77"/>
      <c r="TG119" s="42"/>
      <c r="TH119" s="72"/>
      <c r="TI119" s="97"/>
      <c r="TJ119" s="88"/>
      <c r="TK119" s="71"/>
      <c r="TL119" s="89"/>
      <c r="TM119" s="71"/>
      <c r="TN119" s="77"/>
      <c r="TO119" s="42"/>
      <c r="TP119" s="72"/>
      <c r="TQ119" s="97"/>
      <c r="TR119" s="88"/>
      <c r="TS119" s="71"/>
      <c r="TT119" s="89"/>
      <c r="TU119" s="71"/>
      <c r="TV119" s="77"/>
      <c r="TW119" s="42"/>
      <c r="TX119" s="72"/>
      <c r="TY119" s="97"/>
      <c r="TZ119" s="88"/>
      <c r="UA119" s="71"/>
      <c r="UB119" s="89"/>
      <c r="UC119" s="71"/>
      <c r="UD119" s="77"/>
      <c r="UE119" s="42"/>
      <c r="UF119" s="72"/>
      <c r="UG119" s="97"/>
      <c r="UH119" s="88"/>
      <c r="UI119" s="71"/>
      <c r="UJ119" s="89"/>
      <c r="UK119" s="71"/>
      <c r="UL119" s="77"/>
      <c r="UM119" s="42"/>
      <c r="UN119" s="72"/>
      <c r="UO119" s="97"/>
      <c r="UP119" s="88"/>
      <c r="UQ119" s="71"/>
      <c r="UR119" s="89"/>
      <c r="US119" s="71"/>
      <c r="UT119" s="77"/>
      <c r="UU119" s="42"/>
      <c r="UV119" s="72"/>
      <c r="UW119" s="97"/>
      <c r="UX119" s="88"/>
      <c r="UY119" s="71"/>
      <c r="UZ119" s="89"/>
      <c r="VA119" s="71"/>
      <c r="VB119" s="77"/>
      <c r="VC119" s="42"/>
      <c r="VD119" s="72"/>
      <c r="VE119" s="97"/>
      <c r="VF119" s="88"/>
      <c r="VG119" s="71"/>
      <c r="VH119" s="89"/>
      <c r="VI119" s="71"/>
      <c r="VJ119" s="77"/>
      <c r="VK119" s="42"/>
      <c r="VL119" s="72"/>
      <c r="VM119" s="97"/>
      <c r="VN119" s="88"/>
      <c r="VO119" s="71"/>
      <c r="VP119" s="89"/>
      <c r="VQ119" s="71"/>
      <c r="VR119" s="77"/>
      <c r="VS119" s="42"/>
      <c r="VT119" s="72"/>
      <c r="VU119" s="97"/>
      <c r="VV119" s="88"/>
      <c r="VW119" s="71"/>
      <c r="VX119" s="89"/>
      <c r="VY119" s="71"/>
      <c r="VZ119" s="77"/>
      <c r="WA119" s="42"/>
      <c r="WB119" s="72"/>
      <c r="WC119" s="97"/>
      <c r="WD119" s="88"/>
      <c r="WE119" s="71"/>
      <c r="WF119" s="89"/>
      <c r="WG119" s="71"/>
      <c r="WH119" s="77"/>
      <c r="WI119" s="42"/>
      <c r="WJ119" s="72"/>
      <c r="WK119" s="97"/>
      <c r="WL119" s="88"/>
      <c r="WM119" s="71"/>
      <c r="WN119" s="89"/>
      <c r="WO119" s="71"/>
      <c r="WP119" s="77"/>
      <c r="WQ119" s="42"/>
      <c r="WR119" s="72"/>
      <c r="WS119" s="97"/>
      <c r="WT119" s="88"/>
      <c r="WU119" s="71"/>
      <c r="WV119" s="89"/>
      <c r="WW119" s="71"/>
      <c r="WX119" s="77"/>
      <c r="WY119" s="42"/>
      <c r="WZ119" s="72"/>
      <c r="XA119" s="97"/>
      <c r="XB119" s="88"/>
      <c r="XC119" s="71"/>
      <c r="XD119" s="89"/>
      <c r="XE119" s="71"/>
      <c r="XF119" s="77"/>
      <c r="XG119" s="42"/>
      <c r="XH119" s="72"/>
      <c r="XI119" s="97"/>
      <c r="XJ119" s="88"/>
      <c r="XK119" s="71"/>
      <c r="XL119" s="89"/>
      <c r="XM119" s="71"/>
      <c r="XN119" s="77"/>
      <c r="XO119" s="42"/>
      <c r="XP119" s="72"/>
      <c r="XQ119" s="97"/>
      <c r="XR119" s="88"/>
      <c r="XS119" s="71"/>
      <c r="XT119" s="89"/>
      <c r="XU119" s="71"/>
      <c r="XV119" s="77"/>
      <c r="XW119" s="42"/>
      <c r="XX119" s="72"/>
      <c r="XY119" s="97"/>
      <c r="XZ119" s="88"/>
      <c r="YA119" s="71"/>
      <c r="YB119" s="89"/>
      <c r="YC119" s="71"/>
      <c r="YD119" s="77"/>
      <c r="YE119" s="42"/>
      <c r="YF119" s="72"/>
      <c r="YG119" s="97"/>
      <c r="YH119" s="88"/>
      <c r="YI119" s="71"/>
      <c r="YJ119" s="89"/>
      <c r="YK119" s="71"/>
      <c r="YL119" s="77"/>
      <c r="YM119" s="42"/>
      <c r="YN119" s="72"/>
      <c r="YO119" s="97"/>
      <c r="YP119" s="88"/>
      <c r="YQ119" s="71"/>
      <c r="YR119" s="89"/>
      <c r="YS119" s="71"/>
      <c r="YT119" s="77"/>
      <c r="YU119" s="42"/>
      <c r="YV119" s="72"/>
      <c r="YW119" s="97"/>
      <c r="YX119" s="88"/>
      <c r="YY119" s="71"/>
      <c r="YZ119" s="89"/>
      <c r="ZA119" s="71"/>
      <c r="ZB119" s="77"/>
      <c r="ZC119" s="42"/>
      <c r="ZD119" s="72"/>
      <c r="ZE119" s="97"/>
      <c r="ZF119" s="88"/>
      <c r="ZG119" s="71"/>
      <c r="ZH119" s="89"/>
      <c r="ZI119" s="71"/>
      <c r="ZJ119" s="77"/>
      <c r="ZK119" s="42"/>
      <c r="ZL119" s="72"/>
      <c r="ZM119" s="97"/>
      <c r="ZN119" s="88"/>
      <c r="ZO119" s="71"/>
      <c r="ZP119" s="89"/>
      <c r="ZQ119" s="71"/>
      <c r="ZR119" s="77"/>
      <c r="ZS119" s="42"/>
      <c r="ZT119" s="72"/>
      <c r="ZU119" s="97"/>
      <c r="ZV119" s="88"/>
      <c r="ZW119" s="71"/>
      <c r="ZX119" s="89"/>
      <c r="ZY119" s="71"/>
      <c r="ZZ119" s="77"/>
      <c r="AAA119" s="42"/>
      <c r="AAB119" s="72"/>
      <c r="AAC119" s="97"/>
      <c r="AAD119" s="88"/>
      <c r="AAE119" s="71"/>
      <c r="AAF119" s="89"/>
      <c r="AAG119" s="71"/>
      <c r="AAH119" s="77"/>
      <c r="AAI119" s="42"/>
      <c r="AAJ119" s="72"/>
      <c r="AAK119" s="97"/>
      <c r="AAL119" s="88"/>
      <c r="AAM119" s="71"/>
      <c r="AAN119" s="89"/>
      <c r="AAO119" s="71"/>
      <c r="AAP119" s="77"/>
      <c r="AAQ119" s="42"/>
      <c r="AAR119" s="72"/>
      <c r="AAS119" s="97"/>
      <c r="AAT119" s="88"/>
      <c r="AAU119" s="71"/>
      <c r="AAV119" s="89"/>
      <c r="AAW119" s="71"/>
      <c r="AAX119" s="77"/>
      <c r="AAY119" s="42"/>
      <c r="AAZ119" s="72"/>
      <c r="ABA119" s="97"/>
      <c r="ABB119" s="88"/>
      <c r="ABC119" s="71"/>
      <c r="ABD119" s="89"/>
      <c r="ABE119" s="71"/>
      <c r="ABF119" s="77"/>
      <c r="ABG119" s="42"/>
      <c r="ABH119" s="72"/>
      <c r="ABI119" s="97"/>
      <c r="ABJ119" s="88"/>
      <c r="ABK119" s="71"/>
      <c r="ABL119" s="89"/>
      <c r="ABM119" s="71"/>
      <c r="ABN119" s="77"/>
      <c r="ABO119" s="42"/>
      <c r="ABP119" s="72"/>
      <c r="ABQ119" s="97"/>
      <c r="ABR119" s="88"/>
      <c r="ABS119" s="71"/>
      <c r="ABT119" s="89"/>
      <c r="ABU119" s="71"/>
      <c r="ABV119" s="77"/>
      <c r="ABW119" s="42"/>
      <c r="ABX119" s="72"/>
      <c r="ABY119" s="97"/>
      <c r="ABZ119" s="88"/>
      <c r="ACA119" s="71"/>
      <c r="ACB119" s="89"/>
      <c r="ACC119" s="71"/>
      <c r="ACD119" s="77"/>
      <c r="ACE119" s="42"/>
      <c r="ACF119" s="72"/>
      <c r="ACG119" s="97"/>
      <c r="ACH119" s="88"/>
      <c r="ACI119" s="71"/>
      <c r="ACJ119" s="89"/>
      <c r="ACK119" s="71"/>
      <c r="ACL119" s="77"/>
      <c r="ACM119" s="42"/>
      <c r="ACN119" s="72"/>
      <c r="ACO119" s="97"/>
      <c r="ACP119" s="88"/>
      <c r="ACQ119" s="71"/>
      <c r="ACR119" s="89"/>
      <c r="ACS119" s="71"/>
      <c r="ACT119" s="77"/>
      <c r="ACU119" s="42"/>
      <c r="ACV119" s="72"/>
      <c r="ACW119" s="97"/>
      <c r="ACX119" s="88"/>
      <c r="ACY119" s="71"/>
      <c r="ACZ119" s="89"/>
      <c r="ADA119" s="71"/>
      <c r="ADB119" s="77"/>
      <c r="ADC119" s="42"/>
      <c r="ADD119" s="72"/>
      <c r="ADE119" s="97"/>
      <c r="ADF119" s="88"/>
      <c r="ADG119" s="71"/>
      <c r="ADH119" s="89"/>
      <c r="ADI119" s="71"/>
      <c r="ADJ119" s="77"/>
      <c r="ADK119" s="42"/>
      <c r="ADL119" s="72"/>
      <c r="ADM119" s="97"/>
      <c r="ADN119" s="88"/>
      <c r="ADO119" s="71"/>
      <c r="ADP119" s="89"/>
      <c r="ADQ119" s="71"/>
      <c r="ADR119" s="77"/>
      <c r="ADS119" s="42"/>
      <c r="ADT119" s="72"/>
      <c r="ADU119" s="97"/>
      <c r="ADV119" s="88"/>
      <c r="ADW119" s="71"/>
      <c r="ADX119" s="89"/>
      <c r="ADY119" s="71"/>
      <c r="ADZ119" s="77"/>
      <c r="AEA119" s="42"/>
      <c r="AEB119" s="72"/>
      <c r="AEC119" s="97"/>
      <c r="AED119" s="88"/>
      <c r="AEE119" s="71"/>
      <c r="AEF119" s="89"/>
      <c r="AEG119" s="71"/>
      <c r="AEH119" s="77"/>
      <c r="AEI119" s="42"/>
      <c r="AEJ119" s="72"/>
      <c r="AEK119" s="97"/>
      <c r="AEL119" s="88"/>
      <c r="AEM119" s="71"/>
      <c r="AEN119" s="89"/>
      <c r="AEO119" s="71"/>
      <c r="AEP119" s="77"/>
      <c r="AEQ119" s="42"/>
      <c r="AER119" s="72"/>
      <c r="AES119" s="97"/>
      <c r="AET119" s="88"/>
      <c r="AEU119" s="71"/>
      <c r="AEV119" s="89"/>
      <c r="AEW119" s="71"/>
      <c r="AEX119" s="77"/>
      <c r="AEY119" s="42"/>
      <c r="AEZ119" s="72"/>
      <c r="AFA119" s="97"/>
      <c r="AFB119" s="88"/>
      <c r="AFC119" s="71"/>
      <c r="AFD119" s="89"/>
      <c r="AFE119" s="71"/>
      <c r="AFF119" s="77"/>
      <c r="AFG119" s="42"/>
      <c r="AFH119" s="72"/>
      <c r="AFI119" s="97"/>
      <c r="AFJ119" s="88"/>
      <c r="AFK119" s="71"/>
      <c r="AFL119" s="89"/>
      <c r="AFM119" s="71"/>
      <c r="AFN119" s="77"/>
      <c r="AFO119" s="42"/>
      <c r="AFP119" s="72"/>
      <c r="AFQ119" s="97"/>
      <c r="AFR119" s="88"/>
      <c r="AFS119" s="71"/>
      <c r="AFT119" s="89"/>
      <c r="AFU119" s="71"/>
      <c r="AFV119" s="77"/>
      <c r="AFW119" s="42"/>
      <c r="AFX119" s="72"/>
      <c r="AFY119" s="97"/>
      <c r="AFZ119" s="88"/>
      <c r="AGA119" s="71"/>
      <c r="AGB119" s="89"/>
      <c r="AGC119" s="71"/>
      <c r="AGD119" s="77"/>
      <c r="AGE119" s="42"/>
      <c r="AGF119" s="72"/>
      <c r="AGG119" s="97"/>
      <c r="AGH119" s="88"/>
      <c r="AGI119" s="71"/>
      <c r="AGJ119" s="89"/>
      <c r="AGK119" s="71"/>
      <c r="AGL119" s="77"/>
      <c r="AGM119" s="42"/>
      <c r="AGN119" s="72"/>
      <c r="AGO119" s="97"/>
      <c r="AGP119" s="88"/>
      <c r="AGQ119" s="71"/>
      <c r="AGR119" s="89"/>
      <c r="AGS119" s="71"/>
      <c r="AGT119" s="77"/>
      <c r="AGU119" s="42"/>
      <c r="AGV119" s="72"/>
      <c r="AGW119" s="97"/>
      <c r="AGX119" s="88"/>
      <c r="AGY119" s="71"/>
      <c r="AGZ119" s="89"/>
      <c r="AHA119" s="71"/>
      <c r="AHB119" s="77"/>
      <c r="AHC119" s="42"/>
      <c r="AHD119" s="72"/>
      <c r="AHE119" s="97"/>
      <c r="AHF119" s="88"/>
      <c r="AHG119" s="71"/>
      <c r="AHH119" s="89"/>
      <c r="AHI119" s="71"/>
      <c r="AHJ119" s="77"/>
      <c r="AHK119" s="42"/>
      <c r="AHL119" s="72"/>
      <c r="AHM119" s="97"/>
      <c r="AHN119" s="88"/>
      <c r="AHO119" s="71"/>
      <c r="AHP119" s="89"/>
      <c r="AHQ119" s="71"/>
      <c r="AHR119" s="77"/>
      <c r="AHS119" s="42"/>
      <c r="AHT119" s="72"/>
      <c r="AHU119" s="97"/>
      <c r="AHV119" s="88"/>
      <c r="AHW119" s="71"/>
      <c r="AHX119" s="89"/>
      <c r="AHY119" s="71"/>
      <c r="AHZ119" s="77"/>
      <c r="AIA119" s="42"/>
      <c r="AIB119" s="72"/>
      <c r="AIC119" s="97"/>
      <c r="AID119" s="88"/>
      <c r="AIE119" s="71"/>
      <c r="AIF119" s="89"/>
      <c r="AIG119" s="71"/>
      <c r="AIH119" s="77"/>
      <c r="AII119" s="42"/>
      <c r="AIJ119" s="72"/>
      <c r="AIK119" s="97"/>
      <c r="AIL119" s="88"/>
      <c r="AIM119" s="71"/>
      <c r="AIN119" s="89"/>
      <c r="AIO119" s="71"/>
      <c r="AIP119" s="77"/>
      <c r="AIQ119" s="42"/>
      <c r="AIR119" s="72"/>
      <c r="AIS119" s="97"/>
      <c r="AIT119" s="88"/>
      <c r="AIU119" s="71"/>
      <c r="AIV119" s="89"/>
      <c r="AIW119" s="71"/>
      <c r="AIX119" s="77"/>
      <c r="AIY119" s="42"/>
      <c r="AIZ119" s="72"/>
      <c r="AJA119" s="97"/>
      <c r="AJB119" s="88"/>
      <c r="AJC119" s="71"/>
      <c r="AJD119" s="89"/>
      <c r="AJE119" s="71"/>
      <c r="AJF119" s="77"/>
      <c r="AJG119" s="42"/>
      <c r="AJH119" s="72"/>
      <c r="AJI119" s="97"/>
      <c r="AJJ119" s="88"/>
      <c r="AJK119" s="71"/>
      <c r="AJL119" s="89"/>
      <c r="AJM119" s="71"/>
      <c r="AJN119" s="77"/>
      <c r="AJO119" s="42"/>
      <c r="AJP119" s="72"/>
      <c r="AJQ119" s="97"/>
      <c r="AJR119" s="88"/>
      <c r="AJS119" s="71"/>
      <c r="AJT119" s="89"/>
      <c r="AJU119" s="71"/>
      <c r="AJV119" s="77"/>
      <c r="AJW119" s="42"/>
      <c r="AJX119" s="72"/>
      <c r="AJY119" s="97"/>
      <c r="AJZ119" s="88"/>
      <c r="AKA119" s="71"/>
      <c r="AKB119" s="89"/>
      <c r="AKC119" s="71"/>
      <c r="AKD119" s="77"/>
      <c r="AKE119" s="42"/>
      <c r="AKF119" s="72"/>
      <c r="AKG119" s="97"/>
      <c r="AKH119" s="88"/>
      <c r="AKI119" s="71"/>
      <c r="AKJ119" s="89"/>
      <c r="AKK119" s="71"/>
      <c r="AKL119" s="77"/>
      <c r="AKM119" s="42"/>
      <c r="AKN119" s="72"/>
      <c r="AKO119" s="97"/>
      <c r="AKP119" s="88"/>
      <c r="AKQ119" s="71"/>
      <c r="AKR119" s="89"/>
      <c r="AKS119" s="71"/>
      <c r="AKT119" s="77"/>
      <c r="AKU119" s="42"/>
      <c r="AKV119" s="72"/>
      <c r="AKW119" s="97"/>
      <c r="AKX119" s="88"/>
      <c r="AKY119" s="71"/>
      <c r="AKZ119" s="89"/>
      <c r="ALA119" s="71"/>
      <c r="ALB119" s="77"/>
      <c r="ALC119" s="42"/>
      <c r="ALD119" s="72"/>
      <c r="ALE119" s="97"/>
      <c r="ALF119" s="88"/>
      <c r="ALG119" s="71"/>
      <c r="ALH119" s="89"/>
      <c r="ALI119" s="71"/>
      <c r="ALJ119" s="77"/>
      <c r="ALK119" s="42"/>
      <c r="ALL119" s="72"/>
      <c r="ALM119" s="97"/>
      <c r="ALN119" s="88"/>
      <c r="ALO119" s="71"/>
      <c r="ALP119" s="89"/>
      <c r="ALQ119" s="71"/>
      <c r="ALR119" s="77"/>
      <c r="ALS119" s="42"/>
      <c r="ALT119" s="72"/>
      <c r="ALU119" s="97"/>
      <c r="ALV119" s="88"/>
      <c r="ALW119" s="71"/>
      <c r="ALX119" s="89"/>
      <c r="ALY119" s="71"/>
      <c r="ALZ119" s="77"/>
      <c r="AMA119" s="42"/>
      <c r="AMB119" s="72"/>
      <c r="AMC119" s="97"/>
      <c r="AMD119" s="88"/>
      <c r="AME119" s="71"/>
      <c r="AMF119" s="89"/>
      <c r="AMG119" s="71"/>
      <c r="AMH119" s="77"/>
      <c r="AMI119" s="42"/>
      <c r="AMJ119" s="72"/>
      <c r="AMK119" s="97"/>
      <c r="AML119" s="88"/>
      <c r="AMM119" s="71"/>
      <c r="AMN119" s="89"/>
      <c r="AMO119" s="71"/>
      <c r="AMP119" s="77"/>
      <c r="AMQ119" s="42"/>
      <c r="AMR119" s="72"/>
      <c r="AMS119" s="97"/>
      <c r="AMT119" s="88"/>
      <c r="AMU119" s="71"/>
      <c r="AMV119" s="89"/>
      <c r="AMW119" s="71"/>
      <c r="AMX119" s="77"/>
      <c r="AMY119" s="42"/>
      <c r="AMZ119" s="72"/>
      <c r="ANA119" s="97"/>
      <c r="ANB119" s="88"/>
      <c r="ANC119" s="71"/>
      <c r="AND119" s="89"/>
      <c r="ANE119" s="71"/>
      <c r="ANF119" s="77"/>
      <c r="ANG119" s="42"/>
      <c r="ANH119" s="72"/>
      <c r="ANI119" s="97"/>
      <c r="ANJ119" s="88"/>
      <c r="ANK119" s="71"/>
      <c r="ANL119" s="89"/>
      <c r="ANM119" s="71"/>
      <c r="ANN119" s="77"/>
      <c r="ANO119" s="42"/>
      <c r="ANP119" s="72"/>
      <c r="ANQ119" s="97"/>
      <c r="ANR119" s="88"/>
      <c r="ANS119" s="71"/>
      <c r="ANT119" s="89"/>
      <c r="ANU119" s="71"/>
      <c r="ANV119" s="77"/>
      <c r="ANW119" s="42"/>
      <c r="ANX119" s="72"/>
      <c r="ANY119" s="97"/>
      <c r="ANZ119" s="88"/>
      <c r="AOA119" s="71"/>
      <c r="AOB119" s="89"/>
      <c r="AOC119" s="71"/>
      <c r="AOD119" s="77"/>
      <c r="AOE119" s="42"/>
      <c r="AOF119" s="72"/>
      <c r="AOG119" s="97"/>
      <c r="AOH119" s="88"/>
      <c r="AOI119" s="71"/>
      <c r="AOJ119" s="89"/>
      <c r="AOK119" s="71"/>
      <c r="AOL119" s="77"/>
      <c r="AOM119" s="42"/>
      <c r="AON119" s="72"/>
      <c r="AOO119" s="97"/>
      <c r="AOP119" s="88"/>
      <c r="AOQ119" s="71"/>
      <c r="AOR119" s="89"/>
      <c r="AOS119" s="71"/>
      <c r="AOT119" s="77"/>
      <c r="AOU119" s="42"/>
      <c r="AOV119" s="72"/>
      <c r="AOW119" s="97"/>
      <c r="AOX119" s="88"/>
      <c r="AOY119" s="71"/>
      <c r="AOZ119" s="89"/>
      <c r="APA119" s="71"/>
      <c r="APB119" s="77"/>
      <c r="APC119" s="42"/>
      <c r="APD119" s="72"/>
      <c r="APE119" s="97"/>
      <c r="APF119" s="88"/>
      <c r="APG119" s="71"/>
      <c r="APH119" s="89"/>
      <c r="API119" s="71"/>
      <c r="APJ119" s="77"/>
      <c r="APK119" s="42"/>
      <c r="APL119" s="72"/>
      <c r="APM119" s="97"/>
      <c r="APN119" s="88"/>
      <c r="APO119" s="71"/>
      <c r="APP119" s="89"/>
      <c r="APQ119" s="71"/>
      <c r="APR119" s="77"/>
      <c r="APS119" s="42"/>
      <c r="APT119" s="72"/>
      <c r="APU119" s="97"/>
      <c r="APV119" s="88"/>
      <c r="APW119" s="71"/>
      <c r="APX119" s="89"/>
      <c r="APY119" s="71"/>
      <c r="APZ119" s="77"/>
      <c r="AQA119" s="42"/>
      <c r="AQB119" s="72"/>
      <c r="AQC119" s="97"/>
      <c r="AQD119" s="88"/>
      <c r="AQE119" s="71"/>
      <c r="AQF119" s="89"/>
      <c r="AQG119" s="71"/>
      <c r="AQH119" s="77"/>
      <c r="AQI119" s="42"/>
      <c r="AQJ119" s="72"/>
      <c r="AQK119" s="97"/>
      <c r="AQL119" s="88"/>
      <c r="AQM119" s="71"/>
      <c r="AQN119" s="89"/>
      <c r="AQO119" s="71"/>
      <c r="AQP119" s="77"/>
      <c r="AQQ119" s="42"/>
      <c r="AQR119" s="72"/>
      <c r="AQS119" s="97"/>
      <c r="AQT119" s="88"/>
      <c r="AQU119" s="71"/>
      <c r="AQV119" s="89"/>
      <c r="AQW119" s="71"/>
      <c r="AQX119" s="77"/>
      <c r="AQY119" s="42"/>
      <c r="AQZ119" s="72"/>
      <c r="ARA119" s="97"/>
      <c r="ARB119" s="88"/>
      <c r="ARC119" s="71"/>
      <c r="ARD119" s="89"/>
      <c r="ARE119" s="71"/>
      <c r="ARF119" s="77"/>
      <c r="ARG119" s="42"/>
      <c r="ARH119" s="72"/>
      <c r="ARI119" s="97"/>
      <c r="ARJ119" s="88"/>
      <c r="ARK119" s="71"/>
      <c r="ARL119" s="89"/>
      <c r="ARM119" s="71"/>
      <c r="ARN119" s="77"/>
      <c r="ARO119" s="42"/>
      <c r="ARP119" s="72"/>
      <c r="ARQ119" s="97"/>
      <c r="ARR119" s="88"/>
      <c r="ARS119" s="71"/>
      <c r="ART119" s="89"/>
      <c r="ARU119" s="71"/>
      <c r="ARV119" s="77"/>
      <c r="ARW119" s="42"/>
      <c r="ARX119" s="72"/>
      <c r="ARY119" s="97"/>
      <c r="ARZ119" s="88"/>
      <c r="ASA119" s="71"/>
      <c r="ASB119" s="89"/>
      <c r="ASC119" s="71"/>
      <c r="ASD119" s="77"/>
      <c r="ASE119" s="42"/>
      <c r="ASF119" s="72"/>
      <c r="ASG119" s="97"/>
      <c r="ASH119" s="88"/>
      <c r="ASI119" s="71"/>
      <c r="ASJ119" s="89"/>
      <c r="ASK119" s="71"/>
      <c r="ASL119" s="77"/>
      <c r="ASM119" s="42"/>
      <c r="ASN119" s="72"/>
      <c r="ASO119" s="97"/>
      <c r="ASP119" s="88"/>
      <c r="ASQ119" s="71"/>
      <c r="ASR119" s="89"/>
      <c r="ASS119" s="71"/>
      <c r="AST119" s="77"/>
      <c r="ASU119" s="42"/>
      <c r="ASV119" s="72"/>
      <c r="ASW119" s="97"/>
      <c r="ASX119" s="88"/>
      <c r="ASY119" s="71"/>
      <c r="ASZ119" s="89"/>
      <c r="ATA119" s="71"/>
      <c r="ATB119" s="77"/>
      <c r="ATC119" s="42"/>
      <c r="ATD119" s="72"/>
      <c r="ATE119" s="97"/>
      <c r="ATF119" s="88"/>
      <c r="ATG119" s="71"/>
      <c r="ATH119" s="89"/>
      <c r="ATI119" s="71"/>
      <c r="ATJ119" s="77"/>
      <c r="ATK119" s="42"/>
      <c r="ATL119" s="72"/>
      <c r="ATM119" s="97"/>
      <c r="ATN119" s="88"/>
      <c r="ATO119" s="71"/>
      <c r="ATP119" s="89"/>
      <c r="ATQ119" s="71"/>
      <c r="ATR119" s="77"/>
      <c r="ATS119" s="42"/>
      <c r="ATT119" s="72"/>
      <c r="ATU119" s="97"/>
      <c r="ATV119" s="88"/>
      <c r="ATW119" s="71"/>
      <c r="ATX119" s="89"/>
      <c r="ATY119" s="71"/>
      <c r="ATZ119" s="77"/>
      <c r="AUA119" s="42"/>
      <c r="AUB119" s="72"/>
      <c r="AUC119" s="97"/>
      <c r="AUD119" s="88"/>
      <c r="AUE119" s="71"/>
      <c r="AUF119" s="89"/>
      <c r="AUG119" s="71"/>
      <c r="AUH119" s="77"/>
      <c r="AUI119" s="42"/>
      <c r="AUJ119" s="72"/>
      <c r="AUK119" s="97"/>
      <c r="AUL119" s="88"/>
      <c r="AUM119" s="71"/>
      <c r="AUN119" s="89"/>
      <c r="AUO119" s="71"/>
      <c r="AUP119" s="77"/>
      <c r="AUQ119" s="42"/>
      <c r="AUR119" s="72"/>
      <c r="AUS119" s="97"/>
      <c r="AUT119" s="88"/>
      <c r="AUU119" s="71"/>
      <c r="AUV119" s="89"/>
      <c r="AUW119" s="71"/>
      <c r="AUX119" s="77"/>
      <c r="AUY119" s="42"/>
      <c r="AUZ119" s="72"/>
      <c r="AVA119" s="97"/>
      <c r="AVB119" s="88"/>
      <c r="AVC119" s="71"/>
      <c r="AVD119" s="89"/>
      <c r="AVE119" s="71"/>
      <c r="AVF119" s="77"/>
      <c r="AVG119" s="42"/>
      <c r="AVH119" s="72"/>
      <c r="AVI119" s="97"/>
      <c r="AVJ119" s="88"/>
      <c r="AVK119" s="71"/>
      <c r="AVL119" s="89"/>
      <c r="AVM119" s="71"/>
      <c r="AVN119" s="77"/>
      <c r="AVO119" s="42"/>
      <c r="AVP119" s="72"/>
      <c r="AVQ119" s="97"/>
      <c r="AVR119" s="88"/>
      <c r="AVS119" s="71"/>
      <c r="AVT119" s="89"/>
      <c r="AVU119" s="71"/>
      <c r="AVV119" s="77"/>
      <c r="AVW119" s="42"/>
      <c r="AVX119" s="72"/>
      <c r="AVY119" s="97"/>
      <c r="AVZ119" s="88"/>
      <c r="AWA119" s="71"/>
      <c r="AWB119" s="89"/>
      <c r="AWC119" s="71"/>
      <c r="AWD119" s="77"/>
      <c r="AWE119" s="42"/>
      <c r="AWF119" s="72"/>
      <c r="AWG119" s="97"/>
      <c r="AWH119" s="88"/>
      <c r="AWI119" s="71"/>
      <c r="AWJ119" s="89"/>
      <c r="AWK119" s="71"/>
      <c r="AWL119" s="77"/>
      <c r="AWM119" s="42"/>
      <c r="AWN119" s="72"/>
      <c r="AWO119" s="97"/>
      <c r="AWP119" s="88"/>
      <c r="AWQ119" s="71"/>
      <c r="AWR119" s="89"/>
      <c r="AWS119" s="71"/>
      <c r="AWT119" s="77"/>
      <c r="AWU119" s="42"/>
      <c r="AWV119" s="72"/>
      <c r="AWW119" s="97"/>
      <c r="AWX119" s="88"/>
      <c r="AWY119" s="71"/>
      <c r="AWZ119" s="89"/>
      <c r="AXA119" s="71"/>
      <c r="AXB119" s="77"/>
      <c r="AXC119" s="42"/>
      <c r="AXD119" s="72"/>
      <c r="AXE119" s="97"/>
      <c r="AXF119" s="88"/>
      <c r="AXG119" s="71"/>
      <c r="AXH119" s="89"/>
      <c r="AXI119" s="71"/>
      <c r="AXJ119" s="77"/>
      <c r="AXK119" s="42"/>
      <c r="AXL119" s="72"/>
      <c r="AXM119" s="97"/>
      <c r="AXN119" s="88"/>
      <c r="AXO119" s="71"/>
      <c r="AXP119" s="89"/>
      <c r="AXQ119" s="71"/>
      <c r="AXR119" s="77"/>
      <c r="AXS119" s="42"/>
      <c r="AXT119" s="72"/>
      <c r="AXU119" s="97"/>
      <c r="AXV119" s="88"/>
      <c r="AXW119" s="71"/>
      <c r="AXX119" s="89"/>
      <c r="AXY119" s="71"/>
      <c r="AXZ119" s="77"/>
      <c r="AYA119" s="42"/>
      <c r="AYB119" s="72"/>
      <c r="AYC119" s="97"/>
      <c r="AYD119" s="88"/>
      <c r="AYE119" s="71"/>
      <c r="AYF119" s="89"/>
      <c r="AYG119" s="71"/>
      <c r="AYH119" s="77"/>
      <c r="AYI119" s="42"/>
      <c r="AYJ119" s="72"/>
      <c r="AYK119" s="97"/>
      <c r="AYL119" s="88"/>
      <c r="AYM119" s="71"/>
      <c r="AYN119" s="89"/>
      <c r="AYO119" s="71"/>
      <c r="AYP119" s="77"/>
      <c r="AYQ119" s="42"/>
      <c r="AYR119" s="72"/>
      <c r="AYS119" s="97"/>
      <c r="AYT119" s="88"/>
      <c r="AYU119" s="71"/>
      <c r="AYV119" s="89"/>
      <c r="AYW119" s="71"/>
      <c r="AYX119" s="77"/>
      <c r="AYY119" s="42"/>
      <c r="AYZ119" s="72"/>
      <c r="AZA119" s="97"/>
      <c r="AZB119" s="88"/>
      <c r="AZC119" s="71"/>
      <c r="AZD119" s="89"/>
      <c r="AZE119" s="71"/>
      <c r="AZF119" s="77"/>
      <c r="AZG119" s="42"/>
      <c r="AZH119" s="72"/>
      <c r="AZI119" s="97"/>
      <c r="AZJ119" s="88"/>
      <c r="AZK119" s="71"/>
      <c r="AZL119" s="89"/>
      <c r="AZM119" s="71"/>
      <c r="AZN119" s="77"/>
      <c r="AZO119" s="42"/>
      <c r="AZP119" s="72"/>
      <c r="AZQ119" s="97"/>
      <c r="AZR119" s="88"/>
      <c r="AZS119" s="71"/>
      <c r="AZT119" s="89"/>
      <c r="AZU119" s="71"/>
      <c r="AZV119" s="77"/>
      <c r="AZW119" s="42"/>
      <c r="AZX119" s="72"/>
      <c r="AZY119" s="97"/>
      <c r="AZZ119" s="88"/>
      <c r="BAA119" s="71"/>
      <c r="BAB119" s="89"/>
      <c r="BAC119" s="71"/>
      <c r="BAD119" s="77"/>
      <c r="BAE119" s="42"/>
      <c r="BAF119" s="72"/>
      <c r="BAG119" s="97"/>
      <c r="BAH119" s="88"/>
      <c r="BAI119" s="71"/>
      <c r="BAJ119" s="89"/>
      <c r="BAK119" s="71"/>
      <c r="BAL119" s="77"/>
      <c r="BAM119" s="42"/>
      <c r="BAN119" s="72"/>
      <c r="BAO119" s="97"/>
      <c r="BAP119" s="88"/>
      <c r="BAQ119" s="71"/>
      <c r="BAR119" s="89"/>
      <c r="BAS119" s="71"/>
      <c r="BAT119" s="77"/>
      <c r="BAU119" s="42"/>
      <c r="BAV119" s="72"/>
      <c r="BAW119" s="97"/>
      <c r="BAX119" s="88"/>
      <c r="BAY119" s="71"/>
      <c r="BAZ119" s="89"/>
      <c r="BBA119" s="71"/>
      <c r="BBB119" s="77"/>
      <c r="BBC119" s="42"/>
      <c r="BBD119" s="72"/>
      <c r="BBE119" s="97"/>
      <c r="BBF119" s="88"/>
      <c r="BBG119" s="71"/>
      <c r="BBH119" s="89"/>
      <c r="BBI119" s="71"/>
      <c r="BBJ119" s="77"/>
      <c r="BBK119" s="42"/>
      <c r="BBL119" s="72"/>
      <c r="BBM119" s="97"/>
      <c r="BBN119" s="88"/>
      <c r="BBO119" s="71"/>
      <c r="BBP119" s="89"/>
      <c r="BBQ119" s="71"/>
      <c r="BBR119" s="77"/>
      <c r="BBS119" s="42"/>
      <c r="BBT119" s="72"/>
      <c r="BBU119" s="97"/>
      <c r="BBV119" s="88"/>
      <c r="BBW119" s="71"/>
      <c r="BBX119" s="89"/>
      <c r="BBY119" s="71"/>
      <c r="BBZ119" s="77"/>
      <c r="BCA119" s="42"/>
      <c r="BCB119" s="72"/>
      <c r="BCC119" s="97"/>
      <c r="BCD119" s="88"/>
      <c r="BCE119" s="71"/>
      <c r="BCF119" s="89"/>
      <c r="BCG119" s="71"/>
      <c r="BCH119" s="77"/>
      <c r="BCI119" s="42"/>
      <c r="BCJ119" s="72"/>
      <c r="BCK119" s="97"/>
      <c r="BCL119" s="88"/>
      <c r="BCM119" s="71"/>
      <c r="BCN119" s="89"/>
      <c r="BCO119" s="71"/>
      <c r="BCP119" s="77"/>
      <c r="BCQ119" s="42"/>
      <c r="BCR119" s="72"/>
      <c r="BCS119" s="97"/>
      <c r="BCT119" s="88"/>
      <c r="BCU119" s="71"/>
      <c r="BCV119" s="89"/>
      <c r="BCW119" s="71"/>
      <c r="BCX119" s="77"/>
      <c r="BCY119" s="42"/>
      <c r="BCZ119" s="72"/>
      <c r="BDA119" s="97"/>
      <c r="BDB119" s="88"/>
      <c r="BDC119" s="71"/>
      <c r="BDD119" s="89"/>
      <c r="BDE119" s="71"/>
      <c r="BDF119" s="77"/>
      <c r="BDG119" s="42"/>
      <c r="BDH119" s="72"/>
      <c r="BDI119" s="97"/>
      <c r="BDJ119" s="88"/>
      <c r="BDK119" s="71"/>
      <c r="BDL119" s="89"/>
      <c r="BDM119" s="71"/>
      <c r="BDN119" s="77"/>
      <c r="BDO119" s="42"/>
      <c r="BDP119" s="72"/>
      <c r="BDQ119" s="97"/>
      <c r="BDR119" s="88"/>
      <c r="BDS119" s="71"/>
      <c r="BDT119" s="89"/>
      <c r="BDU119" s="71"/>
      <c r="BDV119" s="77"/>
      <c r="BDW119" s="42"/>
      <c r="BDX119" s="72"/>
      <c r="BDY119" s="97"/>
      <c r="BDZ119" s="88"/>
      <c r="BEA119" s="71"/>
      <c r="BEB119" s="89"/>
      <c r="BEC119" s="71"/>
      <c r="BED119" s="77"/>
      <c r="BEE119" s="42"/>
      <c r="BEF119" s="72"/>
      <c r="BEG119" s="97"/>
      <c r="BEH119" s="88"/>
      <c r="BEI119" s="71"/>
      <c r="BEJ119" s="89"/>
      <c r="BEK119" s="71"/>
      <c r="BEL119" s="77"/>
      <c r="BEM119" s="42"/>
      <c r="BEN119" s="72"/>
      <c r="BEO119" s="97"/>
      <c r="BEP119" s="88"/>
      <c r="BEQ119" s="71"/>
      <c r="BER119" s="89"/>
      <c r="BES119" s="71"/>
      <c r="BET119" s="77"/>
      <c r="BEU119" s="42"/>
      <c r="BEV119" s="72"/>
      <c r="BEW119" s="97"/>
      <c r="BEX119" s="88"/>
      <c r="BEY119" s="71"/>
      <c r="BEZ119" s="89"/>
      <c r="BFA119" s="71"/>
      <c r="BFB119" s="77"/>
      <c r="BFC119" s="42"/>
      <c r="BFD119" s="72"/>
      <c r="BFE119" s="97"/>
      <c r="BFF119" s="88"/>
      <c r="BFG119" s="71"/>
      <c r="BFH119" s="89"/>
      <c r="BFI119" s="71"/>
      <c r="BFJ119" s="77"/>
      <c r="BFK119" s="42"/>
      <c r="BFL119" s="72"/>
      <c r="BFM119" s="97"/>
      <c r="BFN119" s="88"/>
      <c r="BFO119" s="71"/>
      <c r="BFP119" s="89"/>
      <c r="BFQ119" s="71"/>
      <c r="BFR119" s="77"/>
      <c r="BFS119" s="42"/>
      <c r="BFT119" s="72"/>
      <c r="BFU119" s="97"/>
      <c r="BFV119" s="88"/>
      <c r="BFW119" s="71"/>
      <c r="BFX119" s="89"/>
      <c r="BFY119" s="71"/>
      <c r="BFZ119" s="77"/>
      <c r="BGA119" s="42"/>
      <c r="BGB119" s="72"/>
      <c r="BGC119" s="97"/>
      <c r="BGD119" s="88"/>
      <c r="BGE119" s="71"/>
      <c r="BGF119" s="89"/>
      <c r="BGG119" s="71"/>
      <c r="BGH119" s="77"/>
      <c r="BGI119" s="42"/>
      <c r="BGJ119" s="72"/>
      <c r="BGK119" s="97"/>
      <c r="BGL119" s="88"/>
      <c r="BGM119" s="71"/>
      <c r="BGN119" s="89"/>
      <c r="BGO119" s="71"/>
      <c r="BGP119" s="77"/>
      <c r="BGQ119" s="42"/>
      <c r="BGR119" s="72"/>
      <c r="BGS119" s="97"/>
      <c r="BGT119" s="88"/>
      <c r="BGU119" s="71"/>
      <c r="BGV119" s="89"/>
      <c r="BGW119" s="71"/>
      <c r="BGX119" s="77"/>
      <c r="BGY119" s="42"/>
      <c r="BGZ119" s="72"/>
      <c r="BHA119" s="97"/>
      <c r="BHB119" s="88"/>
      <c r="BHC119" s="71"/>
      <c r="BHD119" s="89"/>
      <c r="BHE119" s="71"/>
      <c r="BHF119" s="77"/>
      <c r="BHG119" s="42"/>
      <c r="BHH119" s="72"/>
      <c r="BHI119" s="97"/>
      <c r="BHJ119" s="88"/>
      <c r="BHK119" s="71"/>
      <c r="BHL119" s="89"/>
      <c r="BHM119" s="71"/>
      <c r="BHN119" s="77"/>
      <c r="BHO119" s="42"/>
      <c r="BHP119" s="72"/>
      <c r="BHQ119" s="97"/>
      <c r="BHR119" s="88"/>
      <c r="BHS119" s="71"/>
      <c r="BHT119" s="89"/>
      <c r="BHU119" s="71"/>
      <c r="BHV119" s="77"/>
      <c r="BHW119" s="42"/>
      <c r="BHX119" s="72"/>
      <c r="BHY119" s="97"/>
      <c r="BHZ119" s="88"/>
      <c r="BIA119" s="71"/>
      <c r="BIB119" s="89"/>
      <c r="BIC119" s="71"/>
      <c r="BID119" s="77"/>
      <c r="BIE119" s="42"/>
      <c r="BIF119" s="72"/>
      <c r="BIG119" s="97"/>
      <c r="BIH119" s="88"/>
      <c r="BII119" s="71"/>
      <c r="BIJ119" s="89"/>
      <c r="BIK119" s="71"/>
      <c r="BIL119" s="77"/>
      <c r="BIM119" s="42"/>
      <c r="BIN119" s="72"/>
      <c r="BIO119" s="97"/>
      <c r="BIP119" s="88"/>
      <c r="BIQ119" s="71"/>
      <c r="BIR119" s="89"/>
      <c r="BIS119" s="71"/>
      <c r="BIT119" s="77"/>
      <c r="BIU119" s="42"/>
      <c r="BIV119" s="72"/>
      <c r="BIW119" s="97"/>
      <c r="BIX119" s="88"/>
      <c r="BIY119" s="71"/>
      <c r="BIZ119" s="89"/>
      <c r="BJA119" s="71"/>
      <c r="BJB119" s="77"/>
      <c r="BJC119" s="42"/>
      <c r="BJD119" s="72"/>
      <c r="BJE119" s="97"/>
      <c r="BJF119" s="88"/>
      <c r="BJG119" s="71"/>
      <c r="BJH119" s="89"/>
      <c r="BJI119" s="71"/>
      <c r="BJJ119" s="77"/>
      <c r="BJK119" s="42"/>
      <c r="BJL119" s="72"/>
      <c r="BJM119" s="97"/>
      <c r="BJN119" s="88"/>
      <c r="BJO119" s="71"/>
      <c r="BJP119" s="89"/>
      <c r="BJQ119" s="71"/>
      <c r="BJR119" s="77"/>
      <c r="BJS119" s="42"/>
      <c r="BJT119" s="72"/>
      <c r="BJU119" s="97"/>
      <c r="BJV119" s="88"/>
      <c r="BJW119" s="71"/>
      <c r="BJX119" s="89"/>
      <c r="BJY119" s="71"/>
      <c r="BJZ119" s="77"/>
      <c r="BKA119" s="42"/>
      <c r="BKB119" s="72"/>
      <c r="BKC119" s="97"/>
      <c r="BKD119" s="88"/>
      <c r="BKE119" s="71"/>
      <c r="BKF119" s="89"/>
      <c r="BKG119" s="71"/>
      <c r="BKH119" s="77"/>
      <c r="BKI119" s="42"/>
      <c r="BKJ119" s="72"/>
      <c r="BKK119" s="97"/>
      <c r="BKL119" s="88"/>
      <c r="BKM119" s="71"/>
      <c r="BKN119" s="89"/>
      <c r="BKO119" s="71"/>
      <c r="BKP119" s="77"/>
      <c r="BKQ119" s="42"/>
      <c r="BKR119" s="72"/>
      <c r="BKS119" s="97"/>
      <c r="BKT119" s="88"/>
      <c r="BKU119" s="71"/>
      <c r="BKV119" s="89"/>
      <c r="BKW119" s="71"/>
      <c r="BKX119" s="77"/>
      <c r="BKY119" s="42"/>
      <c r="BKZ119" s="72"/>
      <c r="BLA119" s="97"/>
      <c r="BLB119" s="88"/>
      <c r="BLC119" s="71"/>
      <c r="BLD119" s="89"/>
      <c r="BLE119" s="71"/>
      <c r="BLF119" s="77"/>
      <c r="BLG119" s="42"/>
      <c r="BLH119" s="72"/>
      <c r="BLI119" s="97"/>
      <c r="BLJ119" s="88"/>
      <c r="BLK119" s="71"/>
      <c r="BLL119" s="89"/>
      <c r="BLM119" s="71"/>
      <c r="BLN119" s="77"/>
      <c r="BLO119" s="42"/>
      <c r="BLP119" s="72"/>
      <c r="BLQ119" s="97"/>
      <c r="BLR119" s="88"/>
      <c r="BLS119" s="71"/>
      <c r="BLT119" s="89"/>
      <c r="BLU119" s="71"/>
      <c r="BLV119" s="77"/>
      <c r="BLW119" s="42"/>
      <c r="BLX119" s="72"/>
      <c r="BLY119" s="97"/>
      <c r="BLZ119" s="88"/>
      <c r="BMA119" s="71"/>
      <c r="BMB119" s="89"/>
      <c r="BMC119" s="71"/>
      <c r="BMD119" s="77"/>
      <c r="BME119" s="42"/>
      <c r="BMF119" s="72"/>
      <c r="BMG119" s="97"/>
      <c r="BMH119" s="88"/>
      <c r="BMI119" s="71"/>
      <c r="BMJ119" s="89"/>
      <c r="BMK119" s="71"/>
      <c r="BML119" s="77"/>
      <c r="BMM119" s="42"/>
      <c r="BMN119" s="72"/>
      <c r="BMO119" s="97"/>
      <c r="BMP119" s="88"/>
      <c r="BMQ119" s="71"/>
      <c r="BMR119" s="89"/>
      <c r="BMS119" s="71"/>
      <c r="BMT119" s="77"/>
      <c r="BMU119" s="42"/>
      <c r="BMV119" s="72"/>
      <c r="BMW119" s="97"/>
      <c r="BMX119" s="88"/>
      <c r="BMY119" s="71"/>
      <c r="BMZ119" s="89"/>
      <c r="BNA119" s="71"/>
      <c r="BNB119" s="77"/>
      <c r="BNC119" s="42"/>
      <c r="BND119" s="72"/>
      <c r="BNE119" s="97"/>
      <c r="BNF119" s="88"/>
      <c r="BNG119" s="71"/>
      <c r="BNH119" s="89"/>
      <c r="BNI119" s="71"/>
      <c r="BNJ119" s="77"/>
      <c r="BNK119" s="42"/>
      <c r="BNL119" s="72"/>
      <c r="BNM119" s="97"/>
      <c r="BNN119" s="88"/>
      <c r="BNO119" s="71"/>
      <c r="BNP119" s="89"/>
      <c r="BNQ119" s="71"/>
      <c r="BNR119" s="77"/>
      <c r="BNS119" s="42"/>
      <c r="BNT119" s="72"/>
      <c r="BNU119" s="97"/>
      <c r="BNV119" s="88"/>
      <c r="BNW119" s="71"/>
      <c r="BNX119" s="89"/>
      <c r="BNY119" s="71"/>
      <c r="BNZ119" s="77"/>
      <c r="BOA119" s="42"/>
      <c r="BOB119" s="72"/>
      <c r="BOC119" s="97"/>
      <c r="BOD119" s="88"/>
      <c r="BOE119" s="71"/>
      <c r="BOF119" s="89"/>
      <c r="BOG119" s="71"/>
      <c r="BOH119" s="77"/>
      <c r="BOI119" s="42"/>
      <c r="BOJ119" s="72"/>
      <c r="BOK119" s="97"/>
      <c r="BOL119" s="88"/>
      <c r="BOM119" s="71"/>
      <c r="BON119" s="89"/>
      <c r="BOO119" s="71"/>
      <c r="BOP119" s="77"/>
      <c r="BOQ119" s="42"/>
      <c r="BOR119" s="72"/>
      <c r="BOS119" s="97"/>
      <c r="BOT119" s="88"/>
      <c r="BOU119" s="71"/>
      <c r="BOV119" s="89"/>
      <c r="BOW119" s="71"/>
      <c r="BOX119" s="77"/>
      <c r="BOY119" s="42"/>
      <c r="BOZ119" s="72"/>
      <c r="BPA119" s="97"/>
      <c r="BPB119" s="88"/>
      <c r="BPC119" s="71"/>
      <c r="BPD119" s="89"/>
      <c r="BPE119" s="71"/>
      <c r="BPF119" s="77"/>
      <c r="BPG119" s="42"/>
      <c r="BPH119" s="72"/>
      <c r="BPI119" s="97"/>
      <c r="BPJ119" s="88"/>
      <c r="BPK119" s="71"/>
      <c r="BPL119" s="89"/>
      <c r="BPM119" s="71"/>
      <c r="BPN119" s="77"/>
      <c r="BPO119" s="42"/>
      <c r="BPP119" s="72"/>
      <c r="BPQ119" s="97"/>
      <c r="BPR119" s="88"/>
      <c r="BPS119" s="71"/>
      <c r="BPT119" s="89"/>
      <c r="BPU119" s="71"/>
      <c r="BPV119" s="77"/>
      <c r="BPW119" s="42"/>
      <c r="BPX119" s="72"/>
      <c r="BPY119" s="97"/>
      <c r="BPZ119" s="88"/>
      <c r="BQA119" s="71"/>
      <c r="BQB119" s="89"/>
      <c r="BQC119" s="71"/>
      <c r="BQD119" s="77"/>
      <c r="BQE119" s="42"/>
      <c r="BQF119" s="72"/>
      <c r="BQG119" s="97"/>
      <c r="BQH119" s="88"/>
      <c r="BQI119" s="71"/>
      <c r="BQJ119" s="89"/>
      <c r="BQK119" s="71"/>
      <c r="BQL119" s="77"/>
      <c r="BQM119" s="42"/>
      <c r="BQN119" s="72"/>
      <c r="BQO119" s="97"/>
      <c r="BQP119" s="88"/>
      <c r="BQQ119" s="71"/>
      <c r="BQR119" s="89"/>
      <c r="BQS119" s="71"/>
      <c r="BQT119" s="77"/>
      <c r="BQU119" s="42"/>
      <c r="BQV119" s="72"/>
      <c r="BQW119" s="97"/>
      <c r="BQX119" s="88"/>
      <c r="BQY119" s="71"/>
      <c r="BQZ119" s="89"/>
      <c r="BRA119" s="71"/>
      <c r="BRB119" s="77"/>
      <c r="BRC119" s="42"/>
      <c r="BRD119" s="72"/>
      <c r="BRE119" s="97"/>
      <c r="BRF119" s="88"/>
      <c r="BRG119" s="71"/>
      <c r="BRH119" s="89"/>
      <c r="BRI119" s="71"/>
      <c r="BRJ119" s="77"/>
      <c r="BRK119" s="42"/>
      <c r="BRL119" s="72"/>
      <c r="BRM119" s="97"/>
      <c r="BRN119" s="88"/>
      <c r="BRO119" s="71"/>
      <c r="BRP119" s="89"/>
      <c r="BRQ119" s="71"/>
      <c r="BRR119" s="77"/>
      <c r="BRS119" s="42"/>
      <c r="BRT119" s="72"/>
      <c r="BRU119" s="97"/>
      <c r="BRV119" s="88"/>
      <c r="BRW119" s="71"/>
      <c r="BRX119" s="89"/>
      <c r="BRY119" s="71"/>
      <c r="BRZ119" s="77"/>
      <c r="BSA119" s="42"/>
      <c r="BSB119" s="72"/>
      <c r="BSC119" s="97"/>
      <c r="BSD119" s="88"/>
      <c r="BSE119" s="71"/>
      <c r="BSF119" s="89"/>
      <c r="BSG119" s="71"/>
      <c r="BSH119" s="77"/>
      <c r="BSI119" s="42"/>
      <c r="BSJ119" s="72"/>
      <c r="BSK119" s="97"/>
      <c r="BSL119" s="88"/>
      <c r="BSM119" s="71"/>
      <c r="BSN119" s="89"/>
      <c r="BSO119" s="71"/>
      <c r="BSP119" s="77"/>
      <c r="BSQ119" s="42"/>
      <c r="BSR119" s="72"/>
      <c r="BSS119" s="97"/>
      <c r="BST119" s="88"/>
      <c r="BSU119" s="71"/>
      <c r="BSV119" s="89"/>
      <c r="BSW119" s="71"/>
      <c r="BSX119" s="77"/>
      <c r="BSY119" s="42"/>
      <c r="BSZ119" s="72"/>
      <c r="BTA119" s="97"/>
      <c r="BTB119" s="88"/>
      <c r="BTC119" s="71"/>
      <c r="BTD119" s="89"/>
      <c r="BTE119" s="71"/>
      <c r="BTF119" s="77"/>
      <c r="BTG119" s="42"/>
      <c r="BTH119" s="72"/>
      <c r="BTI119" s="97"/>
      <c r="BTJ119" s="88"/>
      <c r="BTK119" s="71"/>
      <c r="BTL119" s="89"/>
      <c r="BTM119" s="71"/>
      <c r="BTN119" s="77"/>
      <c r="BTO119" s="42"/>
      <c r="BTP119" s="72"/>
      <c r="BTQ119" s="97"/>
      <c r="BTR119" s="88"/>
      <c r="BTS119" s="71"/>
      <c r="BTT119" s="89"/>
      <c r="BTU119" s="71"/>
      <c r="BTV119" s="77"/>
      <c r="BTW119" s="42"/>
      <c r="BTX119" s="72"/>
      <c r="BTY119" s="97"/>
      <c r="BTZ119" s="88"/>
      <c r="BUA119" s="71"/>
      <c r="BUB119" s="89"/>
      <c r="BUC119" s="71"/>
      <c r="BUD119" s="77"/>
      <c r="BUE119" s="42"/>
      <c r="BUF119" s="72"/>
      <c r="BUG119" s="97"/>
      <c r="BUH119" s="88"/>
      <c r="BUI119" s="71"/>
      <c r="BUJ119" s="89"/>
      <c r="BUK119" s="71"/>
      <c r="BUL119" s="77"/>
      <c r="BUM119" s="42"/>
      <c r="BUN119" s="72"/>
      <c r="BUO119" s="97"/>
      <c r="BUP119" s="88"/>
      <c r="BUQ119" s="71"/>
      <c r="BUR119" s="89"/>
      <c r="BUS119" s="71"/>
      <c r="BUT119" s="77"/>
      <c r="BUU119" s="42"/>
      <c r="BUV119" s="72"/>
      <c r="BUW119" s="97"/>
      <c r="BUX119" s="88"/>
      <c r="BUY119" s="71"/>
      <c r="BUZ119" s="89"/>
      <c r="BVA119" s="71"/>
      <c r="BVB119" s="77"/>
      <c r="BVC119" s="42"/>
      <c r="BVD119" s="72"/>
      <c r="BVE119" s="97"/>
      <c r="BVF119" s="88"/>
      <c r="BVG119" s="71"/>
      <c r="BVH119" s="89"/>
      <c r="BVI119" s="71"/>
      <c r="BVJ119" s="77"/>
      <c r="BVK119" s="42"/>
      <c r="BVL119" s="72"/>
      <c r="BVM119" s="97"/>
      <c r="BVN119" s="88"/>
      <c r="BVO119" s="71"/>
      <c r="BVP119" s="89"/>
      <c r="BVQ119" s="71"/>
      <c r="BVR119" s="77"/>
      <c r="BVS119" s="42"/>
      <c r="BVT119" s="72"/>
      <c r="BVU119" s="97"/>
      <c r="BVV119" s="88"/>
      <c r="BVW119" s="71"/>
      <c r="BVX119" s="89"/>
      <c r="BVY119" s="71"/>
      <c r="BVZ119" s="77"/>
      <c r="BWA119" s="42"/>
      <c r="BWB119" s="72"/>
      <c r="BWC119" s="97"/>
      <c r="BWD119" s="88"/>
      <c r="BWE119" s="71"/>
      <c r="BWF119" s="89"/>
      <c r="BWG119" s="71"/>
      <c r="BWH119" s="77"/>
      <c r="BWI119" s="42"/>
      <c r="BWJ119" s="72"/>
      <c r="BWK119" s="97"/>
      <c r="BWL119" s="88"/>
      <c r="BWM119" s="71"/>
      <c r="BWN119" s="89"/>
      <c r="BWO119" s="71"/>
      <c r="BWP119" s="77"/>
      <c r="BWQ119" s="42"/>
      <c r="BWR119" s="72"/>
      <c r="BWS119" s="97"/>
      <c r="BWT119" s="88"/>
      <c r="BWU119" s="71"/>
      <c r="BWV119" s="89"/>
      <c r="BWW119" s="71"/>
      <c r="BWX119" s="77"/>
      <c r="BWY119" s="42"/>
      <c r="BWZ119" s="72"/>
      <c r="BXA119" s="97"/>
      <c r="BXB119" s="88"/>
      <c r="BXC119" s="71"/>
      <c r="BXD119" s="89"/>
      <c r="BXE119" s="71"/>
      <c r="BXF119" s="77"/>
      <c r="BXG119" s="42"/>
      <c r="BXH119" s="72"/>
      <c r="BXI119" s="97"/>
      <c r="BXJ119" s="88"/>
      <c r="BXK119" s="71"/>
      <c r="BXL119" s="89"/>
      <c r="BXM119" s="71"/>
      <c r="BXN119" s="77"/>
      <c r="BXO119" s="42"/>
      <c r="BXP119" s="72"/>
      <c r="BXQ119" s="97"/>
      <c r="BXR119" s="88"/>
      <c r="BXS119" s="71"/>
      <c r="BXT119" s="89"/>
      <c r="BXU119" s="71"/>
      <c r="BXV119" s="77"/>
      <c r="BXW119" s="42"/>
      <c r="BXX119" s="72"/>
      <c r="BXY119" s="97"/>
      <c r="BXZ119" s="88"/>
      <c r="BYA119" s="71"/>
      <c r="BYB119" s="89"/>
      <c r="BYC119" s="71"/>
      <c r="BYD119" s="77"/>
      <c r="BYE119" s="42"/>
      <c r="BYF119" s="72"/>
      <c r="BYG119" s="97"/>
      <c r="BYH119" s="88"/>
      <c r="BYI119" s="71"/>
      <c r="BYJ119" s="89"/>
      <c r="BYK119" s="71"/>
      <c r="BYL119" s="77"/>
      <c r="BYM119" s="42"/>
      <c r="BYN119" s="72"/>
      <c r="BYO119" s="97"/>
      <c r="BYP119" s="88"/>
      <c r="BYQ119" s="71"/>
      <c r="BYR119" s="89"/>
      <c r="BYS119" s="71"/>
      <c r="BYT119" s="77"/>
      <c r="BYU119" s="42"/>
      <c r="BYV119" s="72"/>
      <c r="BYW119" s="97"/>
      <c r="BYX119" s="88"/>
      <c r="BYY119" s="71"/>
      <c r="BYZ119" s="89"/>
      <c r="BZA119" s="71"/>
      <c r="BZB119" s="77"/>
      <c r="BZC119" s="42"/>
      <c r="BZD119" s="72"/>
      <c r="BZE119" s="97"/>
      <c r="BZF119" s="88"/>
      <c r="BZG119" s="71"/>
      <c r="BZH119" s="89"/>
      <c r="BZI119" s="71"/>
      <c r="BZJ119" s="77"/>
      <c r="BZK119" s="42"/>
      <c r="BZL119" s="72"/>
      <c r="BZM119" s="97"/>
      <c r="BZN119" s="88"/>
      <c r="BZO119" s="71"/>
      <c r="BZP119" s="89"/>
      <c r="BZQ119" s="71"/>
      <c r="BZR119" s="77"/>
      <c r="BZS119" s="42"/>
      <c r="BZT119" s="72"/>
      <c r="BZU119" s="97"/>
      <c r="BZV119" s="88"/>
      <c r="BZW119" s="71"/>
      <c r="BZX119" s="89"/>
      <c r="BZY119" s="71"/>
      <c r="BZZ119" s="77"/>
      <c r="CAA119" s="42"/>
      <c r="CAB119" s="72"/>
      <c r="CAC119" s="97"/>
      <c r="CAD119" s="88"/>
      <c r="CAE119" s="71"/>
      <c r="CAF119" s="89"/>
      <c r="CAG119" s="71"/>
      <c r="CAH119" s="77"/>
      <c r="CAI119" s="42"/>
      <c r="CAJ119" s="72"/>
      <c r="CAK119" s="97"/>
      <c r="CAL119" s="88"/>
      <c r="CAM119" s="71"/>
      <c r="CAN119" s="89"/>
      <c r="CAO119" s="71"/>
      <c r="CAP119" s="77"/>
      <c r="CAQ119" s="42"/>
      <c r="CAR119" s="72"/>
      <c r="CAS119" s="97"/>
      <c r="CAT119" s="88"/>
      <c r="CAU119" s="71"/>
      <c r="CAV119" s="89"/>
      <c r="CAW119" s="71"/>
      <c r="CAX119" s="77"/>
      <c r="CAY119" s="42"/>
      <c r="CAZ119" s="72"/>
      <c r="CBA119" s="97"/>
      <c r="CBB119" s="88"/>
      <c r="CBC119" s="71"/>
      <c r="CBD119" s="89"/>
      <c r="CBE119" s="71"/>
      <c r="CBF119" s="77"/>
      <c r="CBG119" s="42"/>
      <c r="CBH119" s="72"/>
      <c r="CBI119" s="97"/>
      <c r="CBJ119" s="88"/>
      <c r="CBK119" s="71"/>
      <c r="CBL119" s="89"/>
      <c r="CBM119" s="71"/>
      <c r="CBN119" s="77"/>
      <c r="CBO119" s="42"/>
      <c r="CBP119" s="72"/>
      <c r="CBQ119" s="97"/>
      <c r="CBR119" s="88"/>
      <c r="CBS119" s="71"/>
      <c r="CBT119" s="89"/>
      <c r="CBU119" s="71"/>
      <c r="CBV119" s="77"/>
      <c r="CBW119" s="42"/>
      <c r="CBX119" s="72"/>
      <c r="CBY119" s="97"/>
      <c r="CBZ119" s="88"/>
      <c r="CCA119" s="71"/>
      <c r="CCB119" s="89"/>
      <c r="CCC119" s="71"/>
      <c r="CCD119" s="77"/>
      <c r="CCE119" s="42"/>
      <c r="CCF119" s="72"/>
      <c r="CCG119" s="97"/>
      <c r="CCH119" s="88"/>
      <c r="CCI119" s="71"/>
      <c r="CCJ119" s="89"/>
      <c r="CCK119" s="71"/>
      <c r="CCL119" s="77"/>
      <c r="CCM119" s="42"/>
      <c r="CCN119" s="72"/>
      <c r="CCO119" s="97"/>
      <c r="CCP119" s="88"/>
      <c r="CCQ119" s="71"/>
      <c r="CCR119" s="89"/>
      <c r="CCS119" s="71"/>
      <c r="CCT119" s="77"/>
      <c r="CCU119" s="42"/>
      <c r="CCV119" s="72"/>
      <c r="CCW119" s="97"/>
      <c r="CCX119" s="88"/>
      <c r="CCY119" s="71"/>
      <c r="CCZ119" s="89"/>
      <c r="CDA119" s="71"/>
      <c r="CDB119" s="77"/>
      <c r="CDC119" s="42"/>
      <c r="CDD119" s="72"/>
      <c r="CDE119" s="97"/>
      <c r="CDF119" s="88"/>
      <c r="CDG119" s="71"/>
      <c r="CDH119" s="89"/>
      <c r="CDI119" s="71"/>
      <c r="CDJ119" s="77"/>
      <c r="CDK119" s="42"/>
      <c r="CDL119" s="72"/>
      <c r="CDM119" s="97"/>
      <c r="CDN119" s="88"/>
      <c r="CDO119" s="71"/>
      <c r="CDP119" s="89"/>
      <c r="CDQ119" s="71"/>
      <c r="CDR119" s="77"/>
      <c r="CDS119" s="42"/>
      <c r="CDT119" s="72"/>
      <c r="CDU119" s="97"/>
      <c r="CDV119" s="88"/>
      <c r="CDW119" s="71"/>
      <c r="CDX119" s="89"/>
      <c r="CDY119" s="71"/>
      <c r="CDZ119" s="77"/>
      <c r="CEA119" s="42"/>
      <c r="CEB119" s="72"/>
      <c r="CEC119" s="97"/>
      <c r="CED119" s="88"/>
      <c r="CEE119" s="71"/>
      <c r="CEF119" s="89"/>
      <c r="CEG119" s="71"/>
      <c r="CEH119" s="77"/>
      <c r="CEI119" s="42"/>
      <c r="CEJ119" s="72"/>
      <c r="CEK119" s="97"/>
      <c r="CEL119" s="88"/>
      <c r="CEM119" s="71"/>
      <c r="CEN119" s="89"/>
      <c r="CEO119" s="71"/>
      <c r="CEP119" s="77"/>
      <c r="CEQ119" s="42"/>
      <c r="CER119" s="72"/>
      <c r="CES119" s="97"/>
      <c r="CET119" s="88"/>
      <c r="CEU119" s="71"/>
      <c r="CEV119" s="89"/>
      <c r="CEW119" s="71"/>
      <c r="CEX119" s="77"/>
      <c r="CEY119" s="42"/>
      <c r="CEZ119" s="72"/>
      <c r="CFA119" s="97"/>
      <c r="CFB119" s="88"/>
      <c r="CFC119" s="71"/>
      <c r="CFD119" s="89"/>
      <c r="CFE119" s="71"/>
      <c r="CFF119" s="77"/>
      <c r="CFG119" s="42"/>
      <c r="CFH119" s="72"/>
      <c r="CFI119" s="97"/>
      <c r="CFJ119" s="88"/>
      <c r="CFK119" s="71"/>
      <c r="CFL119" s="89"/>
      <c r="CFM119" s="71"/>
      <c r="CFN119" s="77"/>
      <c r="CFO119" s="42"/>
      <c r="CFP119" s="72"/>
      <c r="CFQ119" s="97"/>
      <c r="CFR119" s="88"/>
      <c r="CFS119" s="71"/>
      <c r="CFT119" s="89"/>
      <c r="CFU119" s="71"/>
      <c r="CFV119" s="77"/>
      <c r="CFW119" s="42"/>
      <c r="CFX119" s="72"/>
      <c r="CFY119" s="97"/>
      <c r="CFZ119" s="88"/>
      <c r="CGA119" s="71"/>
      <c r="CGB119" s="89"/>
      <c r="CGC119" s="71"/>
      <c r="CGD119" s="77"/>
      <c r="CGE119" s="42"/>
      <c r="CGF119" s="72"/>
      <c r="CGG119" s="97"/>
      <c r="CGH119" s="88"/>
      <c r="CGI119" s="71"/>
      <c r="CGJ119" s="89"/>
      <c r="CGK119" s="71"/>
      <c r="CGL119" s="77"/>
      <c r="CGM119" s="42"/>
      <c r="CGN119" s="72"/>
      <c r="CGO119" s="97"/>
      <c r="CGP119" s="88"/>
      <c r="CGQ119" s="71"/>
      <c r="CGR119" s="89"/>
      <c r="CGS119" s="71"/>
      <c r="CGT119" s="77"/>
      <c r="CGU119" s="42"/>
      <c r="CGV119" s="72"/>
      <c r="CGW119" s="97"/>
      <c r="CGX119" s="88"/>
      <c r="CGY119" s="71"/>
      <c r="CGZ119" s="89"/>
      <c r="CHA119" s="71"/>
      <c r="CHB119" s="77"/>
      <c r="CHC119" s="42"/>
      <c r="CHD119" s="72"/>
      <c r="CHE119" s="97"/>
      <c r="CHF119" s="88"/>
      <c r="CHG119" s="71"/>
      <c r="CHH119" s="89"/>
      <c r="CHI119" s="71"/>
      <c r="CHJ119" s="77"/>
      <c r="CHK119" s="42"/>
      <c r="CHL119" s="72"/>
      <c r="CHM119" s="97"/>
      <c r="CHN119" s="88"/>
      <c r="CHO119" s="71"/>
      <c r="CHP119" s="89"/>
      <c r="CHQ119" s="71"/>
      <c r="CHR119" s="77"/>
      <c r="CHS119" s="42"/>
      <c r="CHT119" s="72"/>
      <c r="CHU119" s="97"/>
      <c r="CHV119" s="88"/>
      <c r="CHW119" s="71"/>
      <c r="CHX119" s="89"/>
      <c r="CHY119" s="71"/>
      <c r="CHZ119" s="77"/>
      <c r="CIA119" s="42"/>
      <c r="CIB119" s="72"/>
      <c r="CIC119" s="97"/>
      <c r="CID119" s="88"/>
      <c r="CIE119" s="71"/>
      <c r="CIF119" s="89"/>
      <c r="CIG119" s="71"/>
      <c r="CIH119" s="77"/>
      <c r="CII119" s="42"/>
      <c r="CIJ119" s="72"/>
      <c r="CIK119" s="97"/>
      <c r="CIL119" s="88"/>
      <c r="CIM119" s="71"/>
      <c r="CIN119" s="89"/>
      <c r="CIO119" s="71"/>
      <c r="CIP119" s="77"/>
      <c r="CIQ119" s="42"/>
      <c r="CIR119" s="72"/>
      <c r="CIS119" s="97"/>
      <c r="CIT119" s="88"/>
      <c r="CIU119" s="71"/>
      <c r="CIV119" s="89"/>
      <c r="CIW119" s="71"/>
      <c r="CIX119" s="77"/>
      <c r="CIY119" s="42"/>
      <c r="CIZ119" s="72"/>
      <c r="CJA119" s="97"/>
      <c r="CJB119" s="88"/>
      <c r="CJC119" s="71"/>
      <c r="CJD119" s="89"/>
      <c r="CJE119" s="71"/>
      <c r="CJF119" s="77"/>
      <c r="CJG119" s="42"/>
      <c r="CJH119" s="72"/>
      <c r="CJI119" s="97"/>
      <c r="CJJ119" s="88"/>
      <c r="CJK119" s="71"/>
      <c r="CJL119" s="89"/>
      <c r="CJM119" s="71"/>
      <c r="CJN119" s="77"/>
      <c r="CJO119" s="42"/>
      <c r="CJP119" s="72"/>
      <c r="CJQ119" s="97"/>
      <c r="CJR119" s="88"/>
      <c r="CJS119" s="71"/>
      <c r="CJT119" s="89"/>
      <c r="CJU119" s="71"/>
      <c r="CJV119" s="77"/>
      <c r="CJW119" s="42"/>
      <c r="CJX119" s="72"/>
      <c r="CJY119" s="97"/>
      <c r="CJZ119" s="88"/>
      <c r="CKA119" s="71"/>
      <c r="CKB119" s="89"/>
      <c r="CKC119" s="71"/>
      <c r="CKD119" s="77"/>
      <c r="CKE119" s="42"/>
      <c r="CKF119" s="72"/>
      <c r="CKG119" s="97"/>
      <c r="CKH119" s="88"/>
      <c r="CKI119" s="71"/>
      <c r="CKJ119" s="89"/>
      <c r="CKK119" s="71"/>
      <c r="CKL119" s="77"/>
      <c r="CKM119" s="42"/>
      <c r="CKN119" s="72"/>
      <c r="CKO119" s="97"/>
      <c r="CKP119" s="88"/>
      <c r="CKQ119" s="71"/>
      <c r="CKR119" s="89"/>
      <c r="CKS119" s="71"/>
      <c r="CKT119" s="77"/>
      <c r="CKU119" s="42"/>
      <c r="CKV119" s="72"/>
      <c r="CKW119" s="97"/>
      <c r="CKX119" s="88"/>
      <c r="CKY119" s="71"/>
      <c r="CKZ119" s="89"/>
      <c r="CLA119" s="71"/>
      <c r="CLB119" s="77"/>
      <c r="CLC119" s="42"/>
      <c r="CLD119" s="72"/>
      <c r="CLE119" s="97"/>
      <c r="CLF119" s="88"/>
      <c r="CLG119" s="71"/>
      <c r="CLH119" s="89"/>
      <c r="CLI119" s="71"/>
      <c r="CLJ119" s="77"/>
      <c r="CLK119" s="42"/>
      <c r="CLL119" s="72"/>
      <c r="CLM119" s="97"/>
      <c r="CLN119" s="88"/>
      <c r="CLO119" s="71"/>
      <c r="CLP119" s="89"/>
      <c r="CLQ119" s="71"/>
      <c r="CLR119" s="77"/>
      <c r="CLS119" s="42"/>
      <c r="CLT119" s="72"/>
      <c r="CLU119" s="97"/>
      <c r="CLV119" s="88"/>
      <c r="CLW119" s="71"/>
      <c r="CLX119" s="89"/>
      <c r="CLY119" s="71"/>
      <c r="CLZ119" s="77"/>
      <c r="CMA119" s="42"/>
      <c r="CMB119" s="72"/>
      <c r="CMC119" s="97"/>
      <c r="CMD119" s="88"/>
      <c r="CME119" s="71"/>
      <c r="CMF119" s="89"/>
      <c r="CMG119" s="71"/>
      <c r="CMH119" s="77"/>
      <c r="CMI119" s="42"/>
      <c r="CMJ119" s="72"/>
      <c r="CMK119" s="97"/>
      <c r="CML119" s="88"/>
      <c r="CMM119" s="71"/>
      <c r="CMN119" s="89"/>
      <c r="CMO119" s="71"/>
      <c r="CMP119" s="77"/>
      <c r="CMQ119" s="42"/>
      <c r="CMR119" s="72"/>
      <c r="CMS119" s="97"/>
      <c r="CMT119" s="88"/>
      <c r="CMU119" s="71"/>
      <c r="CMV119" s="89"/>
      <c r="CMW119" s="71"/>
      <c r="CMX119" s="77"/>
      <c r="CMY119" s="42"/>
      <c r="CMZ119" s="72"/>
      <c r="CNA119" s="97"/>
      <c r="CNB119" s="88"/>
      <c r="CNC119" s="71"/>
      <c r="CND119" s="89"/>
      <c r="CNE119" s="71"/>
      <c r="CNF119" s="77"/>
      <c r="CNG119" s="42"/>
      <c r="CNH119" s="72"/>
      <c r="CNI119" s="97"/>
      <c r="CNJ119" s="88"/>
      <c r="CNK119" s="71"/>
      <c r="CNL119" s="89"/>
      <c r="CNM119" s="71"/>
      <c r="CNN119" s="77"/>
      <c r="CNO119" s="42"/>
      <c r="CNP119" s="72"/>
      <c r="CNQ119" s="97"/>
      <c r="CNR119" s="88"/>
      <c r="CNS119" s="71"/>
      <c r="CNT119" s="89"/>
      <c r="CNU119" s="71"/>
      <c r="CNV119" s="77"/>
      <c r="CNW119" s="42"/>
      <c r="CNX119" s="72"/>
      <c r="CNY119" s="97"/>
      <c r="CNZ119" s="88"/>
      <c r="COA119" s="71"/>
      <c r="COB119" s="89"/>
      <c r="COC119" s="71"/>
      <c r="COD119" s="77"/>
      <c r="COE119" s="42"/>
      <c r="COF119" s="72"/>
      <c r="COG119" s="97"/>
      <c r="COH119" s="88"/>
      <c r="COI119" s="71"/>
      <c r="COJ119" s="89"/>
      <c r="COK119" s="71"/>
      <c r="COL119" s="77"/>
      <c r="COM119" s="42"/>
      <c r="CON119" s="72"/>
      <c r="COO119" s="97"/>
      <c r="COP119" s="88"/>
      <c r="COQ119" s="71"/>
      <c r="COR119" s="89"/>
      <c r="COS119" s="71"/>
      <c r="COT119" s="77"/>
      <c r="COU119" s="42"/>
      <c r="COV119" s="72"/>
      <c r="COW119" s="97"/>
      <c r="COX119" s="88"/>
      <c r="COY119" s="71"/>
      <c r="COZ119" s="89"/>
      <c r="CPA119" s="71"/>
      <c r="CPB119" s="77"/>
      <c r="CPC119" s="42"/>
      <c r="CPD119" s="72"/>
      <c r="CPE119" s="97"/>
      <c r="CPF119" s="88"/>
      <c r="CPG119" s="71"/>
      <c r="CPH119" s="89"/>
      <c r="CPI119" s="71"/>
      <c r="CPJ119" s="77"/>
      <c r="CPK119" s="42"/>
      <c r="CPL119" s="72"/>
      <c r="CPM119" s="97"/>
      <c r="CPN119" s="88"/>
      <c r="CPO119" s="71"/>
      <c r="CPP119" s="89"/>
      <c r="CPQ119" s="71"/>
      <c r="CPR119" s="77"/>
      <c r="CPS119" s="42"/>
      <c r="CPT119" s="72"/>
      <c r="CPU119" s="97"/>
      <c r="CPV119" s="88"/>
      <c r="CPW119" s="71"/>
      <c r="CPX119" s="89"/>
      <c r="CPY119" s="71"/>
      <c r="CPZ119" s="77"/>
      <c r="CQA119" s="42"/>
      <c r="CQB119" s="72"/>
      <c r="CQC119" s="97"/>
      <c r="CQD119" s="88"/>
      <c r="CQE119" s="71"/>
      <c r="CQF119" s="89"/>
      <c r="CQG119" s="71"/>
      <c r="CQH119" s="77"/>
      <c r="CQI119" s="42"/>
      <c r="CQJ119" s="72"/>
      <c r="CQK119" s="97"/>
      <c r="CQL119" s="88"/>
      <c r="CQM119" s="71"/>
      <c r="CQN119" s="89"/>
      <c r="CQO119" s="71"/>
      <c r="CQP119" s="77"/>
      <c r="CQQ119" s="42"/>
      <c r="CQR119" s="72"/>
      <c r="CQS119" s="97"/>
      <c r="CQT119" s="88"/>
      <c r="CQU119" s="71"/>
      <c r="CQV119" s="89"/>
      <c r="CQW119" s="71"/>
      <c r="CQX119" s="77"/>
      <c r="CQY119" s="42"/>
      <c r="CQZ119" s="72"/>
      <c r="CRA119" s="97"/>
      <c r="CRB119" s="88"/>
      <c r="CRC119" s="71"/>
      <c r="CRD119" s="89"/>
      <c r="CRE119" s="71"/>
      <c r="CRF119" s="77"/>
      <c r="CRG119" s="42"/>
      <c r="CRH119" s="72"/>
      <c r="CRI119" s="97"/>
      <c r="CRJ119" s="88"/>
      <c r="CRK119" s="71"/>
      <c r="CRL119" s="89"/>
      <c r="CRM119" s="71"/>
      <c r="CRN119" s="77"/>
      <c r="CRO119" s="42"/>
      <c r="CRP119" s="72"/>
      <c r="CRQ119" s="97"/>
      <c r="CRR119" s="88"/>
      <c r="CRS119" s="71"/>
      <c r="CRT119" s="89"/>
      <c r="CRU119" s="71"/>
      <c r="CRV119" s="77"/>
      <c r="CRW119" s="42"/>
      <c r="CRX119" s="72"/>
      <c r="CRY119" s="97"/>
      <c r="CRZ119" s="88"/>
      <c r="CSA119" s="71"/>
      <c r="CSB119" s="89"/>
      <c r="CSC119" s="71"/>
      <c r="CSD119" s="77"/>
      <c r="CSE119" s="42"/>
      <c r="CSF119" s="72"/>
      <c r="CSG119" s="97"/>
      <c r="CSH119" s="88"/>
      <c r="CSI119" s="71"/>
      <c r="CSJ119" s="89"/>
      <c r="CSK119" s="71"/>
      <c r="CSL119" s="77"/>
      <c r="CSM119" s="42"/>
      <c r="CSN119" s="72"/>
      <c r="CSO119" s="97"/>
      <c r="CSP119" s="88"/>
      <c r="CSQ119" s="71"/>
      <c r="CSR119" s="89"/>
      <c r="CSS119" s="71"/>
      <c r="CST119" s="77"/>
      <c r="CSU119" s="42"/>
      <c r="CSV119" s="72"/>
      <c r="CSW119" s="97"/>
      <c r="CSX119" s="88"/>
      <c r="CSY119" s="71"/>
      <c r="CSZ119" s="89"/>
      <c r="CTA119" s="71"/>
      <c r="CTB119" s="77"/>
      <c r="CTC119" s="42"/>
      <c r="CTD119" s="72"/>
      <c r="CTE119" s="97"/>
      <c r="CTF119" s="88"/>
      <c r="CTG119" s="71"/>
      <c r="CTH119" s="89"/>
      <c r="CTI119" s="71"/>
      <c r="CTJ119" s="77"/>
      <c r="CTK119" s="42"/>
      <c r="CTL119" s="72"/>
      <c r="CTM119" s="97"/>
      <c r="CTN119" s="88"/>
      <c r="CTO119" s="71"/>
      <c r="CTP119" s="89"/>
      <c r="CTQ119" s="71"/>
      <c r="CTR119" s="77"/>
      <c r="CTS119" s="42"/>
      <c r="CTT119" s="72"/>
      <c r="CTU119" s="97"/>
      <c r="CTV119" s="88"/>
      <c r="CTW119" s="71"/>
      <c r="CTX119" s="89"/>
      <c r="CTY119" s="71"/>
      <c r="CTZ119" s="77"/>
      <c r="CUA119" s="42"/>
      <c r="CUB119" s="72"/>
      <c r="CUC119" s="97"/>
      <c r="CUD119" s="88"/>
      <c r="CUE119" s="71"/>
      <c r="CUF119" s="89"/>
      <c r="CUG119" s="71"/>
      <c r="CUH119" s="77"/>
      <c r="CUI119" s="42"/>
      <c r="CUJ119" s="72"/>
      <c r="CUK119" s="97"/>
      <c r="CUL119" s="88"/>
      <c r="CUM119" s="71"/>
      <c r="CUN119" s="89"/>
      <c r="CUO119" s="71"/>
      <c r="CUP119" s="77"/>
      <c r="CUQ119" s="42"/>
      <c r="CUR119" s="72"/>
      <c r="CUS119" s="97"/>
      <c r="CUT119" s="88"/>
      <c r="CUU119" s="71"/>
      <c r="CUV119" s="89"/>
      <c r="CUW119" s="71"/>
      <c r="CUX119" s="77"/>
      <c r="CUY119" s="42"/>
      <c r="CUZ119" s="72"/>
      <c r="CVA119" s="97"/>
      <c r="CVB119" s="88"/>
      <c r="CVC119" s="71"/>
      <c r="CVD119" s="89"/>
      <c r="CVE119" s="71"/>
      <c r="CVF119" s="77"/>
      <c r="CVG119" s="42"/>
      <c r="CVH119" s="72"/>
      <c r="CVI119" s="97"/>
      <c r="CVJ119" s="88"/>
      <c r="CVK119" s="71"/>
      <c r="CVL119" s="89"/>
      <c r="CVM119" s="71"/>
      <c r="CVN119" s="77"/>
      <c r="CVO119" s="42"/>
      <c r="CVP119" s="72"/>
      <c r="CVQ119" s="97"/>
      <c r="CVR119" s="88"/>
      <c r="CVS119" s="71"/>
      <c r="CVT119" s="89"/>
      <c r="CVU119" s="71"/>
      <c r="CVV119" s="77"/>
      <c r="CVW119" s="42"/>
      <c r="CVX119" s="72"/>
      <c r="CVY119" s="97"/>
      <c r="CVZ119" s="88"/>
      <c r="CWA119" s="71"/>
      <c r="CWB119" s="89"/>
      <c r="CWC119" s="71"/>
      <c r="CWD119" s="77"/>
      <c r="CWE119" s="42"/>
      <c r="CWF119" s="72"/>
      <c r="CWG119" s="97"/>
      <c r="CWH119" s="88"/>
      <c r="CWI119" s="71"/>
      <c r="CWJ119" s="89"/>
      <c r="CWK119" s="71"/>
      <c r="CWL119" s="77"/>
      <c r="CWM119" s="42"/>
      <c r="CWN119" s="72"/>
      <c r="CWO119" s="97"/>
      <c r="CWP119" s="88"/>
      <c r="CWQ119" s="71"/>
      <c r="CWR119" s="89"/>
      <c r="CWS119" s="71"/>
      <c r="CWT119" s="77"/>
      <c r="CWU119" s="42"/>
      <c r="CWV119" s="72"/>
      <c r="CWW119" s="97"/>
      <c r="CWX119" s="88"/>
      <c r="CWY119" s="71"/>
      <c r="CWZ119" s="89"/>
      <c r="CXA119" s="71"/>
      <c r="CXB119" s="77"/>
      <c r="CXC119" s="42"/>
      <c r="CXD119" s="72"/>
      <c r="CXE119" s="97"/>
      <c r="CXF119" s="88"/>
      <c r="CXG119" s="71"/>
      <c r="CXH119" s="89"/>
      <c r="CXI119" s="71"/>
      <c r="CXJ119" s="77"/>
      <c r="CXK119" s="42"/>
      <c r="CXL119" s="72"/>
      <c r="CXM119" s="97"/>
      <c r="CXN119" s="88"/>
      <c r="CXO119" s="71"/>
      <c r="CXP119" s="89"/>
      <c r="CXQ119" s="71"/>
      <c r="CXR119" s="77"/>
      <c r="CXS119" s="42"/>
      <c r="CXT119" s="72"/>
      <c r="CXU119" s="97"/>
      <c r="CXV119" s="88"/>
      <c r="CXW119" s="71"/>
      <c r="CXX119" s="89"/>
      <c r="CXY119" s="71"/>
      <c r="CXZ119" s="77"/>
      <c r="CYA119" s="42"/>
      <c r="CYB119" s="72"/>
      <c r="CYC119" s="97"/>
      <c r="CYD119" s="88"/>
      <c r="CYE119" s="71"/>
      <c r="CYF119" s="89"/>
      <c r="CYG119" s="71"/>
      <c r="CYH119" s="77"/>
      <c r="CYI119" s="42"/>
      <c r="CYJ119" s="72"/>
      <c r="CYK119" s="97"/>
      <c r="CYL119" s="88"/>
      <c r="CYM119" s="71"/>
      <c r="CYN119" s="89"/>
      <c r="CYO119" s="71"/>
      <c r="CYP119" s="77"/>
      <c r="CYQ119" s="42"/>
      <c r="CYR119" s="72"/>
      <c r="CYS119" s="97"/>
      <c r="CYT119" s="88"/>
      <c r="CYU119" s="71"/>
      <c r="CYV119" s="89"/>
      <c r="CYW119" s="71"/>
      <c r="CYX119" s="77"/>
      <c r="CYY119" s="42"/>
      <c r="CYZ119" s="72"/>
      <c r="CZA119" s="97"/>
      <c r="CZB119" s="88"/>
      <c r="CZC119" s="71"/>
      <c r="CZD119" s="89"/>
      <c r="CZE119" s="71"/>
      <c r="CZF119" s="77"/>
      <c r="CZG119" s="42"/>
      <c r="CZH119" s="72"/>
      <c r="CZI119" s="97"/>
      <c r="CZJ119" s="88"/>
      <c r="CZK119" s="71"/>
      <c r="CZL119" s="89"/>
      <c r="CZM119" s="71"/>
      <c r="CZN119" s="77"/>
      <c r="CZO119" s="42"/>
      <c r="CZP119" s="72"/>
      <c r="CZQ119" s="97"/>
      <c r="CZR119" s="88"/>
      <c r="CZS119" s="71"/>
      <c r="CZT119" s="89"/>
      <c r="CZU119" s="71"/>
      <c r="CZV119" s="77"/>
      <c r="CZW119" s="42"/>
      <c r="CZX119" s="72"/>
      <c r="CZY119" s="97"/>
      <c r="CZZ119" s="88"/>
      <c r="DAA119" s="71"/>
      <c r="DAB119" s="89"/>
      <c r="DAC119" s="71"/>
      <c r="DAD119" s="77"/>
      <c r="DAE119" s="42"/>
      <c r="DAF119" s="72"/>
      <c r="DAG119" s="97"/>
      <c r="DAH119" s="88"/>
      <c r="DAI119" s="71"/>
      <c r="DAJ119" s="89"/>
      <c r="DAK119" s="71"/>
      <c r="DAL119" s="77"/>
      <c r="DAM119" s="42"/>
      <c r="DAN119" s="72"/>
      <c r="DAO119" s="97"/>
      <c r="DAP119" s="88"/>
      <c r="DAQ119" s="71"/>
      <c r="DAR119" s="89"/>
      <c r="DAS119" s="71"/>
      <c r="DAT119" s="77"/>
      <c r="DAU119" s="42"/>
      <c r="DAV119" s="72"/>
      <c r="DAW119" s="97"/>
      <c r="DAX119" s="88"/>
      <c r="DAY119" s="71"/>
      <c r="DAZ119" s="89"/>
      <c r="DBA119" s="71"/>
      <c r="DBB119" s="77"/>
      <c r="DBC119" s="42"/>
      <c r="DBD119" s="72"/>
      <c r="DBE119" s="97"/>
      <c r="DBF119" s="88"/>
      <c r="DBG119" s="71"/>
      <c r="DBH119" s="89"/>
      <c r="DBI119" s="71"/>
      <c r="DBJ119" s="77"/>
      <c r="DBK119" s="42"/>
      <c r="DBL119" s="72"/>
      <c r="DBM119" s="97"/>
      <c r="DBN119" s="88"/>
      <c r="DBO119" s="71"/>
      <c r="DBP119" s="89"/>
      <c r="DBQ119" s="71"/>
      <c r="DBR119" s="77"/>
      <c r="DBS119" s="42"/>
      <c r="DBT119" s="72"/>
      <c r="DBU119" s="97"/>
      <c r="DBV119" s="88"/>
      <c r="DBW119" s="71"/>
      <c r="DBX119" s="89"/>
      <c r="DBY119" s="71"/>
      <c r="DBZ119" s="77"/>
      <c r="DCA119" s="42"/>
      <c r="DCB119" s="72"/>
      <c r="DCC119" s="97"/>
      <c r="DCD119" s="88"/>
      <c r="DCE119" s="71"/>
      <c r="DCF119" s="89"/>
      <c r="DCG119" s="71"/>
      <c r="DCH119" s="77"/>
      <c r="DCI119" s="42"/>
      <c r="DCJ119" s="72"/>
      <c r="DCK119" s="97"/>
      <c r="DCL119" s="88"/>
      <c r="DCM119" s="71"/>
      <c r="DCN119" s="89"/>
      <c r="DCO119" s="71"/>
      <c r="DCP119" s="77"/>
      <c r="DCQ119" s="42"/>
      <c r="DCR119" s="72"/>
      <c r="DCS119" s="97"/>
      <c r="DCT119" s="88"/>
      <c r="DCU119" s="71"/>
      <c r="DCV119" s="89"/>
      <c r="DCW119" s="71"/>
      <c r="DCX119" s="77"/>
      <c r="DCY119" s="42"/>
      <c r="DCZ119" s="72"/>
      <c r="DDA119" s="97"/>
      <c r="DDB119" s="88"/>
      <c r="DDC119" s="71"/>
      <c r="DDD119" s="89"/>
      <c r="DDE119" s="71"/>
    </row>
    <row r="120" spans="1:2813" ht="20.100000000000001" customHeight="1">
      <c r="B120" s="6"/>
      <c r="C120" s="130"/>
      <c r="D120" s="63" t="s">
        <v>169</v>
      </c>
      <c r="E120" s="45" t="s">
        <v>171</v>
      </c>
      <c r="F120" s="11" t="s">
        <v>34</v>
      </c>
      <c r="G120" s="62" t="s">
        <v>34</v>
      </c>
      <c r="H120" s="11" t="s">
        <v>34</v>
      </c>
      <c r="I120" s="11" t="s">
        <v>34</v>
      </c>
      <c r="J120" s="11" t="s">
        <v>34</v>
      </c>
      <c r="K120" s="72"/>
      <c r="L120" s="97"/>
      <c r="M120" s="88"/>
      <c r="N120" s="71"/>
      <c r="O120" s="89"/>
      <c r="P120" s="71"/>
      <c r="Q120" s="1"/>
      <c r="R120" s="6"/>
      <c r="S120" s="71"/>
      <c r="T120" s="89"/>
      <c r="U120" s="71"/>
      <c r="V120" s="77"/>
      <c r="W120" s="42"/>
      <c r="X120" s="72"/>
      <c r="Y120" s="97"/>
      <c r="Z120" s="88"/>
      <c r="AA120" s="71"/>
      <c r="AB120" s="89"/>
      <c r="AC120" s="71"/>
      <c r="AD120" s="77"/>
      <c r="AE120" s="42"/>
      <c r="AF120" s="72"/>
      <c r="AG120" s="97"/>
      <c r="AH120" s="88"/>
      <c r="AI120" s="71"/>
      <c r="AJ120" s="89"/>
      <c r="AK120" s="71"/>
      <c r="AL120" s="77"/>
      <c r="AM120" s="42"/>
      <c r="AN120" s="72"/>
      <c r="AO120" s="97"/>
      <c r="AP120" s="88"/>
      <c r="AQ120" s="71"/>
      <c r="AR120" s="89"/>
      <c r="AS120" s="71"/>
      <c r="AT120" s="77"/>
      <c r="AU120" s="42"/>
      <c r="AV120" s="72"/>
      <c r="AW120" s="97"/>
      <c r="AX120" s="88"/>
      <c r="AY120" s="71"/>
      <c r="AZ120" s="89"/>
      <c r="BA120" s="71"/>
      <c r="BB120" s="77"/>
      <c r="BC120" s="42"/>
      <c r="BD120" s="72"/>
      <c r="BE120" s="97"/>
      <c r="BF120" s="88"/>
      <c r="BG120" s="71"/>
      <c r="BH120" s="89"/>
      <c r="BI120" s="71"/>
      <c r="BJ120" s="77"/>
      <c r="BK120" s="42"/>
      <c r="BL120" s="72"/>
      <c r="BM120" s="97"/>
      <c r="BN120" s="88"/>
      <c r="BO120" s="71"/>
      <c r="BP120" s="89"/>
      <c r="BQ120" s="71"/>
      <c r="BR120" s="77"/>
      <c r="BS120" s="42"/>
      <c r="BT120" s="72"/>
      <c r="BU120" s="97"/>
      <c r="BV120" s="88"/>
      <c r="BW120" s="71"/>
      <c r="BX120" s="89"/>
      <c r="BY120" s="71"/>
      <c r="BZ120" s="77"/>
      <c r="CA120" s="42"/>
      <c r="CB120" s="72"/>
      <c r="CC120" s="97"/>
      <c r="CD120" s="88"/>
      <c r="CE120" s="71"/>
      <c r="CF120" s="89"/>
      <c r="CG120" s="71"/>
      <c r="CH120" s="77"/>
      <c r="CI120" s="42"/>
      <c r="CJ120" s="72"/>
      <c r="CK120" s="97"/>
      <c r="CL120" s="88"/>
      <c r="CM120" s="71"/>
      <c r="CN120" s="89"/>
      <c r="CO120" s="71"/>
      <c r="CP120" s="77"/>
      <c r="CQ120" s="42"/>
      <c r="CR120" s="72"/>
      <c r="CS120" s="97"/>
      <c r="CT120" s="88"/>
      <c r="CU120" s="71"/>
      <c r="CV120" s="89"/>
      <c r="CW120" s="71"/>
      <c r="CX120" s="77"/>
      <c r="CY120" s="42"/>
      <c r="CZ120" s="72"/>
      <c r="DA120" s="97"/>
      <c r="DB120" s="88"/>
      <c r="DC120" s="71"/>
      <c r="DD120" s="89"/>
      <c r="DE120" s="71"/>
      <c r="DF120" s="77"/>
      <c r="DG120" s="42"/>
      <c r="DH120" s="72"/>
      <c r="DI120" s="97"/>
      <c r="DJ120" s="88"/>
      <c r="DK120" s="71"/>
      <c r="DL120" s="89"/>
      <c r="DM120" s="71"/>
      <c r="DN120" s="77"/>
      <c r="DO120" s="42"/>
      <c r="DP120" s="72"/>
      <c r="DQ120" s="97"/>
      <c r="DR120" s="88"/>
      <c r="DS120" s="71"/>
      <c r="DT120" s="89"/>
      <c r="DU120" s="71"/>
      <c r="DV120" s="77"/>
      <c r="DW120" s="42"/>
      <c r="DX120" s="72"/>
      <c r="DY120" s="97"/>
      <c r="DZ120" s="88"/>
      <c r="EA120" s="71"/>
      <c r="EB120" s="89"/>
      <c r="EC120" s="71"/>
      <c r="ED120" s="77"/>
      <c r="EE120" s="42"/>
      <c r="EF120" s="72"/>
      <c r="EG120" s="97"/>
      <c r="EH120" s="88"/>
      <c r="EI120" s="71"/>
      <c r="EJ120" s="89"/>
      <c r="EK120" s="71"/>
      <c r="EL120" s="77"/>
      <c r="EM120" s="42"/>
      <c r="EN120" s="72"/>
      <c r="EO120" s="97"/>
      <c r="EP120" s="88"/>
      <c r="EQ120" s="71"/>
      <c r="ER120" s="89"/>
      <c r="ES120" s="71"/>
      <c r="ET120" s="77"/>
      <c r="EU120" s="42"/>
      <c r="EV120" s="72"/>
      <c r="EW120" s="97"/>
      <c r="EX120" s="88"/>
      <c r="EY120" s="71"/>
      <c r="EZ120" s="89"/>
      <c r="FA120" s="71"/>
      <c r="FB120" s="77"/>
      <c r="FC120" s="42"/>
      <c r="FD120" s="72"/>
      <c r="FE120" s="97"/>
      <c r="FF120" s="88"/>
      <c r="FG120" s="71"/>
      <c r="FH120" s="89"/>
      <c r="FI120" s="71"/>
      <c r="FJ120" s="77"/>
      <c r="FK120" s="42"/>
      <c r="FL120" s="72"/>
      <c r="FM120" s="97"/>
      <c r="FN120" s="88"/>
      <c r="FO120" s="71"/>
      <c r="FP120" s="89"/>
      <c r="FQ120" s="71"/>
      <c r="FR120" s="77"/>
      <c r="FS120" s="42"/>
      <c r="FT120" s="72"/>
      <c r="FU120" s="97"/>
      <c r="FV120" s="88"/>
      <c r="FW120" s="71"/>
      <c r="FX120" s="89"/>
      <c r="FY120" s="71"/>
      <c r="FZ120" s="77"/>
      <c r="GA120" s="42"/>
      <c r="GB120" s="72"/>
      <c r="GC120" s="97"/>
      <c r="GD120" s="88"/>
      <c r="GE120" s="71"/>
      <c r="GF120" s="89"/>
      <c r="GG120" s="71"/>
      <c r="GH120" s="77"/>
      <c r="GI120" s="42"/>
      <c r="GJ120" s="72"/>
      <c r="GK120" s="97"/>
      <c r="GL120" s="88"/>
      <c r="GM120" s="71"/>
      <c r="GN120" s="89"/>
      <c r="GO120" s="71"/>
      <c r="GP120" s="77"/>
      <c r="GQ120" s="42"/>
      <c r="GR120" s="72"/>
      <c r="GS120" s="97"/>
      <c r="GT120" s="88"/>
      <c r="GU120" s="71"/>
      <c r="GV120" s="89"/>
      <c r="GW120" s="71"/>
      <c r="GX120" s="77"/>
      <c r="GY120" s="42"/>
      <c r="GZ120" s="72"/>
      <c r="HA120" s="97"/>
      <c r="HB120" s="88"/>
      <c r="HC120" s="71"/>
      <c r="HD120" s="89"/>
      <c r="HE120" s="71"/>
      <c r="HF120" s="77"/>
      <c r="HG120" s="42"/>
      <c r="HH120" s="72"/>
      <c r="HI120" s="97"/>
      <c r="HJ120" s="88"/>
      <c r="HK120" s="71"/>
      <c r="HL120" s="89"/>
      <c r="HM120" s="71"/>
      <c r="HN120" s="77"/>
      <c r="HO120" s="42"/>
      <c r="HP120" s="72"/>
      <c r="HQ120" s="97"/>
      <c r="HR120" s="88"/>
      <c r="HS120" s="71"/>
      <c r="HT120" s="89"/>
      <c r="HU120" s="71"/>
      <c r="HV120" s="77"/>
      <c r="HW120" s="42"/>
      <c r="HX120" s="72"/>
      <c r="HY120" s="97"/>
      <c r="HZ120" s="88"/>
      <c r="IA120" s="71"/>
      <c r="IB120" s="89"/>
      <c r="IC120" s="71"/>
      <c r="ID120" s="77"/>
      <c r="IE120" s="42"/>
      <c r="IF120" s="72"/>
      <c r="IG120" s="97"/>
      <c r="IH120" s="88"/>
      <c r="II120" s="71"/>
      <c r="IJ120" s="89"/>
      <c r="IK120" s="71"/>
      <c r="IL120" s="77"/>
      <c r="IM120" s="42"/>
      <c r="IN120" s="72"/>
      <c r="IO120" s="97"/>
      <c r="IP120" s="88"/>
      <c r="IQ120" s="71"/>
      <c r="IR120" s="89"/>
      <c r="IS120" s="71"/>
      <c r="IT120" s="77"/>
      <c r="IU120" s="42"/>
      <c r="IV120" s="72"/>
      <c r="IW120" s="97"/>
      <c r="IX120" s="88"/>
      <c r="IY120" s="71"/>
      <c r="IZ120" s="89"/>
      <c r="JA120" s="71"/>
      <c r="JB120" s="77"/>
      <c r="JC120" s="42"/>
      <c r="JD120" s="72"/>
      <c r="JE120" s="97"/>
      <c r="JF120" s="88"/>
      <c r="JG120" s="71"/>
      <c r="JH120" s="89"/>
      <c r="JI120" s="71"/>
      <c r="JJ120" s="77"/>
      <c r="JK120" s="42"/>
      <c r="JL120" s="72"/>
      <c r="JM120" s="97"/>
      <c r="JN120" s="88"/>
      <c r="JO120" s="71"/>
      <c r="JP120" s="89"/>
      <c r="JQ120" s="71"/>
      <c r="JR120" s="77"/>
      <c r="JS120" s="42"/>
      <c r="JT120" s="72"/>
      <c r="JU120" s="97"/>
      <c r="JV120" s="88"/>
      <c r="JW120" s="71"/>
      <c r="JX120" s="89"/>
      <c r="JY120" s="71"/>
      <c r="JZ120" s="77"/>
      <c r="KA120" s="42"/>
      <c r="KB120" s="72"/>
      <c r="KC120" s="97"/>
      <c r="KD120" s="88"/>
      <c r="KE120" s="71"/>
      <c r="KF120" s="89"/>
      <c r="KG120" s="71"/>
      <c r="KH120" s="77"/>
      <c r="KI120" s="42"/>
      <c r="KJ120" s="72"/>
      <c r="KK120" s="97"/>
      <c r="KL120" s="88"/>
      <c r="KM120" s="71"/>
      <c r="KN120" s="89"/>
      <c r="KO120" s="71"/>
      <c r="KP120" s="77"/>
      <c r="KQ120" s="42"/>
      <c r="KR120" s="72"/>
      <c r="KS120" s="97"/>
      <c r="KT120" s="88"/>
      <c r="KU120" s="71"/>
      <c r="KV120" s="89"/>
      <c r="KW120" s="71"/>
      <c r="KX120" s="77"/>
      <c r="KY120" s="42"/>
      <c r="KZ120" s="72"/>
      <c r="LA120" s="97"/>
      <c r="LB120" s="88"/>
      <c r="LC120" s="71"/>
      <c r="LD120" s="89"/>
      <c r="LE120" s="71"/>
      <c r="LF120" s="77"/>
      <c r="LG120" s="42"/>
      <c r="LH120" s="72"/>
      <c r="LI120" s="97"/>
      <c r="LJ120" s="88"/>
      <c r="LK120" s="71"/>
      <c r="LL120" s="89"/>
      <c r="LM120" s="71"/>
      <c r="LN120" s="77"/>
      <c r="LO120" s="42"/>
      <c r="LP120" s="72"/>
      <c r="LQ120" s="97"/>
      <c r="LR120" s="88"/>
      <c r="LS120" s="71"/>
      <c r="LT120" s="89"/>
      <c r="LU120" s="71"/>
      <c r="LV120" s="77"/>
      <c r="LW120" s="42"/>
      <c r="LX120" s="72"/>
      <c r="LY120" s="97"/>
      <c r="LZ120" s="88"/>
      <c r="MA120" s="71"/>
      <c r="MB120" s="89"/>
      <c r="MC120" s="71"/>
      <c r="MD120" s="77"/>
      <c r="ME120" s="42"/>
      <c r="MF120" s="72"/>
      <c r="MG120" s="97"/>
      <c r="MH120" s="88"/>
      <c r="MI120" s="71"/>
      <c r="MJ120" s="89"/>
      <c r="MK120" s="71"/>
      <c r="ML120" s="77"/>
      <c r="MM120" s="42"/>
      <c r="MN120" s="72"/>
      <c r="MO120" s="97"/>
      <c r="MP120" s="88"/>
      <c r="MQ120" s="71"/>
      <c r="MR120" s="89"/>
      <c r="MS120" s="71"/>
      <c r="MT120" s="77"/>
      <c r="MU120" s="42"/>
      <c r="MV120" s="72"/>
      <c r="MW120" s="97"/>
      <c r="MX120" s="88"/>
      <c r="MY120" s="71"/>
      <c r="MZ120" s="89"/>
      <c r="NA120" s="71"/>
      <c r="NB120" s="77"/>
      <c r="NC120" s="42"/>
      <c r="ND120" s="72"/>
      <c r="NE120" s="97"/>
      <c r="NF120" s="88"/>
      <c r="NG120" s="71"/>
      <c r="NH120" s="89"/>
      <c r="NI120" s="71"/>
      <c r="NJ120" s="77"/>
      <c r="NK120" s="42"/>
      <c r="NL120" s="72"/>
      <c r="NM120" s="97"/>
      <c r="NN120" s="88"/>
      <c r="NO120" s="71"/>
      <c r="NP120" s="89"/>
      <c r="NQ120" s="71"/>
      <c r="NR120" s="77"/>
      <c r="NS120" s="42"/>
      <c r="NT120" s="72"/>
      <c r="NU120" s="97"/>
      <c r="NV120" s="88"/>
      <c r="NW120" s="71"/>
      <c r="NX120" s="89"/>
      <c r="NY120" s="71"/>
      <c r="NZ120" s="77"/>
      <c r="OA120" s="42"/>
      <c r="OB120" s="72"/>
      <c r="OC120" s="97"/>
      <c r="OD120" s="88"/>
      <c r="OE120" s="71"/>
      <c r="OF120" s="89"/>
      <c r="OG120" s="71"/>
      <c r="OH120" s="77"/>
      <c r="OI120" s="42"/>
      <c r="OJ120" s="72"/>
      <c r="OK120" s="97"/>
      <c r="OL120" s="88"/>
      <c r="OM120" s="71"/>
      <c r="ON120" s="89"/>
      <c r="OO120" s="71"/>
      <c r="OP120" s="77"/>
      <c r="OQ120" s="42"/>
      <c r="OR120" s="72"/>
      <c r="OS120" s="97"/>
      <c r="OT120" s="88"/>
      <c r="OU120" s="71"/>
      <c r="OV120" s="89"/>
      <c r="OW120" s="71"/>
      <c r="OX120" s="77"/>
      <c r="OY120" s="42"/>
      <c r="OZ120" s="72"/>
      <c r="PA120" s="97"/>
      <c r="PB120" s="88"/>
      <c r="PC120" s="71"/>
      <c r="PD120" s="89"/>
      <c r="PE120" s="71"/>
      <c r="PF120" s="77"/>
      <c r="PG120" s="42"/>
      <c r="PH120" s="72"/>
      <c r="PI120" s="97"/>
      <c r="PJ120" s="88"/>
      <c r="PK120" s="71"/>
      <c r="PL120" s="89"/>
      <c r="PM120" s="71"/>
      <c r="PN120" s="77"/>
      <c r="PO120" s="42"/>
      <c r="PP120" s="72"/>
      <c r="PQ120" s="97"/>
      <c r="PR120" s="88"/>
      <c r="PS120" s="71"/>
      <c r="PT120" s="89"/>
      <c r="PU120" s="71"/>
      <c r="PV120" s="77"/>
      <c r="PW120" s="42"/>
      <c r="PX120" s="72"/>
      <c r="PY120" s="97"/>
      <c r="PZ120" s="88"/>
      <c r="QA120" s="71"/>
      <c r="QB120" s="89"/>
      <c r="QC120" s="71"/>
      <c r="QD120" s="77"/>
      <c r="QE120" s="42"/>
      <c r="QF120" s="72"/>
      <c r="QG120" s="97"/>
      <c r="QH120" s="88"/>
      <c r="QI120" s="71"/>
      <c r="QJ120" s="89"/>
      <c r="QK120" s="71"/>
      <c r="QL120" s="77"/>
      <c r="QM120" s="42"/>
      <c r="QN120" s="72"/>
      <c r="QO120" s="97"/>
      <c r="QP120" s="88"/>
      <c r="QQ120" s="71"/>
      <c r="QR120" s="89"/>
      <c r="QS120" s="71"/>
      <c r="QT120" s="77"/>
      <c r="QU120" s="42"/>
      <c r="QV120" s="72"/>
      <c r="QW120" s="97"/>
      <c r="QX120" s="88"/>
      <c r="QY120" s="71"/>
      <c r="QZ120" s="89"/>
      <c r="RA120" s="71"/>
      <c r="RB120" s="77"/>
      <c r="RC120" s="42"/>
      <c r="RD120" s="72"/>
      <c r="RE120" s="97"/>
      <c r="RF120" s="88"/>
      <c r="RG120" s="71"/>
      <c r="RH120" s="89"/>
      <c r="RI120" s="71"/>
      <c r="RJ120" s="77"/>
      <c r="RK120" s="42"/>
      <c r="RL120" s="72"/>
      <c r="RM120" s="97"/>
      <c r="RN120" s="88"/>
      <c r="RO120" s="71"/>
      <c r="RP120" s="89"/>
      <c r="RQ120" s="71"/>
      <c r="RR120" s="77"/>
      <c r="RS120" s="42"/>
      <c r="RT120" s="72"/>
      <c r="RU120" s="97"/>
      <c r="RV120" s="88"/>
      <c r="RW120" s="71"/>
      <c r="RX120" s="89"/>
      <c r="RY120" s="71"/>
      <c r="RZ120" s="77"/>
      <c r="SA120" s="42"/>
      <c r="SB120" s="72"/>
      <c r="SC120" s="97"/>
      <c r="SD120" s="88"/>
      <c r="SE120" s="71"/>
      <c r="SF120" s="89"/>
      <c r="SG120" s="71"/>
      <c r="SH120" s="77"/>
      <c r="SI120" s="42"/>
      <c r="SJ120" s="72"/>
      <c r="SK120" s="97"/>
      <c r="SL120" s="88"/>
      <c r="SM120" s="71"/>
      <c r="SN120" s="89"/>
      <c r="SO120" s="71"/>
      <c r="SP120" s="77"/>
      <c r="SQ120" s="42"/>
      <c r="SR120" s="72"/>
      <c r="SS120" s="97"/>
      <c r="ST120" s="88"/>
      <c r="SU120" s="71"/>
      <c r="SV120" s="89"/>
      <c r="SW120" s="71"/>
      <c r="SX120" s="77"/>
      <c r="SY120" s="42"/>
      <c r="SZ120" s="72"/>
      <c r="TA120" s="97"/>
      <c r="TB120" s="88"/>
      <c r="TC120" s="71"/>
      <c r="TD120" s="89"/>
      <c r="TE120" s="71"/>
      <c r="TF120" s="77"/>
      <c r="TG120" s="42"/>
      <c r="TH120" s="72"/>
      <c r="TI120" s="97"/>
      <c r="TJ120" s="88"/>
      <c r="TK120" s="71"/>
      <c r="TL120" s="89"/>
      <c r="TM120" s="71"/>
      <c r="TN120" s="77"/>
      <c r="TO120" s="42"/>
      <c r="TP120" s="72"/>
      <c r="TQ120" s="97"/>
      <c r="TR120" s="88"/>
      <c r="TS120" s="71"/>
      <c r="TT120" s="89"/>
      <c r="TU120" s="71"/>
      <c r="TV120" s="77"/>
      <c r="TW120" s="42"/>
      <c r="TX120" s="72"/>
      <c r="TY120" s="97"/>
      <c r="TZ120" s="88"/>
      <c r="UA120" s="71"/>
      <c r="UB120" s="89"/>
      <c r="UC120" s="71"/>
      <c r="UD120" s="77"/>
      <c r="UE120" s="42"/>
      <c r="UF120" s="72"/>
      <c r="UG120" s="97"/>
      <c r="UH120" s="88"/>
      <c r="UI120" s="71"/>
      <c r="UJ120" s="89"/>
      <c r="UK120" s="71"/>
      <c r="UL120" s="77"/>
      <c r="UM120" s="42"/>
      <c r="UN120" s="72"/>
      <c r="UO120" s="97"/>
      <c r="UP120" s="88"/>
      <c r="UQ120" s="71"/>
      <c r="UR120" s="89"/>
      <c r="US120" s="71"/>
      <c r="UT120" s="77"/>
      <c r="UU120" s="42"/>
      <c r="UV120" s="72"/>
      <c r="UW120" s="97"/>
      <c r="UX120" s="88"/>
      <c r="UY120" s="71"/>
      <c r="UZ120" s="89"/>
      <c r="VA120" s="71"/>
      <c r="VB120" s="77"/>
      <c r="VC120" s="42"/>
      <c r="VD120" s="72"/>
      <c r="VE120" s="97"/>
      <c r="VF120" s="88"/>
      <c r="VG120" s="71"/>
      <c r="VH120" s="89"/>
      <c r="VI120" s="71"/>
      <c r="VJ120" s="77"/>
      <c r="VK120" s="42"/>
      <c r="VL120" s="72"/>
      <c r="VM120" s="97"/>
      <c r="VN120" s="88"/>
      <c r="VO120" s="71"/>
      <c r="VP120" s="89"/>
      <c r="VQ120" s="71"/>
      <c r="VR120" s="77"/>
      <c r="VS120" s="42"/>
      <c r="VT120" s="72"/>
      <c r="VU120" s="97"/>
      <c r="VV120" s="88"/>
      <c r="VW120" s="71"/>
      <c r="VX120" s="89"/>
      <c r="VY120" s="71"/>
      <c r="VZ120" s="77"/>
      <c r="WA120" s="42"/>
      <c r="WB120" s="72"/>
      <c r="WC120" s="97"/>
      <c r="WD120" s="88"/>
      <c r="WE120" s="71"/>
      <c r="WF120" s="89"/>
      <c r="WG120" s="71"/>
      <c r="WH120" s="77"/>
      <c r="WI120" s="42"/>
      <c r="WJ120" s="72"/>
      <c r="WK120" s="97"/>
      <c r="WL120" s="88"/>
      <c r="WM120" s="71"/>
      <c r="WN120" s="89"/>
      <c r="WO120" s="71"/>
      <c r="WP120" s="77"/>
      <c r="WQ120" s="42"/>
      <c r="WR120" s="72"/>
      <c r="WS120" s="97"/>
      <c r="WT120" s="88"/>
      <c r="WU120" s="71"/>
      <c r="WV120" s="89"/>
      <c r="WW120" s="71"/>
      <c r="WX120" s="77"/>
      <c r="WY120" s="42"/>
      <c r="WZ120" s="72"/>
      <c r="XA120" s="97"/>
      <c r="XB120" s="88"/>
      <c r="XC120" s="71"/>
      <c r="XD120" s="89"/>
      <c r="XE120" s="71"/>
      <c r="XF120" s="77"/>
      <c r="XG120" s="42"/>
      <c r="XH120" s="72"/>
      <c r="XI120" s="97"/>
      <c r="XJ120" s="88"/>
      <c r="XK120" s="71"/>
      <c r="XL120" s="89"/>
      <c r="XM120" s="71"/>
      <c r="XN120" s="77"/>
      <c r="XO120" s="42"/>
      <c r="XP120" s="72"/>
      <c r="XQ120" s="97"/>
      <c r="XR120" s="88"/>
      <c r="XS120" s="71"/>
      <c r="XT120" s="89"/>
      <c r="XU120" s="71"/>
      <c r="XV120" s="77"/>
      <c r="XW120" s="42"/>
      <c r="XX120" s="72"/>
      <c r="XY120" s="97"/>
      <c r="XZ120" s="88"/>
      <c r="YA120" s="71"/>
      <c r="YB120" s="89"/>
      <c r="YC120" s="71"/>
      <c r="YD120" s="77"/>
      <c r="YE120" s="42"/>
      <c r="YF120" s="72"/>
      <c r="YG120" s="97"/>
      <c r="YH120" s="88"/>
      <c r="YI120" s="71"/>
      <c r="YJ120" s="89"/>
      <c r="YK120" s="71"/>
      <c r="YL120" s="77"/>
      <c r="YM120" s="42"/>
      <c r="YN120" s="72"/>
      <c r="YO120" s="97"/>
      <c r="YP120" s="88"/>
      <c r="YQ120" s="71"/>
      <c r="YR120" s="89"/>
      <c r="YS120" s="71"/>
      <c r="YT120" s="77"/>
      <c r="YU120" s="42"/>
      <c r="YV120" s="72"/>
      <c r="YW120" s="97"/>
      <c r="YX120" s="88"/>
      <c r="YY120" s="71"/>
      <c r="YZ120" s="89"/>
      <c r="ZA120" s="71"/>
      <c r="ZB120" s="77"/>
      <c r="ZC120" s="42"/>
      <c r="ZD120" s="72"/>
      <c r="ZE120" s="97"/>
      <c r="ZF120" s="88"/>
      <c r="ZG120" s="71"/>
      <c r="ZH120" s="89"/>
      <c r="ZI120" s="71"/>
      <c r="ZJ120" s="77"/>
      <c r="ZK120" s="42"/>
      <c r="ZL120" s="72"/>
      <c r="ZM120" s="97"/>
      <c r="ZN120" s="88"/>
      <c r="ZO120" s="71"/>
      <c r="ZP120" s="89"/>
      <c r="ZQ120" s="71"/>
      <c r="ZR120" s="77"/>
      <c r="ZS120" s="42"/>
      <c r="ZT120" s="72"/>
      <c r="ZU120" s="97"/>
      <c r="ZV120" s="88"/>
      <c r="ZW120" s="71"/>
      <c r="ZX120" s="89"/>
      <c r="ZY120" s="71"/>
      <c r="ZZ120" s="77"/>
      <c r="AAA120" s="42"/>
      <c r="AAB120" s="72"/>
      <c r="AAC120" s="97"/>
      <c r="AAD120" s="88"/>
      <c r="AAE120" s="71"/>
      <c r="AAF120" s="89"/>
      <c r="AAG120" s="71"/>
      <c r="AAH120" s="77"/>
      <c r="AAI120" s="42"/>
      <c r="AAJ120" s="72"/>
      <c r="AAK120" s="97"/>
      <c r="AAL120" s="88"/>
      <c r="AAM120" s="71"/>
      <c r="AAN120" s="89"/>
      <c r="AAO120" s="71"/>
      <c r="AAP120" s="77"/>
      <c r="AAQ120" s="42"/>
      <c r="AAR120" s="72"/>
      <c r="AAS120" s="97"/>
      <c r="AAT120" s="88"/>
      <c r="AAU120" s="71"/>
      <c r="AAV120" s="89"/>
      <c r="AAW120" s="71"/>
      <c r="AAX120" s="77"/>
      <c r="AAY120" s="42"/>
      <c r="AAZ120" s="72"/>
      <c r="ABA120" s="97"/>
      <c r="ABB120" s="88"/>
      <c r="ABC120" s="71"/>
      <c r="ABD120" s="89"/>
      <c r="ABE120" s="71"/>
      <c r="ABF120" s="77"/>
      <c r="ABG120" s="42"/>
      <c r="ABH120" s="72"/>
      <c r="ABI120" s="97"/>
      <c r="ABJ120" s="88"/>
      <c r="ABK120" s="71"/>
      <c r="ABL120" s="89"/>
      <c r="ABM120" s="71"/>
      <c r="ABN120" s="77"/>
      <c r="ABO120" s="42"/>
      <c r="ABP120" s="72"/>
      <c r="ABQ120" s="97"/>
      <c r="ABR120" s="88"/>
      <c r="ABS120" s="71"/>
      <c r="ABT120" s="89"/>
      <c r="ABU120" s="71"/>
      <c r="ABV120" s="77"/>
      <c r="ABW120" s="42"/>
      <c r="ABX120" s="72"/>
      <c r="ABY120" s="97"/>
      <c r="ABZ120" s="88"/>
      <c r="ACA120" s="71"/>
      <c r="ACB120" s="89"/>
      <c r="ACC120" s="71"/>
      <c r="ACD120" s="77"/>
      <c r="ACE120" s="42"/>
      <c r="ACF120" s="72"/>
      <c r="ACG120" s="97"/>
      <c r="ACH120" s="88"/>
      <c r="ACI120" s="71"/>
      <c r="ACJ120" s="89"/>
      <c r="ACK120" s="71"/>
      <c r="ACL120" s="77"/>
      <c r="ACM120" s="42"/>
      <c r="ACN120" s="72"/>
      <c r="ACO120" s="97"/>
      <c r="ACP120" s="88"/>
      <c r="ACQ120" s="71"/>
      <c r="ACR120" s="89"/>
      <c r="ACS120" s="71"/>
      <c r="ACT120" s="77"/>
      <c r="ACU120" s="42"/>
      <c r="ACV120" s="72"/>
      <c r="ACW120" s="97"/>
      <c r="ACX120" s="88"/>
      <c r="ACY120" s="71"/>
      <c r="ACZ120" s="89"/>
      <c r="ADA120" s="71"/>
      <c r="ADB120" s="77"/>
      <c r="ADC120" s="42"/>
      <c r="ADD120" s="72"/>
      <c r="ADE120" s="97"/>
      <c r="ADF120" s="88"/>
      <c r="ADG120" s="71"/>
      <c r="ADH120" s="89"/>
      <c r="ADI120" s="71"/>
      <c r="ADJ120" s="77"/>
      <c r="ADK120" s="42"/>
      <c r="ADL120" s="72"/>
      <c r="ADM120" s="97"/>
      <c r="ADN120" s="88"/>
      <c r="ADO120" s="71"/>
      <c r="ADP120" s="89"/>
      <c r="ADQ120" s="71"/>
      <c r="ADR120" s="77"/>
      <c r="ADS120" s="42"/>
      <c r="ADT120" s="72"/>
      <c r="ADU120" s="97"/>
      <c r="ADV120" s="88"/>
      <c r="ADW120" s="71"/>
      <c r="ADX120" s="89"/>
      <c r="ADY120" s="71"/>
      <c r="ADZ120" s="77"/>
      <c r="AEA120" s="42"/>
      <c r="AEB120" s="72"/>
      <c r="AEC120" s="97"/>
      <c r="AED120" s="88"/>
      <c r="AEE120" s="71"/>
      <c r="AEF120" s="89"/>
      <c r="AEG120" s="71"/>
      <c r="AEH120" s="77"/>
      <c r="AEI120" s="42"/>
      <c r="AEJ120" s="72"/>
      <c r="AEK120" s="97"/>
      <c r="AEL120" s="88"/>
      <c r="AEM120" s="71"/>
      <c r="AEN120" s="89"/>
      <c r="AEO120" s="71"/>
      <c r="AEP120" s="77"/>
      <c r="AEQ120" s="42"/>
      <c r="AER120" s="72"/>
      <c r="AES120" s="97"/>
      <c r="AET120" s="88"/>
      <c r="AEU120" s="71"/>
      <c r="AEV120" s="89"/>
      <c r="AEW120" s="71"/>
      <c r="AEX120" s="77"/>
      <c r="AEY120" s="42"/>
      <c r="AEZ120" s="72"/>
      <c r="AFA120" s="97"/>
      <c r="AFB120" s="88"/>
      <c r="AFC120" s="71"/>
      <c r="AFD120" s="89"/>
      <c r="AFE120" s="71"/>
      <c r="AFF120" s="77"/>
      <c r="AFG120" s="42"/>
      <c r="AFH120" s="72"/>
      <c r="AFI120" s="97"/>
      <c r="AFJ120" s="88"/>
      <c r="AFK120" s="71"/>
      <c r="AFL120" s="89"/>
      <c r="AFM120" s="71"/>
      <c r="AFN120" s="77"/>
      <c r="AFO120" s="42"/>
      <c r="AFP120" s="72"/>
      <c r="AFQ120" s="97"/>
      <c r="AFR120" s="88"/>
      <c r="AFS120" s="71"/>
      <c r="AFT120" s="89"/>
      <c r="AFU120" s="71"/>
      <c r="AFV120" s="77"/>
      <c r="AFW120" s="42"/>
      <c r="AFX120" s="72"/>
      <c r="AFY120" s="97"/>
      <c r="AFZ120" s="88"/>
      <c r="AGA120" s="71"/>
      <c r="AGB120" s="89"/>
      <c r="AGC120" s="71"/>
      <c r="AGD120" s="77"/>
      <c r="AGE120" s="42"/>
      <c r="AGF120" s="72"/>
      <c r="AGG120" s="97"/>
      <c r="AGH120" s="88"/>
      <c r="AGI120" s="71"/>
      <c r="AGJ120" s="89"/>
      <c r="AGK120" s="71"/>
      <c r="AGL120" s="77"/>
      <c r="AGM120" s="42"/>
      <c r="AGN120" s="72"/>
      <c r="AGO120" s="97"/>
      <c r="AGP120" s="88"/>
      <c r="AGQ120" s="71"/>
      <c r="AGR120" s="89"/>
      <c r="AGS120" s="71"/>
      <c r="AGT120" s="77"/>
      <c r="AGU120" s="42"/>
      <c r="AGV120" s="72"/>
      <c r="AGW120" s="97"/>
      <c r="AGX120" s="88"/>
      <c r="AGY120" s="71"/>
      <c r="AGZ120" s="89"/>
      <c r="AHA120" s="71"/>
      <c r="AHB120" s="77"/>
      <c r="AHC120" s="42"/>
      <c r="AHD120" s="72"/>
      <c r="AHE120" s="97"/>
      <c r="AHF120" s="88"/>
      <c r="AHG120" s="71"/>
      <c r="AHH120" s="89"/>
      <c r="AHI120" s="71"/>
      <c r="AHJ120" s="77"/>
      <c r="AHK120" s="42"/>
      <c r="AHL120" s="72"/>
      <c r="AHM120" s="97"/>
      <c r="AHN120" s="88"/>
      <c r="AHO120" s="71"/>
      <c r="AHP120" s="89"/>
      <c r="AHQ120" s="71"/>
      <c r="AHR120" s="77"/>
      <c r="AHS120" s="42"/>
      <c r="AHT120" s="72"/>
      <c r="AHU120" s="97"/>
      <c r="AHV120" s="88"/>
      <c r="AHW120" s="71"/>
      <c r="AHX120" s="89"/>
      <c r="AHY120" s="71"/>
      <c r="AHZ120" s="77"/>
      <c r="AIA120" s="42"/>
      <c r="AIB120" s="72"/>
      <c r="AIC120" s="97"/>
      <c r="AID120" s="88"/>
      <c r="AIE120" s="71"/>
      <c r="AIF120" s="89"/>
      <c r="AIG120" s="71"/>
      <c r="AIH120" s="77"/>
      <c r="AII120" s="42"/>
      <c r="AIJ120" s="72"/>
      <c r="AIK120" s="97"/>
      <c r="AIL120" s="88"/>
      <c r="AIM120" s="71"/>
      <c r="AIN120" s="89"/>
      <c r="AIO120" s="71"/>
      <c r="AIP120" s="77"/>
      <c r="AIQ120" s="42"/>
      <c r="AIR120" s="72"/>
      <c r="AIS120" s="97"/>
      <c r="AIT120" s="88"/>
      <c r="AIU120" s="71"/>
      <c r="AIV120" s="89"/>
      <c r="AIW120" s="71"/>
      <c r="AIX120" s="77"/>
      <c r="AIY120" s="42"/>
      <c r="AIZ120" s="72"/>
      <c r="AJA120" s="97"/>
      <c r="AJB120" s="88"/>
      <c r="AJC120" s="71"/>
      <c r="AJD120" s="89"/>
      <c r="AJE120" s="71"/>
      <c r="AJF120" s="77"/>
      <c r="AJG120" s="42"/>
      <c r="AJH120" s="72"/>
      <c r="AJI120" s="97"/>
      <c r="AJJ120" s="88"/>
      <c r="AJK120" s="71"/>
      <c r="AJL120" s="89"/>
      <c r="AJM120" s="71"/>
      <c r="AJN120" s="77"/>
      <c r="AJO120" s="42"/>
      <c r="AJP120" s="72"/>
      <c r="AJQ120" s="97"/>
      <c r="AJR120" s="88"/>
      <c r="AJS120" s="71"/>
      <c r="AJT120" s="89"/>
      <c r="AJU120" s="71"/>
      <c r="AJV120" s="77"/>
      <c r="AJW120" s="42"/>
      <c r="AJX120" s="72"/>
      <c r="AJY120" s="97"/>
      <c r="AJZ120" s="88"/>
      <c r="AKA120" s="71"/>
      <c r="AKB120" s="89"/>
      <c r="AKC120" s="71"/>
      <c r="AKD120" s="77"/>
      <c r="AKE120" s="42"/>
      <c r="AKF120" s="72"/>
      <c r="AKG120" s="97"/>
      <c r="AKH120" s="88"/>
      <c r="AKI120" s="71"/>
      <c r="AKJ120" s="89"/>
      <c r="AKK120" s="71"/>
      <c r="AKL120" s="77"/>
      <c r="AKM120" s="42"/>
      <c r="AKN120" s="72"/>
      <c r="AKO120" s="97"/>
      <c r="AKP120" s="88"/>
      <c r="AKQ120" s="71"/>
      <c r="AKR120" s="89"/>
      <c r="AKS120" s="71"/>
      <c r="AKT120" s="77"/>
      <c r="AKU120" s="42"/>
      <c r="AKV120" s="72"/>
      <c r="AKW120" s="97"/>
      <c r="AKX120" s="88"/>
      <c r="AKY120" s="71"/>
      <c r="AKZ120" s="89"/>
      <c r="ALA120" s="71"/>
      <c r="ALB120" s="77"/>
      <c r="ALC120" s="42"/>
      <c r="ALD120" s="72"/>
      <c r="ALE120" s="97"/>
      <c r="ALF120" s="88"/>
      <c r="ALG120" s="71"/>
      <c r="ALH120" s="89"/>
      <c r="ALI120" s="71"/>
      <c r="ALJ120" s="77"/>
      <c r="ALK120" s="42"/>
      <c r="ALL120" s="72"/>
      <c r="ALM120" s="97"/>
      <c r="ALN120" s="88"/>
      <c r="ALO120" s="71"/>
      <c r="ALP120" s="89"/>
      <c r="ALQ120" s="71"/>
      <c r="ALR120" s="77"/>
      <c r="ALS120" s="42"/>
      <c r="ALT120" s="72"/>
      <c r="ALU120" s="97"/>
      <c r="ALV120" s="88"/>
      <c r="ALW120" s="71"/>
      <c r="ALX120" s="89"/>
      <c r="ALY120" s="71"/>
      <c r="ALZ120" s="77"/>
      <c r="AMA120" s="42"/>
      <c r="AMB120" s="72"/>
      <c r="AMC120" s="97"/>
      <c r="AMD120" s="88"/>
      <c r="AME120" s="71"/>
      <c r="AMF120" s="89"/>
      <c r="AMG120" s="71"/>
      <c r="AMH120" s="77"/>
      <c r="AMI120" s="42"/>
      <c r="AMJ120" s="72"/>
      <c r="AMK120" s="97"/>
      <c r="AML120" s="88"/>
      <c r="AMM120" s="71"/>
      <c r="AMN120" s="89"/>
      <c r="AMO120" s="71"/>
      <c r="AMP120" s="77"/>
      <c r="AMQ120" s="42"/>
      <c r="AMR120" s="72"/>
      <c r="AMS120" s="97"/>
      <c r="AMT120" s="88"/>
      <c r="AMU120" s="71"/>
      <c r="AMV120" s="89"/>
      <c r="AMW120" s="71"/>
      <c r="AMX120" s="77"/>
      <c r="AMY120" s="42"/>
      <c r="AMZ120" s="72"/>
      <c r="ANA120" s="97"/>
      <c r="ANB120" s="88"/>
      <c r="ANC120" s="71"/>
      <c r="AND120" s="89"/>
      <c r="ANE120" s="71"/>
      <c r="ANF120" s="77"/>
      <c r="ANG120" s="42"/>
      <c r="ANH120" s="72"/>
      <c r="ANI120" s="97"/>
      <c r="ANJ120" s="88"/>
      <c r="ANK120" s="71"/>
      <c r="ANL120" s="89"/>
      <c r="ANM120" s="71"/>
      <c r="ANN120" s="77"/>
      <c r="ANO120" s="42"/>
      <c r="ANP120" s="72"/>
      <c r="ANQ120" s="97"/>
      <c r="ANR120" s="88"/>
      <c r="ANS120" s="71"/>
      <c r="ANT120" s="89"/>
      <c r="ANU120" s="71"/>
      <c r="ANV120" s="77"/>
      <c r="ANW120" s="42"/>
      <c r="ANX120" s="72"/>
      <c r="ANY120" s="97"/>
      <c r="ANZ120" s="88"/>
      <c r="AOA120" s="71"/>
      <c r="AOB120" s="89"/>
      <c r="AOC120" s="71"/>
      <c r="AOD120" s="77"/>
      <c r="AOE120" s="42"/>
      <c r="AOF120" s="72"/>
      <c r="AOG120" s="97"/>
      <c r="AOH120" s="88"/>
      <c r="AOI120" s="71"/>
      <c r="AOJ120" s="89"/>
      <c r="AOK120" s="71"/>
      <c r="AOL120" s="77"/>
      <c r="AOM120" s="42"/>
      <c r="AON120" s="72"/>
      <c r="AOO120" s="97"/>
      <c r="AOP120" s="88"/>
      <c r="AOQ120" s="71"/>
      <c r="AOR120" s="89"/>
      <c r="AOS120" s="71"/>
      <c r="AOT120" s="77"/>
      <c r="AOU120" s="42"/>
      <c r="AOV120" s="72"/>
      <c r="AOW120" s="97"/>
      <c r="AOX120" s="88"/>
      <c r="AOY120" s="71"/>
      <c r="AOZ120" s="89"/>
      <c r="APA120" s="71"/>
      <c r="APB120" s="77"/>
      <c r="APC120" s="42"/>
      <c r="APD120" s="72"/>
      <c r="APE120" s="97"/>
      <c r="APF120" s="88"/>
      <c r="APG120" s="71"/>
      <c r="APH120" s="89"/>
      <c r="API120" s="71"/>
      <c r="APJ120" s="77"/>
      <c r="APK120" s="42"/>
      <c r="APL120" s="72"/>
      <c r="APM120" s="97"/>
      <c r="APN120" s="88"/>
      <c r="APO120" s="71"/>
      <c r="APP120" s="89"/>
      <c r="APQ120" s="71"/>
      <c r="APR120" s="77"/>
      <c r="APS120" s="42"/>
      <c r="APT120" s="72"/>
      <c r="APU120" s="97"/>
      <c r="APV120" s="88"/>
      <c r="APW120" s="71"/>
      <c r="APX120" s="89"/>
      <c r="APY120" s="71"/>
      <c r="APZ120" s="77"/>
      <c r="AQA120" s="42"/>
      <c r="AQB120" s="72"/>
      <c r="AQC120" s="97"/>
      <c r="AQD120" s="88"/>
      <c r="AQE120" s="71"/>
      <c r="AQF120" s="89"/>
      <c r="AQG120" s="71"/>
      <c r="AQH120" s="77"/>
      <c r="AQI120" s="42"/>
      <c r="AQJ120" s="72"/>
      <c r="AQK120" s="97"/>
      <c r="AQL120" s="88"/>
      <c r="AQM120" s="71"/>
      <c r="AQN120" s="89"/>
      <c r="AQO120" s="71"/>
      <c r="AQP120" s="77"/>
      <c r="AQQ120" s="42"/>
      <c r="AQR120" s="72"/>
      <c r="AQS120" s="97"/>
      <c r="AQT120" s="88"/>
      <c r="AQU120" s="71"/>
      <c r="AQV120" s="89"/>
      <c r="AQW120" s="71"/>
      <c r="AQX120" s="77"/>
      <c r="AQY120" s="42"/>
      <c r="AQZ120" s="72"/>
      <c r="ARA120" s="97"/>
      <c r="ARB120" s="88"/>
      <c r="ARC120" s="71"/>
      <c r="ARD120" s="89"/>
      <c r="ARE120" s="71"/>
      <c r="ARF120" s="77"/>
      <c r="ARG120" s="42"/>
      <c r="ARH120" s="72"/>
      <c r="ARI120" s="97"/>
      <c r="ARJ120" s="88"/>
      <c r="ARK120" s="71"/>
      <c r="ARL120" s="89"/>
      <c r="ARM120" s="71"/>
      <c r="ARN120" s="77"/>
      <c r="ARO120" s="42"/>
      <c r="ARP120" s="72"/>
      <c r="ARQ120" s="97"/>
      <c r="ARR120" s="88"/>
      <c r="ARS120" s="71"/>
      <c r="ART120" s="89"/>
      <c r="ARU120" s="71"/>
      <c r="ARV120" s="77"/>
      <c r="ARW120" s="42"/>
      <c r="ARX120" s="72"/>
      <c r="ARY120" s="97"/>
      <c r="ARZ120" s="88"/>
      <c r="ASA120" s="71"/>
      <c r="ASB120" s="89"/>
      <c r="ASC120" s="71"/>
      <c r="ASD120" s="77"/>
      <c r="ASE120" s="42"/>
      <c r="ASF120" s="72"/>
      <c r="ASG120" s="97"/>
      <c r="ASH120" s="88"/>
      <c r="ASI120" s="71"/>
      <c r="ASJ120" s="89"/>
      <c r="ASK120" s="71"/>
      <c r="ASL120" s="77"/>
      <c r="ASM120" s="42"/>
      <c r="ASN120" s="72"/>
      <c r="ASO120" s="97"/>
      <c r="ASP120" s="88"/>
      <c r="ASQ120" s="71"/>
      <c r="ASR120" s="89"/>
      <c r="ASS120" s="71"/>
      <c r="AST120" s="77"/>
      <c r="ASU120" s="42"/>
      <c r="ASV120" s="72"/>
      <c r="ASW120" s="97"/>
      <c r="ASX120" s="88"/>
      <c r="ASY120" s="71"/>
      <c r="ASZ120" s="89"/>
      <c r="ATA120" s="71"/>
      <c r="ATB120" s="77"/>
      <c r="ATC120" s="42"/>
      <c r="ATD120" s="72"/>
      <c r="ATE120" s="97"/>
      <c r="ATF120" s="88"/>
      <c r="ATG120" s="71"/>
      <c r="ATH120" s="89"/>
      <c r="ATI120" s="71"/>
      <c r="ATJ120" s="77"/>
      <c r="ATK120" s="42"/>
      <c r="ATL120" s="72"/>
      <c r="ATM120" s="97"/>
      <c r="ATN120" s="88"/>
      <c r="ATO120" s="71"/>
      <c r="ATP120" s="89"/>
      <c r="ATQ120" s="71"/>
      <c r="ATR120" s="77"/>
      <c r="ATS120" s="42"/>
      <c r="ATT120" s="72"/>
      <c r="ATU120" s="97"/>
      <c r="ATV120" s="88"/>
      <c r="ATW120" s="71"/>
      <c r="ATX120" s="89"/>
      <c r="ATY120" s="71"/>
      <c r="ATZ120" s="77"/>
      <c r="AUA120" s="42"/>
      <c r="AUB120" s="72"/>
      <c r="AUC120" s="97"/>
      <c r="AUD120" s="88"/>
      <c r="AUE120" s="71"/>
      <c r="AUF120" s="89"/>
      <c r="AUG120" s="71"/>
      <c r="AUH120" s="77"/>
      <c r="AUI120" s="42"/>
      <c r="AUJ120" s="72"/>
      <c r="AUK120" s="97"/>
      <c r="AUL120" s="88"/>
      <c r="AUM120" s="71"/>
      <c r="AUN120" s="89"/>
      <c r="AUO120" s="71"/>
      <c r="AUP120" s="77"/>
      <c r="AUQ120" s="42"/>
      <c r="AUR120" s="72"/>
      <c r="AUS120" s="97"/>
      <c r="AUT120" s="88"/>
      <c r="AUU120" s="71"/>
      <c r="AUV120" s="89"/>
      <c r="AUW120" s="71"/>
      <c r="AUX120" s="77"/>
      <c r="AUY120" s="42"/>
      <c r="AUZ120" s="72"/>
      <c r="AVA120" s="97"/>
      <c r="AVB120" s="88"/>
      <c r="AVC120" s="71"/>
      <c r="AVD120" s="89"/>
      <c r="AVE120" s="71"/>
      <c r="AVF120" s="77"/>
      <c r="AVG120" s="42"/>
      <c r="AVH120" s="72"/>
      <c r="AVI120" s="97"/>
      <c r="AVJ120" s="88"/>
      <c r="AVK120" s="71"/>
      <c r="AVL120" s="89"/>
      <c r="AVM120" s="71"/>
      <c r="AVN120" s="77"/>
      <c r="AVO120" s="42"/>
      <c r="AVP120" s="72"/>
      <c r="AVQ120" s="97"/>
      <c r="AVR120" s="88"/>
      <c r="AVS120" s="71"/>
      <c r="AVT120" s="89"/>
      <c r="AVU120" s="71"/>
      <c r="AVV120" s="77"/>
      <c r="AVW120" s="42"/>
      <c r="AVX120" s="72"/>
      <c r="AVY120" s="97"/>
      <c r="AVZ120" s="88"/>
      <c r="AWA120" s="71"/>
      <c r="AWB120" s="89"/>
      <c r="AWC120" s="71"/>
      <c r="AWD120" s="77"/>
      <c r="AWE120" s="42"/>
      <c r="AWF120" s="72"/>
      <c r="AWG120" s="97"/>
      <c r="AWH120" s="88"/>
      <c r="AWI120" s="71"/>
      <c r="AWJ120" s="89"/>
      <c r="AWK120" s="71"/>
      <c r="AWL120" s="77"/>
      <c r="AWM120" s="42"/>
      <c r="AWN120" s="72"/>
      <c r="AWO120" s="97"/>
      <c r="AWP120" s="88"/>
      <c r="AWQ120" s="71"/>
      <c r="AWR120" s="89"/>
      <c r="AWS120" s="71"/>
      <c r="AWT120" s="77"/>
      <c r="AWU120" s="42"/>
      <c r="AWV120" s="72"/>
      <c r="AWW120" s="97"/>
      <c r="AWX120" s="88"/>
      <c r="AWY120" s="71"/>
      <c r="AWZ120" s="89"/>
      <c r="AXA120" s="71"/>
      <c r="AXB120" s="77"/>
      <c r="AXC120" s="42"/>
      <c r="AXD120" s="72"/>
      <c r="AXE120" s="97"/>
      <c r="AXF120" s="88"/>
      <c r="AXG120" s="71"/>
      <c r="AXH120" s="89"/>
      <c r="AXI120" s="71"/>
      <c r="AXJ120" s="77"/>
      <c r="AXK120" s="42"/>
      <c r="AXL120" s="72"/>
      <c r="AXM120" s="97"/>
      <c r="AXN120" s="88"/>
      <c r="AXO120" s="71"/>
      <c r="AXP120" s="89"/>
      <c r="AXQ120" s="71"/>
      <c r="AXR120" s="77"/>
      <c r="AXS120" s="42"/>
      <c r="AXT120" s="72"/>
      <c r="AXU120" s="97"/>
      <c r="AXV120" s="88"/>
      <c r="AXW120" s="71"/>
      <c r="AXX120" s="89"/>
      <c r="AXY120" s="71"/>
      <c r="AXZ120" s="77"/>
      <c r="AYA120" s="42"/>
      <c r="AYB120" s="72"/>
      <c r="AYC120" s="97"/>
      <c r="AYD120" s="88"/>
      <c r="AYE120" s="71"/>
      <c r="AYF120" s="89"/>
      <c r="AYG120" s="71"/>
      <c r="AYH120" s="77"/>
      <c r="AYI120" s="42"/>
      <c r="AYJ120" s="72"/>
      <c r="AYK120" s="97"/>
      <c r="AYL120" s="88"/>
      <c r="AYM120" s="71"/>
      <c r="AYN120" s="89"/>
      <c r="AYO120" s="71"/>
      <c r="AYP120" s="77"/>
      <c r="AYQ120" s="42"/>
      <c r="AYR120" s="72"/>
      <c r="AYS120" s="97"/>
      <c r="AYT120" s="88"/>
      <c r="AYU120" s="71"/>
      <c r="AYV120" s="89"/>
      <c r="AYW120" s="71"/>
      <c r="AYX120" s="77"/>
      <c r="AYY120" s="42"/>
      <c r="AYZ120" s="72"/>
      <c r="AZA120" s="97"/>
      <c r="AZB120" s="88"/>
      <c r="AZC120" s="71"/>
      <c r="AZD120" s="89"/>
      <c r="AZE120" s="71"/>
      <c r="AZF120" s="77"/>
      <c r="AZG120" s="42"/>
      <c r="AZH120" s="72"/>
      <c r="AZI120" s="97"/>
      <c r="AZJ120" s="88"/>
      <c r="AZK120" s="71"/>
      <c r="AZL120" s="89"/>
      <c r="AZM120" s="71"/>
      <c r="AZN120" s="77"/>
      <c r="AZO120" s="42"/>
      <c r="AZP120" s="72"/>
      <c r="AZQ120" s="97"/>
      <c r="AZR120" s="88"/>
      <c r="AZS120" s="71"/>
      <c r="AZT120" s="89"/>
      <c r="AZU120" s="71"/>
      <c r="AZV120" s="77"/>
      <c r="AZW120" s="42"/>
      <c r="AZX120" s="72"/>
      <c r="AZY120" s="97"/>
      <c r="AZZ120" s="88"/>
      <c r="BAA120" s="71"/>
      <c r="BAB120" s="89"/>
      <c r="BAC120" s="71"/>
      <c r="BAD120" s="77"/>
      <c r="BAE120" s="42"/>
      <c r="BAF120" s="72"/>
      <c r="BAG120" s="97"/>
      <c r="BAH120" s="88"/>
      <c r="BAI120" s="71"/>
      <c r="BAJ120" s="89"/>
      <c r="BAK120" s="71"/>
      <c r="BAL120" s="77"/>
      <c r="BAM120" s="42"/>
      <c r="BAN120" s="72"/>
      <c r="BAO120" s="97"/>
      <c r="BAP120" s="88"/>
      <c r="BAQ120" s="71"/>
      <c r="BAR120" s="89"/>
      <c r="BAS120" s="71"/>
      <c r="BAT120" s="77"/>
      <c r="BAU120" s="42"/>
      <c r="BAV120" s="72"/>
      <c r="BAW120" s="97"/>
      <c r="BAX120" s="88"/>
      <c r="BAY120" s="71"/>
      <c r="BAZ120" s="89"/>
      <c r="BBA120" s="71"/>
      <c r="BBB120" s="77"/>
      <c r="BBC120" s="42"/>
      <c r="BBD120" s="72"/>
      <c r="BBE120" s="97"/>
      <c r="BBF120" s="88"/>
      <c r="BBG120" s="71"/>
      <c r="BBH120" s="89"/>
      <c r="BBI120" s="71"/>
      <c r="BBJ120" s="77"/>
      <c r="BBK120" s="42"/>
      <c r="BBL120" s="72"/>
      <c r="BBM120" s="97"/>
      <c r="BBN120" s="88"/>
      <c r="BBO120" s="71"/>
      <c r="BBP120" s="89"/>
      <c r="BBQ120" s="71"/>
      <c r="BBR120" s="77"/>
      <c r="BBS120" s="42"/>
      <c r="BBT120" s="72"/>
      <c r="BBU120" s="97"/>
      <c r="BBV120" s="88"/>
      <c r="BBW120" s="71"/>
      <c r="BBX120" s="89"/>
      <c r="BBY120" s="71"/>
      <c r="BBZ120" s="77"/>
      <c r="BCA120" s="42"/>
      <c r="BCB120" s="72"/>
      <c r="BCC120" s="97"/>
      <c r="BCD120" s="88"/>
      <c r="BCE120" s="71"/>
      <c r="BCF120" s="89"/>
      <c r="BCG120" s="71"/>
      <c r="BCH120" s="77"/>
      <c r="BCI120" s="42"/>
      <c r="BCJ120" s="72"/>
      <c r="BCK120" s="97"/>
      <c r="BCL120" s="88"/>
      <c r="BCM120" s="71"/>
      <c r="BCN120" s="89"/>
      <c r="BCO120" s="71"/>
      <c r="BCP120" s="77"/>
      <c r="BCQ120" s="42"/>
      <c r="BCR120" s="72"/>
      <c r="BCS120" s="97"/>
      <c r="BCT120" s="88"/>
      <c r="BCU120" s="71"/>
      <c r="BCV120" s="89"/>
      <c r="BCW120" s="71"/>
      <c r="BCX120" s="77"/>
      <c r="BCY120" s="42"/>
      <c r="BCZ120" s="72"/>
      <c r="BDA120" s="97"/>
      <c r="BDB120" s="88"/>
      <c r="BDC120" s="71"/>
      <c r="BDD120" s="89"/>
      <c r="BDE120" s="71"/>
      <c r="BDF120" s="77"/>
      <c r="BDG120" s="42"/>
      <c r="BDH120" s="72"/>
      <c r="BDI120" s="97"/>
      <c r="BDJ120" s="88"/>
      <c r="BDK120" s="71"/>
      <c r="BDL120" s="89"/>
      <c r="BDM120" s="71"/>
      <c r="BDN120" s="77"/>
      <c r="BDO120" s="42"/>
      <c r="BDP120" s="72"/>
      <c r="BDQ120" s="97"/>
      <c r="BDR120" s="88"/>
      <c r="BDS120" s="71"/>
      <c r="BDT120" s="89"/>
      <c r="BDU120" s="71"/>
      <c r="BDV120" s="77"/>
      <c r="BDW120" s="42"/>
      <c r="BDX120" s="72"/>
      <c r="BDY120" s="97"/>
      <c r="BDZ120" s="88"/>
      <c r="BEA120" s="71"/>
      <c r="BEB120" s="89"/>
      <c r="BEC120" s="71"/>
      <c r="BED120" s="77"/>
      <c r="BEE120" s="42"/>
      <c r="BEF120" s="72"/>
      <c r="BEG120" s="97"/>
      <c r="BEH120" s="88"/>
      <c r="BEI120" s="71"/>
      <c r="BEJ120" s="89"/>
      <c r="BEK120" s="71"/>
      <c r="BEL120" s="77"/>
      <c r="BEM120" s="42"/>
      <c r="BEN120" s="72"/>
      <c r="BEO120" s="97"/>
      <c r="BEP120" s="88"/>
      <c r="BEQ120" s="71"/>
      <c r="BER120" s="89"/>
      <c r="BES120" s="71"/>
      <c r="BET120" s="77"/>
      <c r="BEU120" s="42"/>
      <c r="BEV120" s="72"/>
      <c r="BEW120" s="97"/>
      <c r="BEX120" s="88"/>
      <c r="BEY120" s="71"/>
      <c r="BEZ120" s="89"/>
      <c r="BFA120" s="71"/>
      <c r="BFB120" s="77"/>
      <c r="BFC120" s="42"/>
      <c r="BFD120" s="72"/>
      <c r="BFE120" s="97"/>
      <c r="BFF120" s="88"/>
      <c r="BFG120" s="71"/>
      <c r="BFH120" s="89"/>
      <c r="BFI120" s="71"/>
      <c r="BFJ120" s="77"/>
      <c r="BFK120" s="42"/>
      <c r="BFL120" s="72"/>
      <c r="BFM120" s="97"/>
      <c r="BFN120" s="88"/>
      <c r="BFO120" s="71"/>
      <c r="BFP120" s="89"/>
      <c r="BFQ120" s="71"/>
      <c r="BFR120" s="77"/>
      <c r="BFS120" s="42"/>
      <c r="BFT120" s="72"/>
      <c r="BFU120" s="97"/>
      <c r="BFV120" s="88"/>
      <c r="BFW120" s="71"/>
      <c r="BFX120" s="89"/>
      <c r="BFY120" s="71"/>
      <c r="BFZ120" s="77"/>
      <c r="BGA120" s="42"/>
      <c r="BGB120" s="72"/>
      <c r="BGC120" s="97"/>
      <c r="BGD120" s="88"/>
      <c r="BGE120" s="71"/>
      <c r="BGF120" s="89"/>
      <c r="BGG120" s="71"/>
      <c r="BGH120" s="77"/>
      <c r="BGI120" s="42"/>
      <c r="BGJ120" s="72"/>
      <c r="BGK120" s="97"/>
      <c r="BGL120" s="88"/>
      <c r="BGM120" s="71"/>
      <c r="BGN120" s="89"/>
      <c r="BGO120" s="71"/>
      <c r="BGP120" s="77"/>
      <c r="BGQ120" s="42"/>
      <c r="BGR120" s="72"/>
      <c r="BGS120" s="97"/>
      <c r="BGT120" s="88"/>
      <c r="BGU120" s="71"/>
      <c r="BGV120" s="89"/>
      <c r="BGW120" s="71"/>
      <c r="BGX120" s="77"/>
      <c r="BGY120" s="42"/>
      <c r="BGZ120" s="72"/>
      <c r="BHA120" s="97"/>
      <c r="BHB120" s="88"/>
      <c r="BHC120" s="71"/>
      <c r="BHD120" s="89"/>
      <c r="BHE120" s="71"/>
      <c r="BHF120" s="77"/>
      <c r="BHG120" s="42"/>
      <c r="BHH120" s="72"/>
      <c r="BHI120" s="97"/>
      <c r="BHJ120" s="88"/>
      <c r="BHK120" s="71"/>
      <c r="BHL120" s="89"/>
      <c r="BHM120" s="71"/>
      <c r="BHN120" s="77"/>
      <c r="BHO120" s="42"/>
      <c r="BHP120" s="72"/>
      <c r="BHQ120" s="97"/>
      <c r="BHR120" s="88"/>
      <c r="BHS120" s="71"/>
      <c r="BHT120" s="89"/>
      <c r="BHU120" s="71"/>
      <c r="BHV120" s="77"/>
      <c r="BHW120" s="42"/>
      <c r="BHX120" s="72"/>
      <c r="BHY120" s="97"/>
      <c r="BHZ120" s="88"/>
      <c r="BIA120" s="71"/>
      <c r="BIB120" s="89"/>
      <c r="BIC120" s="71"/>
      <c r="BID120" s="77"/>
      <c r="BIE120" s="42"/>
      <c r="BIF120" s="72"/>
      <c r="BIG120" s="97"/>
      <c r="BIH120" s="88"/>
      <c r="BII120" s="71"/>
      <c r="BIJ120" s="89"/>
      <c r="BIK120" s="71"/>
      <c r="BIL120" s="77"/>
      <c r="BIM120" s="42"/>
      <c r="BIN120" s="72"/>
      <c r="BIO120" s="97"/>
      <c r="BIP120" s="88"/>
      <c r="BIQ120" s="71"/>
      <c r="BIR120" s="89"/>
      <c r="BIS120" s="71"/>
      <c r="BIT120" s="77"/>
      <c r="BIU120" s="42"/>
      <c r="BIV120" s="72"/>
      <c r="BIW120" s="97"/>
      <c r="BIX120" s="88"/>
      <c r="BIY120" s="71"/>
      <c r="BIZ120" s="89"/>
      <c r="BJA120" s="71"/>
      <c r="BJB120" s="77"/>
      <c r="BJC120" s="42"/>
      <c r="BJD120" s="72"/>
      <c r="BJE120" s="97"/>
      <c r="BJF120" s="88"/>
      <c r="BJG120" s="71"/>
      <c r="BJH120" s="89"/>
      <c r="BJI120" s="71"/>
      <c r="BJJ120" s="77"/>
      <c r="BJK120" s="42"/>
      <c r="BJL120" s="72"/>
      <c r="BJM120" s="97"/>
      <c r="BJN120" s="88"/>
      <c r="BJO120" s="71"/>
      <c r="BJP120" s="89"/>
      <c r="BJQ120" s="71"/>
      <c r="BJR120" s="77"/>
      <c r="BJS120" s="42"/>
      <c r="BJT120" s="72"/>
      <c r="BJU120" s="97"/>
      <c r="BJV120" s="88"/>
      <c r="BJW120" s="71"/>
      <c r="BJX120" s="89"/>
      <c r="BJY120" s="71"/>
      <c r="BJZ120" s="77"/>
      <c r="BKA120" s="42"/>
      <c r="BKB120" s="72"/>
      <c r="BKC120" s="97"/>
      <c r="BKD120" s="88"/>
      <c r="BKE120" s="71"/>
      <c r="BKF120" s="89"/>
      <c r="BKG120" s="71"/>
      <c r="BKH120" s="77"/>
      <c r="BKI120" s="42"/>
      <c r="BKJ120" s="72"/>
      <c r="BKK120" s="97"/>
      <c r="BKL120" s="88"/>
      <c r="BKM120" s="71"/>
      <c r="BKN120" s="89"/>
      <c r="BKO120" s="71"/>
      <c r="BKP120" s="77"/>
      <c r="BKQ120" s="42"/>
      <c r="BKR120" s="72"/>
      <c r="BKS120" s="97"/>
      <c r="BKT120" s="88"/>
      <c r="BKU120" s="71"/>
      <c r="BKV120" s="89"/>
      <c r="BKW120" s="71"/>
      <c r="BKX120" s="77"/>
      <c r="BKY120" s="42"/>
      <c r="BKZ120" s="72"/>
      <c r="BLA120" s="97"/>
      <c r="BLB120" s="88"/>
      <c r="BLC120" s="71"/>
      <c r="BLD120" s="89"/>
      <c r="BLE120" s="71"/>
      <c r="BLF120" s="77"/>
      <c r="BLG120" s="42"/>
      <c r="BLH120" s="72"/>
      <c r="BLI120" s="97"/>
      <c r="BLJ120" s="88"/>
      <c r="BLK120" s="71"/>
      <c r="BLL120" s="89"/>
      <c r="BLM120" s="71"/>
      <c r="BLN120" s="77"/>
      <c r="BLO120" s="42"/>
      <c r="BLP120" s="72"/>
      <c r="BLQ120" s="97"/>
      <c r="BLR120" s="88"/>
      <c r="BLS120" s="71"/>
      <c r="BLT120" s="89"/>
      <c r="BLU120" s="71"/>
      <c r="BLV120" s="77"/>
      <c r="BLW120" s="42"/>
      <c r="BLX120" s="72"/>
      <c r="BLY120" s="97"/>
      <c r="BLZ120" s="88"/>
      <c r="BMA120" s="71"/>
      <c r="BMB120" s="89"/>
      <c r="BMC120" s="71"/>
      <c r="BMD120" s="77"/>
      <c r="BME120" s="42"/>
      <c r="BMF120" s="72"/>
      <c r="BMG120" s="97"/>
      <c r="BMH120" s="88"/>
      <c r="BMI120" s="71"/>
      <c r="BMJ120" s="89"/>
      <c r="BMK120" s="71"/>
      <c r="BML120" s="77"/>
      <c r="BMM120" s="42"/>
      <c r="BMN120" s="72"/>
      <c r="BMO120" s="97"/>
      <c r="BMP120" s="88"/>
      <c r="BMQ120" s="71"/>
      <c r="BMR120" s="89"/>
      <c r="BMS120" s="71"/>
      <c r="BMT120" s="77"/>
      <c r="BMU120" s="42"/>
      <c r="BMV120" s="72"/>
      <c r="BMW120" s="97"/>
      <c r="BMX120" s="88"/>
      <c r="BMY120" s="71"/>
      <c r="BMZ120" s="89"/>
      <c r="BNA120" s="71"/>
      <c r="BNB120" s="77"/>
      <c r="BNC120" s="42"/>
      <c r="BND120" s="72"/>
      <c r="BNE120" s="97"/>
      <c r="BNF120" s="88"/>
      <c r="BNG120" s="71"/>
      <c r="BNH120" s="89"/>
      <c r="BNI120" s="71"/>
      <c r="BNJ120" s="77"/>
      <c r="BNK120" s="42"/>
      <c r="BNL120" s="72"/>
      <c r="BNM120" s="97"/>
      <c r="BNN120" s="88"/>
      <c r="BNO120" s="71"/>
      <c r="BNP120" s="89"/>
      <c r="BNQ120" s="71"/>
      <c r="BNR120" s="77"/>
      <c r="BNS120" s="42"/>
      <c r="BNT120" s="72"/>
      <c r="BNU120" s="97"/>
      <c r="BNV120" s="88"/>
      <c r="BNW120" s="71"/>
      <c r="BNX120" s="89"/>
      <c r="BNY120" s="71"/>
      <c r="BNZ120" s="77"/>
      <c r="BOA120" s="42"/>
      <c r="BOB120" s="72"/>
      <c r="BOC120" s="97"/>
      <c r="BOD120" s="88"/>
      <c r="BOE120" s="71"/>
      <c r="BOF120" s="89"/>
      <c r="BOG120" s="71"/>
      <c r="BOH120" s="77"/>
      <c r="BOI120" s="42"/>
      <c r="BOJ120" s="72"/>
      <c r="BOK120" s="97"/>
      <c r="BOL120" s="88"/>
      <c r="BOM120" s="71"/>
      <c r="BON120" s="89"/>
      <c r="BOO120" s="71"/>
      <c r="BOP120" s="77"/>
      <c r="BOQ120" s="42"/>
      <c r="BOR120" s="72"/>
      <c r="BOS120" s="97"/>
      <c r="BOT120" s="88"/>
      <c r="BOU120" s="71"/>
      <c r="BOV120" s="89"/>
      <c r="BOW120" s="71"/>
      <c r="BOX120" s="77"/>
      <c r="BOY120" s="42"/>
      <c r="BOZ120" s="72"/>
      <c r="BPA120" s="97"/>
      <c r="BPB120" s="88"/>
      <c r="BPC120" s="71"/>
      <c r="BPD120" s="89"/>
      <c r="BPE120" s="71"/>
      <c r="BPF120" s="77"/>
      <c r="BPG120" s="42"/>
      <c r="BPH120" s="72"/>
      <c r="BPI120" s="97"/>
      <c r="BPJ120" s="88"/>
      <c r="BPK120" s="71"/>
      <c r="BPL120" s="89"/>
      <c r="BPM120" s="71"/>
      <c r="BPN120" s="77"/>
      <c r="BPO120" s="42"/>
      <c r="BPP120" s="72"/>
      <c r="BPQ120" s="97"/>
      <c r="BPR120" s="88"/>
      <c r="BPS120" s="71"/>
      <c r="BPT120" s="89"/>
      <c r="BPU120" s="71"/>
      <c r="BPV120" s="77"/>
      <c r="BPW120" s="42"/>
      <c r="BPX120" s="72"/>
      <c r="BPY120" s="97"/>
      <c r="BPZ120" s="88"/>
      <c r="BQA120" s="71"/>
      <c r="BQB120" s="89"/>
      <c r="BQC120" s="71"/>
      <c r="BQD120" s="77"/>
      <c r="BQE120" s="42"/>
      <c r="BQF120" s="72"/>
      <c r="BQG120" s="97"/>
      <c r="BQH120" s="88"/>
      <c r="BQI120" s="71"/>
      <c r="BQJ120" s="89"/>
      <c r="BQK120" s="71"/>
      <c r="BQL120" s="77"/>
      <c r="BQM120" s="42"/>
      <c r="BQN120" s="72"/>
      <c r="BQO120" s="97"/>
      <c r="BQP120" s="88"/>
      <c r="BQQ120" s="71"/>
      <c r="BQR120" s="89"/>
      <c r="BQS120" s="71"/>
      <c r="BQT120" s="77"/>
      <c r="BQU120" s="42"/>
      <c r="BQV120" s="72"/>
      <c r="BQW120" s="97"/>
      <c r="BQX120" s="88"/>
      <c r="BQY120" s="71"/>
      <c r="BQZ120" s="89"/>
      <c r="BRA120" s="71"/>
      <c r="BRB120" s="77"/>
      <c r="BRC120" s="42"/>
      <c r="BRD120" s="72"/>
      <c r="BRE120" s="97"/>
      <c r="BRF120" s="88"/>
      <c r="BRG120" s="71"/>
      <c r="BRH120" s="89"/>
      <c r="BRI120" s="71"/>
      <c r="BRJ120" s="77"/>
      <c r="BRK120" s="42"/>
      <c r="BRL120" s="72"/>
      <c r="BRM120" s="97"/>
      <c r="BRN120" s="88"/>
      <c r="BRO120" s="71"/>
      <c r="BRP120" s="89"/>
      <c r="BRQ120" s="71"/>
      <c r="BRR120" s="77"/>
      <c r="BRS120" s="42"/>
      <c r="BRT120" s="72"/>
      <c r="BRU120" s="97"/>
      <c r="BRV120" s="88"/>
      <c r="BRW120" s="71"/>
      <c r="BRX120" s="89"/>
      <c r="BRY120" s="71"/>
      <c r="BRZ120" s="77"/>
      <c r="BSA120" s="42"/>
      <c r="BSB120" s="72"/>
      <c r="BSC120" s="97"/>
      <c r="BSD120" s="88"/>
      <c r="BSE120" s="71"/>
      <c r="BSF120" s="89"/>
      <c r="BSG120" s="71"/>
      <c r="BSH120" s="77"/>
      <c r="BSI120" s="42"/>
      <c r="BSJ120" s="72"/>
      <c r="BSK120" s="97"/>
      <c r="BSL120" s="88"/>
      <c r="BSM120" s="71"/>
      <c r="BSN120" s="89"/>
      <c r="BSO120" s="71"/>
      <c r="BSP120" s="77"/>
      <c r="BSQ120" s="42"/>
      <c r="BSR120" s="72"/>
      <c r="BSS120" s="97"/>
      <c r="BST120" s="88"/>
      <c r="BSU120" s="71"/>
      <c r="BSV120" s="89"/>
      <c r="BSW120" s="71"/>
      <c r="BSX120" s="77"/>
      <c r="BSY120" s="42"/>
      <c r="BSZ120" s="72"/>
      <c r="BTA120" s="97"/>
      <c r="BTB120" s="88"/>
      <c r="BTC120" s="71"/>
      <c r="BTD120" s="89"/>
      <c r="BTE120" s="71"/>
      <c r="BTF120" s="77"/>
      <c r="BTG120" s="42"/>
      <c r="BTH120" s="72"/>
      <c r="BTI120" s="97"/>
      <c r="BTJ120" s="88"/>
      <c r="BTK120" s="71"/>
      <c r="BTL120" s="89"/>
      <c r="BTM120" s="71"/>
      <c r="BTN120" s="77"/>
      <c r="BTO120" s="42"/>
      <c r="BTP120" s="72"/>
      <c r="BTQ120" s="97"/>
      <c r="BTR120" s="88"/>
      <c r="BTS120" s="71"/>
      <c r="BTT120" s="89"/>
      <c r="BTU120" s="71"/>
      <c r="BTV120" s="77"/>
      <c r="BTW120" s="42"/>
      <c r="BTX120" s="72"/>
      <c r="BTY120" s="97"/>
      <c r="BTZ120" s="88"/>
      <c r="BUA120" s="71"/>
      <c r="BUB120" s="89"/>
      <c r="BUC120" s="71"/>
      <c r="BUD120" s="77"/>
      <c r="BUE120" s="42"/>
      <c r="BUF120" s="72"/>
      <c r="BUG120" s="97"/>
      <c r="BUH120" s="88"/>
      <c r="BUI120" s="71"/>
      <c r="BUJ120" s="89"/>
      <c r="BUK120" s="71"/>
      <c r="BUL120" s="77"/>
      <c r="BUM120" s="42"/>
      <c r="BUN120" s="72"/>
      <c r="BUO120" s="97"/>
      <c r="BUP120" s="88"/>
      <c r="BUQ120" s="71"/>
      <c r="BUR120" s="89"/>
      <c r="BUS120" s="71"/>
      <c r="BUT120" s="77"/>
      <c r="BUU120" s="42"/>
      <c r="BUV120" s="72"/>
      <c r="BUW120" s="97"/>
      <c r="BUX120" s="88"/>
      <c r="BUY120" s="71"/>
      <c r="BUZ120" s="89"/>
      <c r="BVA120" s="71"/>
      <c r="BVB120" s="77"/>
      <c r="BVC120" s="42"/>
      <c r="BVD120" s="72"/>
      <c r="BVE120" s="97"/>
      <c r="BVF120" s="88"/>
      <c r="BVG120" s="71"/>
      <c r="BVH120" s="89"/>
      <c r="BVI120" s="71"/>
      <c r="BVJ120" s="77"/>
      <c r="BVK120" s="42"/>
      <c r="BVL120" s="72"/>
      <c r="BVM120" s="97"/>
      <c r="BVN120" s="88"/>
      <c r="BVO120" s="71"/>
      <c r="BVP120" s="89"/>
      <c r="BVQ120" s="71"/>
      <c r="BVR120" s="77"/>
      <c r="BVS120" s="42"/>
      <c r="BVT120" s="72"/>
      <c r="BVU120" s="97"/>
      <c r="BVV120" s="88"/>
      <c r="BVW120" s="71"/>
      <c r="BVX120" s="89"/>
      <c r="BVY120" s="71"/>
      <c r="BVZ120" s="77"/>
      <c r="BWA120" s="42"/>
      <c r="BWB120" s="72"/>
      <c r="BWC120" s="97"/>
      <c r="BWD120" s="88"/>
      <c r="BWE120" s="71"/>
      <c r="BWF120" s="89"/>
      <c r="BWG120" s="71"/>
      <c r="BWH120" s="77"/>
      <c r="BWI120" s="42"/>
      <c r="BWJ120" s="72"/>
      <c r="BWK120" s="97"/>
      <c r="BWL120" s="88"/>
      <c r="BWM120" s="71"/>
      <c r="BWN120" s="89"/>
      <c r="BWO120" s="71"/>
      <c r="BWP120" s="77"/>
      <c r="BWQ120" s="42"/>
      <c r="BWR120" s="72"/>
      <c r="BWS120" s="97"/>
      <c r="BWT120" s="88"/>
      <c r="BWU120" s="71"/>
      <c r="BWV120" s="89"/>
      <c r="BWW120" s="71"/>
      <c r="BWX120" s="77"/>
      <c r="BWY120" s="42"/>
      <c r="BWZ120" s="72"/>
      <c r="BXA120" s="97"/>
      <c r="BXB120" s="88"/>
      <c r="BXC120" s="71"/>
      <c r="BXD120" s="89"/>
      <c r="BXE120" s="71"/>
      <c r="BXF120" s="77"/>
      <c r="BXG120" s="42"/>
      <c r="BXH120" s="72"/>
      <c r="BXI120" s="97"/>
      <c r="BXJ120" s="88"/>
      <c r="BXK120" s="71"/>
      <c r="BXL120" s="89"/>
      <c r="BXM120" s="71"/>
      <c r="BXN120" s="77"/>
      <c r="BXO120" s="42"/>
      <c r="BXP120" s="72"/>
      <c r="BXQ120" s="97"/>
      <c r="BXR120" s="88"/>
      <c r="BXS120" s="71"/>
      <c r="BXT120" s="89"/>
      <c r="BXU120" s="71"/>
      <c r="BXV120" s="77"/>
      <c r="BXW120" s="42"/>
      <c r="BXX120" s="72"/>
      <c r="BXY120" s="97"/>
      <c r="BXZ120" s="88"/>
      <c r="BYA120" s="71"/>
      <c r="BYB120" s="89"/>
      <c r="BYC120" s="71"/>
      <c r="BYD120" s="77"/>
      <c r="BYE120" s="42"/>
      <c r="BYF120" s="72"/>
      <c r="BYG120" s="97"/>
      <c r="BYH120" s="88"/>
      <c r="BYI120" s="71"/>
      <c r="BYJ120" s="89"/>
      <c r="BYK120" s="71"/>
      <c r="BYL120" s="77"/>
      <c r="BYM120" s="42"/>
      <c r="BYN120" s="72"/>
      <c r="BYO120" s="97"/>
      <c r="BYP120" s="88"/>
      <c r="BYQ120" s="71"/>
      <c r="BYR120" s="89"/>
      <c r="BYS120" s="71"/>
      <c r="BYT120" s="77"/>
      <c r="BYU120" s="42"/>
      <c r="BYV120" s="72"/>
      <c r="BYW120" s="97"/>
      <c r="BYX120" s="88"/>
      <c r="BYY120" s="71"/>
      <c r="BYZ120" s="89"/>
      <c r="BZA120" s="71"/>
      <c r="BZB120" s="77"/>
      <c r="BZC120" s="42"/>
      <c r="BZD120" s="72"/>
      <c r="BZE120" s="97"/>
      <c r="BZF120" s="88"/>
      <c r="BZG120" s="71"/>
      <c r="BZH120" s="89"/>
      <c r="BZI120" s="71"/>
      <c r="BZJ120" s="77"/>
      <c r="BZK120" s="42"/>
      <c r="BZL120" s="72"/>
      <c r="BZM120" s="97"/>
      <c r="BZN120" s="88"/>
      <c r="BZO120" s="71"/>
      <c r="BZP120" s="89"/>
      <c r="BZQ120" s="71"/>
      <c r="BZR120" s="77"/>
      <c r="BZS120" s="42"/>
      <c r="BZT120" s="72"/>
      <c r="BZU120" s="97"/>
      <c r="BZV120" s="88"/>
      <c r="BZW120" s="71"/>
      <c r="BZX120" s="89"/>
      <c r="BZY120" s="71"/>
      <c r="BZZ120" s="77"/>
      <c r="CAA120" s="42"/>
      <c r="CAB120" s="72"/>
      <c r="CAC120" s="97"/>
      <c r="CAD120" s="88"/>
      <c r="CAE120" s="71"/>
      <c r="CAF120" s="89"/>
      <c r="CAG120" s="71"/>
      <c r="CAH120" s="77"/>
      <c r="CAI120" s="42"/>
      <c r="CAJ120" s="72"/>
      <c r="CAK120" s="97"/>
      <c r="CAL120" s="88"/>
      <c r="CAM120" s="71"/>
      <c r="CAN120" s="89"/>
      <c r="CAO120" s="71"/>
      <c r="CAP120" s="77"/>
      <c r="CAQ120" s="42"/>
      <c r="CAR120" s="72"/>
      <c r="CAS120" s="97"/>
      <c r="CAT120" s="88"/>
      <c r="CAU120" s="71"/>
      <c r="CAV120" s="89"/>
      <c r="CAW120" s="71"/>
      <c r="CAX120" s="77"/>
      <c r="CAY120" s="42"/>
      <c r="CAZ120" s="72"/>
      <c r="CBA120" s="97"/>
      <c r="CBB120" s="88"/>
      <c r="CBC120" s="71"/>
      <c r="CBD120" s="89"/>
      <c r="CBE120" s="71"/>
      <c r="CBF120" s="77"/>
      <c r="CBG120" s="42"/>
      <c r="CBH120" s="72"/>
      <c r="CBI120" s="97"/>
      <c r="CBJ120" s="88"/>
      <c r="CBK120" s="71"/>
      <c r="CBL120" s="89"/>
      <c r="CBM120" s="71"/>
      <c r="CBN120" s="77"/>
      <c r="CBO120" s="42"/>
      <c r="CBP120" s="72"/>
      <c r="CBQ120" s="97"/>
      <c r="CBR120" s="88"/>
      <c r="CBS120" s="71"/>
      <c r="CBT120" s="89"/>
      <c r="CBU120" s="71"/>
      <c r="CBV120" s="77"/>
      <c r="CBW120" s="42"/>
      <c r="CBX120" s="72"/>
      <c r="CBY120" s="97"/>
      <c r="CBZ120" s="88"/>
      <c r="CCA120" s="71"/>
      <c r="CCB120" s="89"/>
      <c r="CCC120" s="71"/>
      <c r="CCD120" s="77"/>
      <c r="CCE120" s="42"/>
      <c r="CCF120" s="72"/>
      <c r="CCG120" s="97"/>
      <c r="CCH120" s="88"/>
      <c r="CCI120" s="71"/>
      <c r="CCJ120" s="89"/>
      <c r="CCK120" s="71"/>
      <c r="CCL120" s="77"/>
      <c r="CCM120" s="42"/>
      <c r="CCN120" s="72"/>
      <c r="CCO120" s="97"/>
      <c r="CCP120" s="88"/>
      <c r="CCQ120" s="71"/>
      <c r="CCR120" s="89"/>
      <c r="CCS120" s="71"/>
      <c r="CCT120" s="77"/>
      <c r="CCU120" s="42"/>
      <c r="CCV120" s="72"/>
      <c r="CCW120" s="97"/>
      <c r="CCX120" s="88"/>
      <c r="CCY120" s="71"/>
      <c r="CCZ120" s="89"/>
      <c r="CDA120" s="71"/>
      <c r="CDB120" s="77"/>
      <c r="CDC120" s="42"/>
      <c r="CDD120" s="72"/>
      <c r="CDE120" s="97"/>
      <c r="CDF120" s="88"/>
      <c r="CDG120" s="71"/>
      <c r="CDH120" s="89"/>
      <c r="CDI120" s="71"/>
      <c r="CDJ120" s="77"/>
      <c r="CDK120" s="42"/>
      <c r="CDL120" s="72"/>
      <c r="CDM120" s="97"/>
      <c r="CDN120" s="88"/>
      <c r="CDO120" s="71"/>
      <c r="CDP120" s="89"/>
      <c r="CDQ120" s="71"/>
      <c r="CDR120" s="77"/>
      <c r="CDS120" s="42"/>
      <c r="CDT120" s="72"/>
      <c r="CDU120" s="97"/>
      <c r="CDV120" s="88"/>
      <c r="CDW120" s="71"/>
      <c r="CDX120" s="89"/>
      <c r="CDY120" s="71"/>
      <c r="CDZ120" s="77"/>
      <c r="CEA120" s="42"/>
      <c r="CEB120" s="72"/>
      <c r="CEC120" s="97"/>
      <c r="CED120" s="88"/>
      <c r="CEE120" s="71"/>
      <c r="CEF120" s="89"/>
      <c r="CEG120" s="71"/>
      <c r="CEH120" s="77"/>
      <c r="CEI120" s="42"/>
      <c r="CEJ120" s="72"/>
      <c r="CEK120" s="97"/>
      <c r="CEL120" s="88"/>
      <c r="CEM120" s="71"/>
      <c r="CEN120" s="89"/>
      <c r="CEO120" s="71"/>
      <c r="CEP120" s="77"/>
      <c r="CEQ120" s="42"/>
      <c r="CER120" s="72"/>
      <c r="CES120" s="97"/>
      <c r="CET120" s="88"/>
      <c r="CEU120" s="71"/>
      <c r="CEV120" s="89"/>
      <c r="CEW120" s="71"/>
      <c r="CEX120" s="77"/>
      <c r="CEY120" s="42"/>
      <c r="CEZ120" s="72"/>
      <c r="CFA120" s="97"/>
      <c r="CFB120" s="88"/>
      <c r="CFC120" s="71"/>
      <c r="CFD120" s="89"/>
      <c r="CFE120" s="71"/>
      <c r="CFF120" s="77"/>
      <c r="CFG120" s="42"/>
      <c r="CFH120" s="72"/>
      <c r="CFI120" s="97"/>
      <c r="CFJ120" s="88"/>
      <c r="CFK120" s="71"/>
      <c r="CFL120" s="89"/>
      <c r="CFM120" s="71"/>
      <c r="CFN120" s="77"/>
      <c r="CFO120" s="42"/>
      <c r="CFP120" s="72"/>
      <c r="CFQ120" s="97"/>
      <c r="CFR120" s="88"/>
      <c r="CFS120" s="71"/>
      <c r="CFT120" s="89"/>
      <c r="CFU120" s="71"/>
      <c r="CFV120" s="77"/>
      <c r="CFW120" s="42"/>
      <c r="CFX120" s="72"/>
      <c r="CFY120" s="97"/>
      <c r="CFZ120" s="88"/>
      <c r="CGA120" s="71"/>
      <c r="CGB120" s="89"/>
      <c r="CGC120" s="71"/>
      <c r="CGD120" s="77"/>
      <c r="CGE120" s="42"/>
      <c r="CGF120" s="72"/>
      <c r="CGG120" s="97"/>
      <c r="CGH120" s="88"/>
      <c r="CGI120" s="71"/>
      <c r="CGJ120" s="89"/>
      <c r="CGK120" s="71"/>
      <c r="CGL120" s="77"/>
      <c r="CGM120" s="42"/>
      <c r="CGN120" s="72"/>
      <c r="CGO120" s="97"/>
      <c r="CGP120" s="88"/>
      <c r="CGQ120" s="71"/>
      <c r="CGR120" s="89"/>
      <c r="CGS120" s="71"/>
      <c r="CGT120" s="77"/>
      <c r="CGU120" s="42"/>
      <c r="CGV120" s="72"/>
      <c r="CGW120" s="97"/>
      <c r="CGX120" s="88"/>
      <c r="CGY120" s="71"/>
      <c r="CGZ120" s="89"/>
      <c r="CHA120" s="71"/>
      <c r="CHB120" s="77"/>
      <c r="CHC120" s="42"/>
      <c r="CHD120" s="72"/>
      <c r="CHE120" s="97"/>
      <c r="CHF120" s="88"/>
      <c r="CHG120" s="71"/>
      <c r="CHH120" s="89"/>
      <c r="CHI120" s="71"/>
      <c r="CHJ120" s="77"/>
      <c r="CHK120" s="42"/>
      <c r="CHL120" s="72"/>
      <c r="CHM120" s="97"/>
      <c r="CHN120" s="88"/>
      <c r="CHO120" s="71"/>
      <c r="CHP120" s="89"/>
      <c r="CHQ120" s="71"/>
      <c r="CHR120" s="77"/>
      <c r="CHS120" s="42"/>
      <c r="CHT120" s="72"/>
      <c r="CHU120" s="97"/>
      <c r="CHV120" s="88"/>
      <c r="CHW120" s="71"/>
      <c r="CHX120" s="89"/>
      <c r="CHY120" s="71"/>
      <c r="CHZ120" s="77"/>
      <c r="CIA120" s="42"/>
      <c r="CIB120" s="72"/>
      <c r="CIC120" s="97"/>
      <c r="CID120" s="88"/>
      <c r="CIE120" s="71"/>
      <c r="CIF120" s="89"/>
      <c r="CIG120" s="71"/>
      <c r="CIH120" s="77"/>
      <c r="CII120" s="42"/>
      <c r="CIJ120" s="72"/>
      <c r="CIK120" s="97"/>
      <c r="CIL120" s="88"/>
      <c r="CIM120" s="71"/>
      <c r="CIN120" s="89"/>
      <c r="CIO120" s="71"/>
      <c r="CIP120" s="77"/>
      <c r="CIQ120" s="42"/>
      <c r="CIR120" s="72"/>
      <c r="CIS120" s="97"/>
      <c r="CIT120" s="88"/>
      <c r="CIU120" s="71"/>
      <c r="CIV120" s="89"/>
      <c r="CIW120" s="71"/>
      <c r="CIX120" s="77"/>
      <c r="CIY120" s="42"/>
      <c r="CIZ120" s="72"/>
      <c r="CJA120" s="97"/>
      <c r="CJB120" s="88"/>
      <c r="CJC120" s="71"/>
      <c r="CJD120" s="89"/>
      <c r="CJE120" s="71"/>
      <c r="CJF120" s="77"/>
      <c r="CJG120" s="42"/>
      <c r="CJH120" s="72"/>
      <c r="CJI120" s="97"/>
      <c r="CJJ120" s="88"/>
      <c r="CJK120" s="71"/>
      <c r="CJL120" s="89"/>
      <c r="CJM120" s="71"/>
      <c r="CJN120" s="77"/>
      <c r="CJO120" s="42"/>
      <c r="CJP120" s="72"/>
      <c r="CJQ120" s="97"/>
      <c r="CJR120" s="88"/>
      <c r="CJS120" s="71"/>
      <c r="CJT120" s="89"/>
      <c r="CJU120" s="71"/>
      <c r="CJV120" s="77"/>
      <c r="CJW120" s="42"/>
      <c r="CJX120" s="72"/>
      <c r="CJY120" s="97"/>
      <c r="CJZ120" s="88"/>
      <c r="CKA120" s="71"/>
      <c r="CKB120" s="89"/>
      <c r="CKC120" s="71"/>
      <c r="CKD120" s="77"/>
      <c r="CKE120" s="42"/>
      <c r="CKF120" s="72"/>
      <c r="CKG120" s="97"/>
      <c r="CKH120" s="88"/>
      <c r="CKI120" s="71"/>
      <c r="CKJ120" s="89"/>
      <c r="CKK120" s="71"/>
      <c r="CKL120" s="77"/>
      <c r="CKM120" s="42"/>
      <c r="CKN120" s="72"/>
      <c r="CKO120" s="97"/>
      <c r="CKP120" s="88"/>
      <c r="CKQ120" s="71"/>
      <c r="CKR120" s="89"/>
      <c r="CKS120" s="71"/>
      <c r="CKT120" s="77"/>
      <c r="CKU120" s="42"/>
      <c r="CKV120" s="72"/>
      <c r="CKW120" s="97"/>
      <c r="CKX120" s="88"/>
      <c r="CKY120" s="71"/>
      <c r="CKZ120" s="89"/>
      <c r="CLA120" s="71"/>
      <c r="CLB120" s="77"/>
      <c r="CLC120" s="42"/>
      <c r="CLD120" s="72"/>
      <c r="CLE120" s="97"/>
      <c r="CLF120" s="88"/>
      <c r="CLG120" s="71"/>
      <c r="CLH120" s="89"/>
      <c r="CLI120" s="71"/>
      <c r="CLJ120" s="77"/>
      <c r="CLK120" s="42"/>
      <c r="CLL120" s="72"/>
      <c r="CLM120" s="97"/>
      <c r="CLN120" s="88"/>
      <c r="CLO120" s="71"/>
      <c r="CLP120" s="89"/>
      <c r="CLQ120" s="71"/>
      <c r="CLR120" s="77"/>
      <c r="CLS120" s="42"/>
      <c r="CLT120" s="72"/>
      <c r="CLU120" s="97"/>
      <c r="CLV120" s="88"/>
      <c r="CLW120" s="71"/>
      <c r="CLX120" s="89"/>
      <c r="CLY120" s="71"/>
      <c r="CLZ120" s="77"/>
      <c r="CMA120" s="42"/>
      <c r="CMB120" s="72"/>
      <c r="CMC120" s="97"/>
      <c r="CMD120" s="88"/>
      <c r="CME120" s="71"/>
      <c r="CMF120" s="89"/>
      <c r="CMG120" s="71"/>
      <c r="CMH120" s="77"/>
      <c r="CMI120" s="42"/>
      <c r="CMJ120" s="72"/>
      <c r="CMK120" s="97"/>
      <c r="CML120" s="88"/>
      <c r="CMM120" s="71"/>
      <c r="CMN120" s="89"/>
      <c r="CMO120" s="71"/>
      <c r="CMP120" s="77"/>
      <c r="CMQ120" s="42"/>
      <c r="CMR120" s="72"/>
      <c r="CMS120" s="97"/>
      <c r="CMT120" s="88"/>
      <c r="CMU120" s="71"/>
      <c r="CMV120" s="89"/>
      <c r="CMW120" s="71"/>
      <c r="CMX120" s="77"/>
      <c r="CMY120" s="42"/>
      <c r="CMZ120" s="72"/>
      <c r="CNA120" s="97"/>
      <c r="CNB120" s="88"/>
      <c r="CNC120" s="71"/>
      <c r="CND120" s="89"/>
      <c r="CNE120" s="71"/>
      <c r="CNF120" s="77"/>
      <c r="CNG120" s="42"/>
      <c r="CNH120" s="72"/>
      <c r="CNI120" s="97"/>
      <c r="CNJ120" s="88"/>
      <c r="CNK120" s="71"/>
      <c r="CNL120" s="89"/>
      <c r="CNM120" s="71"/>
      <c r="CNN120" s="77"/>
      <c r="CNO120" s="42"/>
      <c r="CNP120" s="72"/>
      <c r="CNQ120" s="97"/>
      <c r="CNR120" s="88"/>
      <c r="CNS120" s="71"/>
      <c r="CNT120" s="89"/>
      <c r="CNU120" s="71"/>
      <c r="CNV120" s="77"/>
      <c r="CNW120" s="42"/>
      <c r="CNX120" s="72"/>
      <c r="CNY120" s="97"/>
      <c r="CNZ120" s="88"/>
      <c r="COA120" s="71"/>
      <c r="COB120" s="89"/>
      <c r="COC120" s="71"/>
      <c r="COD120" s="77"/>
      <c r="COE120" s="42"/>
      <c r="COF120" s="72"/>
      <c r="COG120" s="97"/>
      <c r="COH120" s="88"/>
      <c r="COI120" s="71"/>
      <c r="COJ120" s="89"/>
      <c r="COK120" s="71"/>
      <c r="COL120" s="77"/>
      <c r="COM120" s="42"/>
      <c r="CON120" s="72"/>
      <c r="COO120" s="97"/>
      <c r="COP120" s="88"/>
      <c r="COQ120" s="71"/>
      <c r="COR120" s="89"/>
      <c r="COS120" s="71"/>
      <c r="COT120" s="77"/>
      <c r="COU120" s="42"/>
      <c r="COV120" s="72"/>
      <c r="COW120" s="97"/>
      <c r="COX120" s="88"/>
      <c r="COY120" s="71"/>
      <c r="COZ120" s="89"/>
      <c r="CPA120" s="71"/>
      <c r="CPB120" s="77"/>
      <c r="CPC120" s="42"/>
      <c r="CPD120" s="72"/>
      <c r="CPE120" s="97"/>
      <c r="CPF120" s="88"/>
      <c r="CPG120" s="71"/>
      <c r="CPH120" s="89"/>
      <c r="CPI120" s="71"/>
      <c r="CPJ120" s="77"/>
      <c r="CPK120" s="42"/>
      <c r="CPL120" s="72"/>
      <c r="CPM120" s="97"/>
      <c r="CPN120" s="88"/>
      <c r="CPO120" s="71"/>
      <c r="CPP120" s="89"/>
      <c r="CPQ120" s="71"/>
      <c r="CPR120" s="77"/>
      <c r="CPS120" s="42"/>
      <c r="CPT120" s="72"/>
      <c r="CPU120" s="97"/>
      <c r="CPV120" s="88"/>
      <c r="CPW120" s="71"/>
      <c r="CPX120" s="89"/>
      <c r="CPY120" s="71"/>
      <c r="CPZ120" s="77"/>
      <c r="CQA120" s="42"/>
      <c r="CQB120" s="72"/>
      <c r="CQC120" s="97"/>
      <c r="CQD120" s="88"/>
      <c r="CQE120" s="71"/>
      <c r="CQF120" s="89"/>
      <c r="CQG120" s="71"/>
      <c r="CQH120" s="77"/>
      <c r="CQI120" s="42"/>
      <c r="CQJ120" s="72"/>
      <c r="CQK120" s="97"/>
      <c r="CQL120" s="88"/>
      <c r="CQM120" s="71"/>
      <c r="CQN120" s="89"/>
      <c r="CQO120" s="71"/>
      <c r="CQP120" s="77"/>
      <c r="CQQ120" s="42"/>
      <c r="CQR120" s="72"/>
      <c r="CQS120" s="97"/>
      <c r="CQT120" s="88"/>
      <c r="CQU120" s="71"/>
      <c r="CQV120" s="89"/>
      <c r="CQW120" s="71"/>
      <c r="CQX120" s="77"/>
      <c r="CQY120" s="42"/>
      <c r="CQZ120" s="72"/>
      <c r="CRA120" s="97"/>
      <c r="CRB120" s="88"/>
      <c r="CRC120" s="71"/>
      <c r="CRD120" s="89"/>
      <c r="CRE120" s="71"/>
      <c r="CRF120" s="77"/>
      <c r="CRG120" s="42"/>
      <c r="CRH120" s="72"/>
      <c r="CRI120" s="97"/>
      <c r="CRJ120" s="88"/>
      <c r="CRK120" s="71"/>
      <c r="CRL120" s="89"/>
      <c r="CRM120" s="71"/>
      <c r="CRN120" s="77"/>
      <c r="CRO120" s="42"/>
      <c r="CRP120" s="72"/>
      <c r="CRQ120" s="97"/>
      <c r="CRR120" s="88"/>
      <c r="CRS120" s="71"/>
      <c r="CRT120" s="89"/>
      <c r="CRU120" s="71"/>
      <c r="CRV120" s="77"/>
      <c r="CRW120" s="42"/>
      <c r="CRX120" s="72"/>
      <c r="CRY120" s="97"/>
      <c r="CRZ120" s="88"/>
      <c r="CSA120" s="71"/>
      <c r="CSB120" s="89"/>
      <c r="CSC120" s="71"/>
      <c r="CSD120" s="77"/>
      <c r="CSE120" s="42"/>
      <c r="CSF120" s="72"/>
      <c r="CSG120" s="97"/>
      <c r="CSH120" s="88"/>
      <c r="CSI120" s="71"/>
      <c r="CSJ120" s="89"/>
      <c r="CSK120" s="71"/>
      <c r="CSL120" s="77"/>
      <c r="CSM120" s="42"/>
      <c r="CSN120" s="72"/>
      <c r="CSO120" s="97"/>
      <c r="CSP120" s="88"/>
      <c r="CSQ120" s="71"/>
      <c r="CSR120" s="89"/>
      <c r="CSS120" s="71"/>
      <c r="CST120" s="77"/>
      <c r="CSU120" s="42"/>
      <c r="CSV120" s="72"/>
      <c r="CSW120" s="97"/>
      <c r="CSX120" s="88"/>
      <c r="CSY120" s="71"/>
      <c r="CSZ120" s="89"/>
      <c r="CTA120" s="71"/>
      <c r="CTB120" s="77"/>
      <c r="CTC120" s="42"/>
      <c r="CTD120" s="72"/>
      <c r="CTE120" s="97"/>
      <c r="CTF120" s="88"/>
      <c r="CTG120" s="71"/>
      <c r="CTH120" s="89"/>
      <c r="CTI120" s="71"/>
      <c r="CTJ120" s="77"/>
      <c r="CTK120" s="42"/>
      <c r="CTL120" s="72"/>
      <c r="CTM120" s="97"/>
      <c r="CTN120" s="88"/>
      <c r="CTO120" s="71"/>
      <c r="CTP120" s="89"/>
      <c r="CTQ120" s="71"/>
      <c r="CTR120" s="77"/>
      <c r="CTS120" s="42"/>
      <c r="CTT120" s="72"/>
      <c r="CTU120" s="97"/>
      <c r="CTV120" s="88"/>
      <c r="CTW120" s="71"/>
      <c r="CTX120" s="89"/>
      <c r="CTY120" s="71"/>
      <c r="CTZ120" s="77"/>
      <c r="CUA120" s="42"/>
      <c r="CUB120" s="72"/>
      <c r="CUC120" s="97"/>
      <c r="CUD120" s="88"/>
      <c r="CUE120" s="71"/>
      <c r="CUF120" s="89"/>
      <c r="CUG120" s="71"/>
      <c r="CUH120" s="77"/>
      <c r="CUI120" s="42"/>
      <c r="CUJ120" s="72"/>
      <c r="CUK120" s="97"/>
      <c r="CUL120" s="88"/>
      <c r="CUM120" s="71"/>
      <c r="CUN120" s="89"/>
      <c r="CUO120" s="71"/>
      <c r="CUP120" s="77"/>
      <c r="CUQ120" s="42"/>
      <c r="CUR120" s="72"/>
      <c r="CUS120" s="97"/>
      <c r="CUT120" s="88"/>
      <c r="CUU120" s="71"/>
      <c r="CUV120" s="89"/>
      <c r="CUW120" s="71"/>
      <c r="CUX120" s="77"/>
      <c r="CUY120" s="42"/>
      <c r="CUZ120" s="72"/>
      <c r="CVA120" s="97"/>
      <c r="CVB120" s="88"/>
      <c r="CVC120" s="71"/>
      <c r="CVD120" s="89"/>
      <c r="CVE120" s="71"/>
      <c r="CVF120" s="77"/>
      <c r="CVG120" s="42"/>
      <c r="CVH120" s="72"/>
      <c r="CVI120" s="97"/>
      <c r="CVJ120" s="88"/>
      <c r="CVK120" s="71"/>
      <c r="CVL120" s="89"/>
      <c r="CVM120" s="71"/>
      <c r="CVN120" s="77"/>
      <c r="CVO120" s="42"/>
      <c r="CVP120" s="72"/>
      <c r="CVQ120" s="97"/>
      <c r="CVR120" s="88"/>
      <c r="CVS120" s="71"/>
      <c r="CVT120" s="89"/>
      <c r="CVU120" s="71"/>
      <c r="CVV120" s="77"/>
      <c r="CVW120" s="42"/>
      <c r="CVX120" s="72"/>
      <c r="CVY120" s="97"/>
      <c r="CVZ120" s="88"/>
      <c r="CWA120" s="71"/>
      <c r="CWB120" s="89"/>
      <c r="CWC120" s="71"/>
      <c r="CWD120" s="77"/>
      <c r="CWE120" s="42"/>
      <c r="CWF120" s="72"/>
      <c r="CWG120" s="97"/>
      <c r="CWH120" s="88"/>
      <c r="CWI120" s="71"/>
      <c r="CWJ120" s="89"/>
      <c r="CWK120" s="71"/>
      <c r="CWL120" s="77"/>
      <c r="CWM120" s="42"/>
      <c r="CWN120" s="72"/>
      <c r="CWO120" s="97"/>
      <c r="CWP120" s="88"/>
      <c r="CWQ120" s="71"/>
      <c r="CWR120" s="89"/>
      <c r="CWS120" s="71"/>
      <c r="CWT120" s="77"/>
      <c r="CWU120" s="42"/>
      <c r="CWV120" s="72"/>
      <c r="CWW120" s="97"/>
      <c r="CWX120" s="88"/>
      <c r="CWY120" s="71"/>
      <c r="CWZ120" s="89"/>
      <c r="CXA120" s="71"/>
      <c r="CXB120" s="77"/>
      <c r="CXC120" s="42"/>
      <c r="CXD120" s="72"/>
      <c r="CXE120" s="97"/>
      <c r="CXF120" s="88"/>
      <c r="CXG120" s="71"/>
      <c r="CXH120" s="89"/>
      <c r="CXI120" s="71"/>
      <c r="CXJ120" s="77"/>
      <c r="CXK120" s="42"/>
      <c r="CXL120" s="72"/>
      <c r="CXM120" s="97"/>
      <c r="CXN120" s="88"/>
      <c r="CXO120" s="71"/>
      <c r="CXP120" s="89"/>
      <c r="CXQ120" s="71"/>
      <c r="CXR120" s="77"/>
      <c r="CXS120" s="42"/>
      <c r="CXT120" s="72"/>
      <c r="CXU120" s="97"/>
      <c r="CXV120" s="88"/>
      <c r="CXW120" s="71"/>
      <c r="CXX120" s="89"/>
      <c r="CXY120" s="71"/>
      <c r="CXZ120" s="77"/>
      <c r="CYA120" s="42"/>
      <c r="CYB120" s="72"/>
      <c r="CYC120" s="97"/>
      <c r="CYD120" s="88"/>
      <c r="CYE120" s="71"/>
      <c r="CYF120" s="89"/>
      <c r="CYG120" s="71"/>
      <c r="CYH120" s="77"/>
      <c r="CYI120" s="42"/>
      <c r="CYJ120" s="72"/>
      <c r="CYK120" s="97"/>
      <c r="CYL120" s="88"/>
      <c r="CYM120" s="71"/>
      <c r="CYN120" s="89"/>
      <c r="CYO120" s="71"/>
      <c r="CYP120" s="77"/>
      <c r="CYQ120" s="42"/>
      <c r="CYR120" s="72"/>
      <c r="CYS120" s="97"/>
      <c r="CYT120" s="88"/>
      <c r="CYU120" s="71"/>
      <c r="CYV120" s="89"/>
      <c r="CYW120" s="71"/>
      <c r="CYX120" s="77"/>
      <c r="CYY120" s="42"/>
      <c r="CYZ120" s="72"/>
      <c r="CZA120" s="97"/>
      <c r="CZB120" s="88"/>
      <c r="CZC120" s="71"/>
      <c r="CZD120" s="89"/>
      <c r="CZE120" s="71"/>
      <c r="CZF120" s="77"/>
      <c r="CZG120" s="42"/>
      <c r="CZH120" s="72"/>
      <c r="CZI120" s="97"/>
      <c r="CZJ120" s="88"/>
      <c r="CZK120" s="71"/>
      <c r="CZL120" s="89"/>
      <c r="CZM120" s="71"/>
      <c r="CZN120" s="77"/>
      <c r="CZO120" s="42"/>
      <c r="CZP120" s="72"/>
      <c r="CZQ120" s="97"/>
      <c r="CZR120" s="88"/>
      <c r="CZS120" s="71"/>
      <c r="CZT120" s="89"/>
      <c r="CZU120" s="71"/>
      <c r="CZV120" s="77"/>
      <c r="CZW120" s="42"/>
      <c r="CZX120" s="72"/>
      <c r="CZY120" s="97"/>
      <c r="CZZ120" s="88"/>
      <c r="DAA120" s="71"/>
      <c r="DAB120" s="89"/>
      <c r="DAC120" s="71"/>
      <c r="DAD120" s="77"/>
      <c r="DAE120" s="42"/>
      <c r="DAF120" s="72"/>
      <c r="DAG120" s="97"/>
      <c r="DAH120" s="88"/>
      <c r="DAI120" s="71"/>
      <c r="DAJ120" s="89"/>
      <c r="DAK120" s="71"/>
      <c r="DAL120" s="77"/>
      <c r="DAM120" s="42"/>
      <c r="DAN120" s="72"/>
      <c r="DAO120" s="97"/>
      <c r="DAP120" s="88"/>
      <c r="DAQ120" s="71"/>
      <c r="DAR120" s="89"/>
      <c r="DAS120" s="71"/>
      <c r="DAT120" s="77"/>
      <c r="DAU120" s="42"/>
      <c r="DAV120" s="72"/>
      <c r="DAW120" s="97"/>
      <c r="DAX120" s="88"/>
      <c r="DAY120" s="71"/>
      <c r="DAZ120" s="89"/>
      <c r="DBA120" s="71"/>
      <c r="DBB120" s="77"/>
      <c r="DBC120" s="42"/>
      <c r="DBD120" s="72"/>
      <c r="DBE120" s="97"/>
      <c r="DBF120" s="88"/>
      <c r="DBG120" s="71"/>
      <c r="DBH120" s="89"/>
      <c r="DBI120" s="71"/>
      <c r="DBJ120" s="77"/>
      <c r="DBK120" s="42"/>
      <c r="DBL120" s="72"/>
      <c r="DBM120" s="97"/>
      <c r="DBN120" s="88"/>
      <c r="DBO120" s="71"/>
      <c r="DBP120" s="89"/>
      <c r="DBQ120" s="71"/>
      <c r="DBR120" s="77"/>
      <c r="DBS120" s="42"/>
      <c r="DBT120" s="72"/>
      <c r="DBU120" s="97"/>
      <c r="DBV120" s="88"/>
      <c r="DBW120" s="71"/>
      <c r="DBX120" s="89"/>
      <c r="DBY120" s="71"/>
      <c r="DBZ120" s="77"/>
      <c r="DCA120" s="42"/>
      <c r="DCB120" s="72"/>
      <c r="DCC120" s="97"/>
      <c r="DCD120" s="88"/>
      <c r="DCE120" s="71"/>
      <c r="DCF120" s="89"/>
      <c r="DCG120" s="71"/>
      <c r="DCH120" s="77"/>
      <c r="DCI120" s="42"/>
      <c r="DCJ120" s="72"/>
      <c r="DCK120" s="97"/>
      <c r="DCL120" s="88"/>
      <c r="DCM120" s="71"/>
      <c r="DCN120" s="89"/>
      <c r="DCO120" s="71"/>
      <c r="DCP120" s="77"/>
      <c r="DCQ120" s="42"/>
      <c r="DCR120" s="72"/>
      <c r="DCS120" s="97"/>
      <c r="DCT120" s="88"/>
      <c r="DCU120" s="71"/>
      <c r="DCV120" s="89"/>
      <c r="DCW120" s="71"/>
      <c r="DCX120" s="77"/>
      <c r="DCY120" s="42"/>
      <c r="DCZ120" s="72"/>
      <c r="DDA120" s="97"/>
      <c r="DDB120" s="88"/>
      <c r="DDC120" s="71"/>
      <c r="DDD120" s="89"/>
      <c r="DDE120" s="71"/>
    </row>
    <row r="121" spans="1:2813" ht="39.950000000000003" customHeight="1">
      <c r="A121" s="1">
        <f>MAX($A$20:A116)+1</f>
        <v>18</v>
      </c>
      <c r="B121" s="47"/>
      <c r="C121" s="129">
        <f>IF(A121&lt;&gt;"",A121,MAX($A$23:A121)&amp;"."&amp;ROW()-ROW($A$23)+1-MATCH(MAX($A$23:A121),$A$23:A121))</f>
        <v>18</v>
      </c>
      <c r="D121" s="63" t="s">
        <v>172</v>
      </c>
      <c r="E121" s="45" t="s">
        <v>276</v>
      </c>
      <c r="F121" s="11" t="s">
        <v>96</v>
      </c>
      <c r="G121" s="62"/>
      <c r="H121" s="62">
        <f>SUM(G122:G123)</f>
        <v>116.196</v>
      </c>
      <c r="I121" s="62"/>
      <c r="J121" s="123"/>
      <c r="K121" s="69"/>
      <c r="L121" s="97"/>
      <c r="M121" s="88"/>
      <c r="N121" s="71"/>
      <c r="O121" s="89"/>
      <c r="P121" s="89"/>
      <c r="Q121" s="1"/>
      <c r="R121" s="47"/>
      <c r="S121" s="71"/>
      <c r="T121" s="89"/>
      <c r="U121" s="89"/>
      <c r="V121" s="77"/>
      <c r="W121" s="73"/>
      <c r="X121" s="69"/>
      <c r="Y121" s="97"/>
      <c r="Z121" s="88"/>
      <c r="AA121" s="71"/>
      <c r="AB121" s="89"/>
      <c r="AC121" s="89"/>
      <c r="AD121" s="77"/>
      <c r="AE121" s="73"/>
      <c r="AF121" s="69"/>
      <c r="AG121" s="97"/>
      <c r="AH121" s="88"/>
      <c r="AI121" s="71"/>
      <c r="AJ121" s="89"/>
      <c r="AK121" s="89"/>
      <c r="AL121" s="77"/>
      <c r="AM121" s="73"/>
      <c r="AN121" s="69"/>
      <c r="AO121" s="97"/>
      <c r="AP121" s="88"/>
      <c r="AQ121" s="71"/>
      <c r="AR121" s="89"/>
      <c r="AS121" s="89"/>
      <c r="AT121" s="77"/>
      <c r="AU121" s="73"/>
      <c r="AV121" s="69"/>
      <c r="AW121" s="97"/>
      <c r="AX121" s="88"/>
      <c r="AY121" s="71"/>
      <c r="AZ121" s="89"/>
      <c r="BA121" s="89"/>
      <c r="BB121" s="77"/>
      <c r="BC121" s="73"/>
      <c r="BD121" s="69"/>
      <c r="BE121" s="97"/>
      <c r="BF121" s="88"/>
      <c r="BG121" s="71"/>
      <c r="BH121" s="89"/>
      <c r="BI121" s="89"/>
      <c r="BJ121" s="77"/>
      <c r="BK121" s="73"/>
      <c r="BL121" s="69"/>
      <c r="BM121" s="97"/>
      <c r="BN121" s="88"/>
      <c r="BO121" s="71"/>
      <c r="BP121" s="89"/>
      <c r="BQ121" s="89"/>
      <c r="BR121" s="77"/>
      <c r="BS121" s="73"/>
      <c r="BT121" s="69"/>
      <c r="BU121" s="97"/>
      <c r="BV121" s="88"/>
      <c r="BW121" s="71"/>
      <c r="BX121" s="89"/>
      <c r="BY121" s="89"/>
      <c r="BZ121" s="77"/>
      <c r="CA121" s="73"/>
      <c r="CB121" s="69"/>
      <c r="CC121" s="97"/>
      <c r="CD121" s="88"/>
      <c r="CE121" s="71"/>
      <c r="CF121" s="89"/>
      <c r="CG121" s="89"/>
      <c r="CH121" s="77"/>
      <c r="CI121" s="73"/>
      <c r="CJ121" s="69"/>
      <c r="CK121" s="97"/>
      <c r="CL121" s="88"/>
      <c r="CM121" s="71"/>
      <c r="CN121" s="89"/>
      <c r="CO121" s="89"/>
      <c r="CP121" s="77"/>
      <c r="CQ121" s="73"/>
      <c r="CR121" s="69"/>
      <c r="CS121" s="97"/>
      <c r="CT121" s="88"/>
      <c r="CU121" s="71"/>
      <c r="CV121" s="89"/>
      <c r="CW121" s="89"/>
      <c r="CX121" s="77"/>
      <c r="CY121" s="73"/>
      <c r="CZ121" s="69"/>
      <c r="DA121" s="97"/>
      <c r="DB121" s="88"/>
      <c r="DC121" s="71"/>
      <c r="DD121" s="89"/>
      <c r="DE121" s="89"/>
      <c r="DF121" s="77"/>
      <c r="DG121" s="73"/>
      <c r="DH121" s="69"/>
      <c r="DI121" s="97"/>
      <c r="DJ121" s="88"/>
      <c r="DK121" s="71"/>
      <c r="DL121" s="89"/>
      <c r="DM121" s="89"/>
      <c r="DN121" s="77"/>
      <c r="DO121" s="73"/>
      <c r="DP121" s="69"/>
      <c r="DQ121" s="97"/>
      <c r="DR121" s="88"/>
      <c r="DS121" s="71"/>
      <c r="DT121" s="89"/>
      <c r="DU121" s="89"/>
      <c r="DV121" s="77"/>
      <c r="DW121" s="73"/>
      <c r="DX121" s="69"/>
      <c r="DY121" s="97"/>
      <c r="DZ121" s="88"/>
      <c r="EA121" s="71"/>
      <c r="EB121" s="89"/>
      <c r="EC121" s="89"/>
      <c r="ED121" s="77"/>
      <c r="EE121" s="73"/>
      <c r="EF121" s="69"/>
      <c r="EG121" s="97"/>
      <c r="EH121" s="88"/>
      <c r="EI121" s="71"/>
      <c r="EJ121" s="89"/>
      <c r="EK121" s="89"/>
      <c r="EL121" s="77"/>
      <c r="EM121" s="73"/>
      <c r="EN121" s="69"/>
      <c r="EO121" s="97"/>
      <c r="EP121" s="88"/>
      <c r="EQ121" s="71"/>
      <c r="ER121" s="89"/>
      <c r="ES121" s="89"/>
      <c r="ET121" s="77"/>
      <c r="EU121" s="73"/>
      <c r="EV121" s="69"/>
      <c r="EW121" s="97"/>
      <c r="EX121" s="88"/>
      <c r="EY121" s="71"/>
      <c r="EZ121" s="89"/>
      <c r="FA121" s="89"/>
      <c r="FB121" s="77"/>
      <c r="FC121" s="73"/>
      <c r="FD121" s="69"/>
      <c r="FE121" s="97"/>
      <c r="FF121" s="88"/>
      <c r="FG121" s="71"/>
      <c r="FH121" s="89"/>
      <c r="FI121" s="89"/>
      <c r="FJ121" s="77"/>
      <c r="FK121" s="73"/>
      <c r="FL121" s="69"/>
      <c r="FM121" s="97"/>
      <c r="FN121" s="88"/>
      <c r="FO121" s="71"/>
      <c r="FP121" s="89"/>
      <c r="FQ121" s="89"/>
      <c r="FR121" s="77"/>
      <c r="FS121" s="73"/>
      <c r="FT121" s="69"/>
      <c r="FU121" s="97"/>
      <c r="FV121" s="88"/>
      <c r="FW121" s="71"/>
      <c r="FX121" s="89"/>
      <c r="FY121" s="89"/>
      <c r="FZ121" s="77"/>
      <c r="GA121" s="73"/>
      <c r="GB121" s="69"/>
      <c r="GC121" s="97"/>
      <c r="GD121" s="88"/>
      <c r="GE121" s="71"/>
      <c r="GF121" s="89"/>
      <c r="GG121" s="89"/>
      <c r="GH121" s="77"/>
      <c r="GI121" s="73"/>
      <c r="GJ121" s="69"/>
      <c r="GK121" s="97"/>
      <c r="GL121" s="88"/>
      <c r="GM121" s="71"/>
      <c r="GN121" s="89"/>
      <c r="GO121" s="89"/>
      <c r="GP121" s="77"/>
      <c r="GQ121" s="73"/>
      <c r="GR121" s="69"/>
      <c r="GS121" s="97"/>
      <c r="GT121" s="88"/>
      <c r="GU121" s="71"/>
      <c r="GV121" s="89"/>
      <c r="GW121" s="89"/>
      <c r="GX121" s="77"/>
      <c r="GY121" s="73"/>
      <c r="GZ121" s="69"/>
      <c r="HA121" s="97"/>
      <c r="HB121" s="88"/>
      <c r="HC121" s="71"/>
      <c r="HD121" s="89"/>
      <c r="HE121" s="89"/>
      <c r="HF121" s="77"/>
      <c r="HG121" s="73"/>
      <c r="HH121" s="69"/>
      <c r="HI121" s="97"/>
      <c r="HJ121" s="88"/>
      <c r="HK121" s="71"/>
      <c r="HL121" s="89"/>
      <c r="HM121" s="89"/>
      <c r="HN121" s="77"/>
      <c r="HO121" s="73"/>
      <c r="HP121" s="69"/>
      <c r="HQ121" s="97"/>
      <c r="HR121" s="88"/>
      <c r="HS121" s="71"/>
      <c r="HT121" s="89"/>
      <c r="HU121" s="89"/>
      <c r="HV121" s="77"/>
      <c r="HW121" s="73"/>
      <c r="HX121" s="69"/>
      <c r="HY121" s="97"/>
      <c r="HZ121" s="88"/>
      <c r="IA121" s="71"/>
      <c r="IB121" s="89"/>
      <c r="IC121" s="89"/>
      <c r="ID121" s="77"/>
      <c r="IE121" s="73"/>
      <c r="IF121" s="69"/>
      <c r="IG121" s="97"/>
      <c r="IH121" s="88"/>
      <c r="II121" s="71"/>
      <c r="IJ121" s="89"/>
      <c r="IK121" s="89"/>
      <c r="IL121" s="77"/>
      <c r="IM121" s="73"/>
      <c r="IN121" s="69"/>
      <c r="IO121" s="97"/>
      <c r="IP121" s="88"/>
      <c r="IQ121" s="71"/>
      <c r="IR121" s="89"/>
      <c r="IS121" s="89"/>
      <c r="IT121" s="77"/>
      <c r="IU121" s="73"/>
      <c r="IV121" s="69"/>
      <c r="IW121" s="97"/>
      <c r="IX121" s="88"/>
      <c r="IY121" s="71"/>
      <c r="IZ121" s="89"/>
      <c r="JA121" s="89"/>
      <c r="JB121" s="77"/>
      <c r="JC121" s="73"/>
      <c r="JD121" s="69"/>
      <c r="JE121" s="97"/>
      <c r="JF121" s="88"/>
      <c r="JG121" s="71"/>
      <c r="JH121" s="89"/>
      <c r="JI121" s="89"/>
      <c r="JJ121" s="77"/>
      <c r="JK121" s="73"/>
      <c r="JL121" s="69"/>
      <c r="JM121" s="97"/>
      <c r="JN121" s="88"/>
      <c r="JO121" s="71"/>
      <c r="JP121" s="89"/>
      <c r="JQ121" s="89"/>
      <c r="JR121" s="77"/>
      <c r="JS121" s="73"/>
      <c r="JT121" s="69"/>
      <c r="JU121" s="97"/>
      <c r="JV121" s="88"/>
      <c r="JW121" s="71"/>
      <c r="JX121" s="89"/>
      <c r="JY121" s="89"/>
      <c r="JZ121" s="77"/>
      <c r="KA121" s="73"/>
      <c r="KB121" s="69"/>
      <c r="KC121" s="97"/>
      <c r="KD121" s="88"/>
      <c r="KE121" s="71"/>
      <c r="KF121" s="89"/>
      <c r="KG121" s="89"/>
      <c r="KH121" s="77"/>
      <c r="KI121" s="73"/>
      <c r="KJ121" s="69"/>
      <c r="KK121" s="97"/>
      <c r="KL121" s="88"/>
      <c r="KM121" s="71"/>
      <c r="KN121" s="89"/>
      <c r="KO121" s="89"/>
      <c r="KP121" s="77"/>
      <c r="KQ121" s="73"/>
      <c r="KR121" s="69"/>
      <c r="KS121" s="97"/>
      <c r="KT121" s="88"/>
      <c r="KU121" s="71"/>
      <c r="KV121" s="89"/>
      <c r="KW121" s="89"/>
      <c r="KX121" s="77"/>
      <c r="KY121" s="73"/>
      <c r="KZ121" s="69"/>
      <c r="LA121" s="97"/>
      <c r="LB121" s="88"/>
      <c r="LC121" s="71"/>
      <c r="LD121" s="89"/>
      <c r="LE121" s="89"/>
      <c r="LF121" s="77"/>
      <c r="LG121" s="73"/>
      <c r="LH121" s="69"/>
      <c r="LI121" s="97"/>
      <c r="LJ121" s="88"/>
      <c r="LK121" s="71"/>
      <c r="LL121" s="89"/>
      <c r="LM121" s="89"/>
      <c r="LN121" s="77"/>
      <c r="LO121" s="73"/>
      <c r="LP121" s="69"/>
      <c r="LQ121" s="97"/>
      <c r="LR121" s="88"/>
      <c r="LS121" s="71"/>
      <c r="LT121" s="89"/>
      <c r="LU121" s="89"/>
      <c r="LV121" s="77"/>
      <c r="LW121" s="73"/>
      <c r="LX121" s="69"/>
      <c r="LY121" s="97"/>
      <c r="LZ121" s="88"/>
      <c r="MA121" s="71"/>
      <c r="MB121" s="89"/>
      <c r="MC121" s="89"/>
      <c r="MD121" s="77"/>
      <c r="ME121" s="73"/>
      <c r="MF121" s="69"/>
      <c r="MG121" s="97"/>
      <c r="MH121" s="88"/>
      <c r="MI121" s="71"/>
      <c r="MJ121" s="89"/>
      <c r="MK121" s="89"/>
      <c r="ML121" s="77"/>
      <c r="MM121" s="73"/>
      <c r="MN121" s="69"/>
      <c r="MO121" s="97"/>
      <c r="MP121" s="88"/>
      <c r="MQ121" s="71"/>
      <c r="MR121" s="89"/>
      <c r="MS121" s="89"/>
      <c r="MT121" s="77"/>
      <c r="MU121" s="73"/>
      <c r="MV121" s="69"/>
      <c r="MW121" s="97"/>
      <c r="MX121" s="88"/>
      <c r="MY121" s="71"/>
      <c r="MZ121" s="89"/>
      <c r="NA121" s="89"/>
      <c r="NB121" s="77"/>
      <c r="NC121" s="73"/>
      <c r="ND121" s="69"/>
      <c r="NE121" s="97"/>
      <c r="NF121" s="88"/>
      <c r="NG121" s="71"/>
      <c r="NH121" s="89"/>
      <c r="NI121" s="89"/>
      <c r="NJ121" s="77"/>
      <c r="NK121" s="73"/>
      <c r="NL121" s="69"/>
      <c r="NM121" s="97"/>
      <c r="NN121" s="88"/>
      <c r="NO121" s="71"/>
      <c r="NP121" s="89"/>
      <c r="NQ121" s="89"/>
      <c r="NR121" s="77"/>
      <c r="NS121" s="73"/>
      <c r="NT121" s="69"/>
      <c r="NU121" s="97"/>
      <c r="NV121" s="88"/>
      <c r="NW121" s="71"/>
      <c r="NX121" s="89"/>
      <c r="NY121" s="89"/>
      <c r="NZ121" s="77"/>
      <c r="OA121" s="73"/>
      <c r="OB121" s="69"/>
      <c r="OC121" s="97"/>
      <c r="OD121" s="88"/>
      <c r="OE121" s="71"/>
      <c r="OF121" s="89"/>
      <c r="OG121" s="89"/>
      <c r="OH121" s="77"/>
      <c r="OI121" s="73"/>
      <c r="OJ121" s="69"/>
      <c r="OK121" s="97"/>
      <c r="OL121" s="88"/>
      <c r="OM121" s="71"/>
      <c r="ON121" s="89"/>
      <c r="OO121" s="89"/>
      <c r="OP121" s="77"/>
      <c r="OQ121" s="73"/>
      <c r="OR121" s="69"/>
      <c r="OS121" s="97"/>
      <c r="OT121" s="88"/>
      <c r="OU121" s="71"/>
      <c r="OV121" s="89"/>
      <c r="OW121" s="89"/>
      <c r="OX121" s="77"/>
      <c r="OY121" s="73"/>
      <c r="OZ121" s="69"/>
      <c r="PA121" s="97"/>
      <c r="PB121" s="88"/>
      <c r="PC121" s="71"/>
      <c r="PD121" s="89"/>
      <c r="PE121" s="89"/>
      <c r="PF121" s="77"/>
      <c r="PG121" s="73"/>
      <c r="PH121" s="69"/>
      <c r="PI121" s="97"/>
      <c r="PJ121" s="88"/>
      <c r="PK121" s="71"/>
      <c r="PL121" s="89"/>
      <c r="PM121" s="89"/>
      <c r="PN121" s="77"/>
      <c r="PO121" s="73"/>
      <c r="PP121" s="69"/>
      <c r="PQ121" s="97"/>
      <c r="PR121" s="88"/>
      <c r="PS121" s="71"/>
      <c r="PT121" s="89"/>
      <c r="PU121" s="89"/>
      <c r="PV121" s="77"/>
      <c r="PW121" s="73"/>
      <c r="PX121" s="69"/>
      <c r="PY121" s="97"/>
      <c r="PZ121" s="88"/>
      <c r="QA121" s="71"/>
      <c r="QB121" s="89"/>
      <c r="QC121" s="89"/>
      <c r="QD121" s="77"/>
      <c r="QE121" s="73"/>
      <c r="QF121" s="69"/>
      <c r="QG121" s="97"/>
      <c r="QH121" s="88"/>
      <c r="QI121" s="71"/>
      <c r="QJ121" s="89"/>
      <c r="QK121" s="89"/>
      <c r="QL121" s="77"/>
      <c r="QM121" s="73"/>
      <c r="QN121" s="69"/>
      <c r="QO121" s="97"/>
      <c r="QP121" s="88"/>
      <c r="QQ121" s="71"/>
      <c r="QR121" s="89"/>
      <c r="QS121" s="89"/>
      <c r="QT121" s="77"/>
      <c r="QU121" s="73"/>
      <c r="QV121" s="69"/>
      <c r="QW121" s="97"/>
      <c r="QX121" s="88"/>
      <c r="QY121" s="71"/>
      <c r="QZ121" s="89"/>
      <c r="RA121" s="89"/>
      <c r="RB121" s="77"/>
      <c r="RC121" s="73"/>
      <c r="RD121" s="69"/>
      <c r="RE121" s="97"/>
      <c r="RF121" s="88"/>
      <c r="RG121" s="71"/>
      <c r="RH121" s="89"/>
      <c r="RI121" s="89"/>
      <c r="RJ121" s="77"/>
      <c r="RK121" s="73"/>
      <c r="RL121" s="69"/>
      <c r="RM121" s="97"/>
      <c r="RN121" s="88"/>
      <c r="RO121" s="71"/>
      <c r="RP121" s="89"/>
      <c r="RQ121" s="89"/>
      <c r="RR121" s="77"/>
      <c r="RS121" s="73"/>
      <c r="RT121" s="69"/>
      <c r="RU121" s="97"/>
      <c r="RV121" s="88"/>
      <c r="RW121" s="71"/>
      <c r="RX121" s="89"/>
      <c r="RY121" s="89"/>
      <c r="RZ121" s="77"/>
      <c r="SA121" s="73"/>
      <c r="SB121" s="69"/>
      <c r="SC121" s="97"/>
      <c r="SD121" s="88"/>
      <c r="SE121" s="71"/>
      <c r="SF121" s="89"/>
      <c r="SG121" s="89"/>
      <c r="SH121" s="77"/>
      <c r="SI121" s="73"/>
      <c r="SJ121" s="69"/>
      <c r="SK121" s="97"/>
      <c r="SL121" s="88"/>
      <c r="SM121" s="71"/>
      <c r="SN121" s="89"/>
      <c r="SO121" s="89"/>
      <c r="SP121" s="77"/>
      <c r="SQ121" s="73"/>
      <c r="SR121" s="69"/>
      <c r="SS121" s="97"/>
      <c r="ST121" s="88"/>
      <c r="SU121" s="71"/>
      <c r="SV121" s="89"/>
      <c r="SW121" s="89"/>
      <c r="SX121" s="77"/>
      <c r="SY121" s="73"/>
      <c r="SZ121" s="69"/>
      <c r="TA121" s="97"/>
      <c r="TB121" s="88"/>
      <c r="TC121" s="71"/>
      <c r="TD121" s="89"/>
      <c r="TE121" s="89"/>
      <c r="TF121" s="77"/>
      <c r="TG121" s="73"/>
      <c r="TH121" s="69"/>
      <c r="TI121" s="97"/>
      <c r="TJ121" s="88"/>
      <c r="TK121" s="71"/>
      <c r="TL121" s="89"/>
      <c r="TM121" s="89"/>
      <c r="TN121" s="77"/>
      <c r="TO121" s="73"/>
      <c r="TP121" s="69"/>
      <c r="TQ121" s="97"/>
      <c r="TR121" s="88"/>
      <c r="TS121" s="71"/>
      <c r="TT121" s="89"/>
      <c r="TU121" s="89"/>
      <c r="TV121" s="77"/>
      <c r="TW121" s="73"/>
      <c r="TX121" s="69"/>
      <c r="TY121" s="97"/>
      <c r="TZ121" s="88"/>
      <c r="UA121" s="71"/>
      <c r="UB121" s="89"/>
      <c r="UC121" s="89"/>
      <c r="UD121" s="77"/>
      <c r="UE121" s="73"/>
      <c r="UF121" s="69"/>
      <c r="UG121" s="97"/>
      <c r="UH121" s="88"/>
      <c r="UI121" s="71"/>
      <c r="UJ121" s="89"/>
      <c r="UK121" s="89"/>
      <c r="UL121" s="77"/>
      <c r="UM121" s="73"/>
      <c r="UN121" s="69"/>
      <c r="UO121" s="97"/>
      <c r="UP121" s="88"/>
      <c r="UQ121" s="71"/>
      <c r="UR121" s="89"/>
      <c r="US121" s="89"/>
      <c r="UT121" s="77"/>
      <c r="UU121" s="73"/>
      <c r="UV121" s="69"/>
      <c r="UW121" s="97"/>
      <c r="UX121" s="88"/>
      <c r="UY121" s="71"/>
      <c r="UZ121" s="89"/>
      <c r="VA121" s="89"/>
      <c r="VB121" s="77"/>
      <c r="VC121" s="73"/>
      <c r="VD121" s="69"/>
      <c r="VE121" s="97"/>
      <c r="VF121" s="88"/>
      <c r="VG121" s="71"/>
      <c r="VH121" s="89"/>
      <c r="VI121" s="89"/>
      <c r="VJ121" s="77"/>
      <c r="VK121" s="73"/>
      <c r="VL121" s="69"/>
      <c r="VM121" s="97"/>
      <c r="VN121" s="88"/>
      <c r="VO121" s="71"/>
      <c r="VP121" s="89"/>
      <c r="VQ121" s="89"/>
      <c r="VR121" s="77"/>
      <c r="VS121" s="73"/>
      <c r="VT121" s="69"/>
      <c r="VU121" s="97"/>
      <c r="VV121" s="88"/>
      <c r="VW121" s="71"/>
      <c r="VX121" s="89"/>
      <c r="VY121" s="89"/>
      <c r="VZ121" s="77"/>
      <c r="WA121" s="73"/>
      <c r="WB121" s="69"/>
      <c r="WC121" s="97"/>
      <c r="WD121" s="88"/>
      <c r="WE121" s="71"/>
      <c r="WF121" s="89"/>
      <c r="WG121" s="89"/>
      <c r="WH121" s="77"/>
      <c r="WI121" s="73"/>
      <c r="WJ121" s="69"/>
      <c r="WK121" s="97"/>
      <c r="WL121" s="88"/>
      <c r="WM121" s="71"/>
      <c r="WN121" s="89"/>
      <c r="WO121" s="89"/>
      <c r="WP121" s="77"/>
      <c r="WQ121" s="73"/>
      <c r="WR121" s="69"/>
      <c r="WS121" s="97"/>
      <c r="WT121" s="88"/>
      <c r="WU121" s="71"/>
      <c r="WV121" s="89"/>
      <c r="WW121" s="89"/>
      <c r="WX121" s="77"/>
      <c r="WY121" s="73"/>
      <c r="WZ121" s="69"/>
      <c r="XA121" s="97"/>
      <c r="XB121" s="88"/>
      <c r="XC121" s="71"/>
      <c r="XD121" s="89"/>
      <c r="XE121" s="89"/>
      <c r="XF121" s="77"/>
      <c r="XG121" s="73"/>
      <c r="XH121" s="69"/>
      <c r="XI121" s="97"/>
      <c r="XJ121" s="88"/>
      <c r="XK121" s="71"/>
      <c r="XL121" s="89"/>
      <c r="XM121" s="89"/>
      <c r="XN121" s="77"/>
      <c r="XO121" s="73"/>
      <c r="XP121" s="69"/>
      <c r="XQ121" s="97"/>
      <c r="XR121" s="88"/>
      <c r="XS121" s="71"/>
      <c r="XT121" s="89"/>
      <c r="XU121" s="89"/>
      <c r="XV121" s="77"/>
      <c r="XW121" s="73"/>
      <c r="XX121" s="69"/>
      <c r="XY121" s="97"/>
      <c r="XZ121" s="88"/>
      <c r="YA121" s="71"/>
      <c r="YB121" s="89"/>
      <c r="YC121" s="89"/>
      <c r="YD121" s="77"/>
      <c r="YE121" s="73"/>
      <c r="YF121" s="69"/>
      <c r="YG121" s="97"/>
      <c r="YH121" s="88"/>
      <c r="YI121" s="71"/>
      <c r="YJ121" s="89"/>
      <c r="YK121" s="89"/>
      <c r="YL121" s="77"/>
      <c r="YM121" s="73"/>
      <c r="YN121" s="69"/>
      <c r="YO121" s="97"/>
      <c r="YP121" s="88"/>
      <c r="YQ121" s="71"/>
      <c r="YR121" s="89"/>
      <c r="YS121" s="89"/>
      <c r="YT121" s="77"/>
      <c r="YU121" s="73"/>
      <c r="YV121" s="69"/>
      <c r="YW121" s="97"/>
      <c r="YX121" s="88"/>
      <c r="YY121" s="71"/>
      <c r="YZ121" s="89"/>
      <c r="ZA121" s="89"/>
      <c r="ZB121" s="77"/>
      <c r="ZC121" s="73"/>
      <c r="ZD121" s="69"/>
      <c r="ZE121" s="97"/>
      <c r="ZF121" s="88"/>
      <c r="ZG121" s="71"/>
      <c r="ZH121" s="89"/>
      <c r="ZI121" s="89"/>
      <c r="ZJ121" s="77"/>
      <c r="ZK121" s="73"/>
      <c r="ZL121" s="69"/>
      <c r="ZM121" s="97"/>
      <c r="ZN121" s="88"/>
      <c r="ZO121" s="71"/>
      <c r="ZP121" s="89"/>
      <c r="ZQ121" s="89"/>
      <c r="ZR121" s="77"/>
      <c r="ZS121" s="73"/>
      <c r="ZT121" s="69"/>
      <c r="ZU121" s="97"/>
      <c r="ZV121" s="88"/>
      <c r="ZW121" s="71"/>
      <c r="ZX121" s="89"/>
      <c r="ZY121" s="89"/>
      <c r="ZZ121" s="77"/>
      <c r="AAA121" s="73"/>
      <c r="AAB121" s="69"/>
      <c r="AAC121" s="97"/>
      <c r="AAD121" s="88"/>
      <c r="AAE121" s="71"/>
      <c r="AAF121" s="89"/>
      <c r="AAG121" s="89"/>
      <c r="AAH121" s="77"/>
      <c r="AAI121" s="73"/>
      <c r="AAJ121" s="69"/>
      <c r="AAK121" s="97"/>
      <c r="AAL121" s="88"/>
      <c r="AAM121" s="71"/>
      <c r="AAN121" s="89"/>
      <c r="AAO121" s="89"/>
      <c r="AAP121" s="77"/>
      <c r="AAQ121" s="73"/>
      <c r="AAR121" s="69"/>
      <c r="AAS121" s="97"/>
      <c r="AAT121" s="88"/>
      <c r="AAU121" s="71"/>
      <c r="AAV121" s="89"/>
      <c r="AAW121" s="89"/>
      <c r="AAX121" s="77"/>
      <c r="AAY121" s="73"/>
      <c r="AAZ121" s="69"/>
      <c r="ABA121" s="97"/>
      <c r="ABB121" s="88"/>
      <c r="ABC121" s="71"/>
      <c r="ABD121" s="89"/>
      <c r="ABE121" s="89"/>
      <c r="ABF121" s="77"/>
      <c r="ABG121" s="73"/>
      <c r="ABH121" s="69"/>
      <c r="ABI121" s="97"/>
      <c r="ABJ121" s="88"/>
      <c r="ABK121" s="71"/>
      <c r="ABL121" s="89"/>
      <c r="ABM121" s="89"/>
      <c r="ABN121" s="77"/>
      <c r="ABO121" s="73"/>
      <c r="ABP121" s="69"/>
      <c r="ABQ121" s="97"/>
      <c r="ABR121" s="88"/>
      <c r="ABS121" s="71"/>
      <c r="ABT121" s="89"/>
      <c r="ABU121" s="89"/>
      <c r="ABV121" s="77"/>
      <c r="ABW121" s="73"/>
      <c r="ABX121" s="69"/>
      <c r="ABY121" s="97"/>
      <c r="ABZ121" s="88"/>
      <c r="ACA121" s="71"/>
      <c r="ACB121" s="89"/>
      <c r="ACC121" s="89"/>
      <c r="ACD121" s="77"/>
      <c r="ACE121" s="73"/>
      <c r="ACF121" s="69"/>
      <c r="ACG121" s="97"/>
      <c r="ACH121" s="88"/>
      <c r="ACI121" s="71"/>
      <c r="ACJ121" s="89"/>
      <c r="ACK121" s="89"/>
      <c r="ACL121" s="77"/>
      <c r="ACM121" s="73"/>
      <c r="ACN121" s="69"/>
      <c r="ACO121" s="97"/>
      <c r="ACP121" s="88"/>
      <c r="ACQ121" s="71"/>
      <c r="ACR121" s="89"/>
      <c r="ACS121" s="89"/>
      <c r="ACT121" s="77"/>
      <c r="ACU121" s="73"/>
      <c r="ACV121" s="69"/>
      <c r="ACW121" s="97"/>
      <c r="ACX121" s="88"/>
      <c r="ACY121" s="71"/>
      <c r="ACZ121" s="89"/>
      <c r="ADA121" s="89"/>
      <c r="ADB121" s="77"/>
      <c r="ADC121" s="73"/>
      <c r="ADD121" s="69"/>
      <c r="ADE121" s="97"/>
      <c r="ADF121" s="88"/>
      <c r="ADG121" s="71"/>
      <c r="ADH121" s="89"/>
      <c r="ADI121" s="89"/>
      <c r="ADJ121" s="77"/>
      <c r="ADK121" s="73"/>
      <c r="ADL121" s="69"/>
      <c r="ADM121" s="97"/>
      <c r="ADN121" s="88"/>
      <c r="ADO121" s="71"/>
      <c r="ADP121" s="89"/>
      <c r="ADQ121" s="89"/>
      <c r="ADR121" s="77"/>
      <c r="ADS121" s="73"/>
      <c r="ADT121" s="69"/>
      <c r="ADU121" s="97"/>
      <c r="ADV121" s="88"/>
      <c r="ADW121" s="71"/>
      <c r="ADX121" s="89"/>
      <c r="ADY121" s="89"/>
      <c r="ADZ121" s="77"/>
      <c r="AEA121" s="73"/>
      <c r="AEB121" s="69"/>
      <c r="AEC121" s="97"/>
      <c r="AED121" s="88"/>
      <c r="AEE121" s="71"/>
      <c r="AEF121" s="89"/>
      <c r="AEG121" s="89"/>
      <c r="AEH121" s="77"/>
      <c r="AEI121" s="73"/>
      <c r="AEJ121" s="69"/>
      <c r="AEK121" s="97"/>
      <c r="AEL121" s="88"/>
      <c r="AEM121" s="71"/>
      <c r="AEN121" s="89"/>
      <c r="AEO121" s="89"/>
      <c r="AEP121" s="77"/>
      <c r="AEQ121" s="73"/>
      <c r="AER121" s="69"/>
      <c r="AES121" s="97"/>
      <c r="AET121" s="88"/>
      <c r="AEU121" s="71"/>
      <c r="AEV121" s="89"/>
      <c r="AEW121" s="89"/>
      <c r="AEX121" s="77"/>
      <c r="AEY121" s="73"/>
      <c r="AEZ121" s="69"/>
      <c r="AFA121" s="97"/>
      <c r="AFB121" s="88"/>
      <c r="AFC121" s="71"/>
      <c r="AFD121" s="89"/>
      <c r="AFE121" s="89"/>
      <c r="AFF121" s="77"/>
      <c r="AFG121" s="73"/>
      <c r="AFH121" s="69"/>
      <c r="AFI121" s="97"/>
      <c r="AFJ121" s="88"/>
      <c r="AFK121" s="71"/>
      <c r="AFL121" s="89"/>
      <c r="AFM121" s="89"/>
      <c r="AFN121" s="77"/>
      <c r="AFO121" s="73"/>
      <c r="AFP121" s="69"/>
      <c r="AFQ121" s="97"/>
      <c r="AFR121" s="88"/>
      <c r="AFS121" s="71"/>
      <c r="AFT121" s="89"/>
      <c r="AFU121" s="89"/>
      <c r="AFV121" s="77"/>
      <c r="AFW121" s="73"/>
      <c r="AFX121" s="69"/>
      <c r="AFY121" s="97"/>
      <c r="AFZ121" s="88"/>
      <c r="AGA121" s="71"/>
      <c r="AGB121" s="89"/>
      <c r="AGC121" s="89"/>
      <c r="AGD121" s="77"/>
      <c r="AGE121" s="73"/>
      <c r="AGF121" s="69"/>
      <c r="AGG121" s="97"/>
      <c r="AGH121" s="88"/>
      <c r="AGI121" s="71"/>
      <c r="AGJ121" s="89"/>
      <c r="AGK121" s="89"/>
      <c r="AGL121" s="77"/>
      <c r="AGM121" s="73"/>
      <c r="AGN121" s="69"/>
      <c r="AGO121" s="97"/>
      <c r="AGP121" s="88"/>
      <c r="AGQ121" s="71"/>
      <c r="AGR121" s="89"/>
      <c r="AGS121" s="89"/>
      <c r="AGT121" s="77"/>
      <c r="AGU121" s="73"/>
      <c r="AGV121" s="69"/>
      <c r="AGW121" s="97"/>
      <c r="AGX121" s="88"/>
      <c r="AGY121" s="71"/>
      <c r="AGZ121" s="89"/>
      <c r="AHA121" s="89"/>
      <c r="AHB121" s="77"/>
      <c r="AHC121" s="73"/>
      <c r="AHD121" s="69"/>
      <c r="AHE121" s="97"/>
      <c r="AHF121" s="88"/>
      <c r="AHG121" s="71"/>
      <c r="AHH121" s="89"/>
      <c r="AHI121" s="89"/>
      <c r="AHJ121" s="77"/>
      <c r="AHK121" s="73"/>
      <c r="AHL121" s="69"/>
      <c r="AHM121" s="97"/>
      <c r="AHN121" s="88"/>
      <c r="AHO121" s="71"/>
      <c r="AHP121" s="89"/>
      <c r="AHQ121" s="89"/>
      <c r="AHR121" s="77"/>
      <c r="AHS121" s="73"/>
      <c r="AHT121" s="69"/>
      <c r="AHU121" s="97"/>
      <c r="AHV121" s="88"/>
      <c r="AHW121" s="71"/>
      <c r="AHX121" s="89"/>
      <c r="AHY121" s="89"/>
      <c r="AHZ121" s="77"/>
      <c r="AIA121" s="73"/>
      <c r="AIB121" s="69"/>
      <c r="AIC121" s="97"/>
      <c r="AID121" s="88"/>
      <c r="AIE121" s="71"/>
      <c r="AIF121" s="89"/>
      <c r="AIG121" s="89"/>
      <c r="AIH121" s="77"/>
      <c r="AII121" s="73"/>
      <c r="AIJ121" s="69"/>
      <c r="AIK121" s="97"/>
      <c r="AIL121" s="88"/>
      <c r="AIM121" s="71"/>
      <c r="AIN121" s="89"/>
      <c r="AIO121" s="89"/>
      <c r="AIP121" s="77"/>
      <c r="AIQ121" s="73"/>
      <c r="AIR121" s="69"/>
      <c r="AIS121" s="97"/>
      <c r="AIT121" s="88"/>
      <c r="AIU121" s="71"/>
      <c r="AIV121" s="89"/>
      <c r="AIW121" s="89"/>
      <c r="AIX121" s="77"/>
      <c r="AIY121" s="73"/>
      <c r="AIZ121" s="69"/>
      <c r="AJA121" s="97"/>
      <c r="AJB121" s="88"/>
      <c r="AJC121" s="71"/>
      <c r="AJD121" s="89"/>
      <c r="AJE121" s="89"/>
      <c r="AJF121" s="77"/>
      <c r="AJG121" s="73"/>
      <c r="AJH121" s="69"/>
      <c r="AJI121" s="97"/>
      <c r="AJJ121" s="88"/>
      <c r="AJK121" s="71"/>
      <c r="AJL121" s="89"/>
      <c r="AJM121" s="89"/>
      <c r="AJN121" s="77"/>
      <c r="AJO121" s="73"/>
      <c r="AJP121" s="69"/>
      <c r="AJQ121" s="97"/>
      <c r="AJR121" s="88"/>
      <c r="AJS121" s="71"/>
      <c r="AJT121" s="89"/>
      <c r="AJU121" s="89"/>
      <c r="AJV121" s="77"/>
      <c r="AJW121" s="73"/>
      <c r="AJX121" s="69"/>
      <c r="AJY121" s="97"/>
      <c r="AJZ121" s="88"/>
      <c r="AKA121" s="71"/>
      <c r="AKB121" s="89"/>
      <c r="AKC121" s="89"/>
      <c r="AKD121" s="77"/>
      <c r="AKE121" s="73"/>
      <c r="AKF121" s="69"/>
      <c r="AKG121" s="97"/>
      <c r="AKH121" s="88"/>
      <c r="AKI121" s="71"/>
      <c r="AKJ121" s="89"/>
      <c r="AKK121" s="89"/>
      <c r="AKL121" s="77"/>
      <c r="AKM121" s="73"/>
      <c r="AKN121" s="69"/>
      <c r="AKO121" s="97"/>
      <c r="AKP121" s="88"/>
      <c r="AKQ121" s="71"/>
      <c r="AKR121" s="89"/>
      <c r="AKS121" s="89"/>
      <c r="AKT121" s="77"/>
      <c r="AKU121" s="73"/>
      <c r="AKV121" s="69"/>
      <c r="AKW121" s="97"/>
      <c r="AKX121" s="88"/>
      <c r="AKY121" s="71"/>
      <c r="AKZ121" s="89"/>
      <c r="ALA121" s="89"/>
      <c r="ALB121" s="77"/>
      <c r="ALC121" s="73"/>
      <c r="ALD121" s="69"/>
      <c r="ALE121" s="97"/>
      <c r="ALF121" s="88"/>
      <c r="ALG121" s="71"/>
      <c r="ALH121" s="89"/>
      <c r="ALI121" s="89"/>
      <c r="ALJ121" s="77"/>
      <c r="ALK121" s="73"/>
      <c r="ALL121" s="69"/>
      <c r="ALM121" s="97"/>
      <c r="ALN121" s="88"/>
      <c r="ALO121" s="71"/>
      <c r="ALP121" s="89"/>
      <c r="ALQ121" s="89"/>
      <c r="ALR121" s="77"/>
      <c r="ALS121" s="73"/>
      <c r="ALT121" s="69"/>
      <c r="ALU121" s="97"/>
      <c r="ALV121" s="88"/>
      <c r="ALW121" s="71"/>
      <c r="ALX121" s="89"/>
      <c r="ALY121" s="89"/>
      <c r="ALZ121" s="77"/>
      <c r="AMA121" s="73"/>
      <c r="AMB121" s="69"/>
      <c r="AMC121" s="97"/>
      <c r="AMD121" s="88"/>
      <c r="AME121" s="71"/>
      <c r="AMF121" s="89"/>
      <c r="AMG121" s="89"/>
      <c r="AMH121" s="77"/>
      <c r="AMI121" s="73"/>
      <c r="AMJ121" s="69"/>
      <c r="AMK121" s="97"/>
      <c r="AML121" s="88"/>
      <c r="AMM121" s="71"/>
      <c r="AMN121" s="89"/>
      <c r="AMO121" s="89"/>
      <c r="AMP121" s="77"/>
      <c r="AMQ121" s="73"/>
      <c r="AMR121" s="69"/>
      <c r="AMS121" s="97"/>
      <c r="AMT121" s="88"/>
      <c r="AMU121" s="71"/>
      <c r="AMV121" s="89"/>
      <c r="AMW121" s="89"/>
      <c r="AMX121" s="77"/>
      <c r="AMY121" s="73"/>
      <c r="AMZ121" s="69"/>
      <c r="ANA121" s="97"/>
      <c r="ANB121" s="88"/>
      <c r="ANC121" s="71"/>
      <c r="AND121" s="89"/>
      <c r="ANE121" s="89"/>
      <c r="ANF121" s="77"/>
      <c r="ANG121" s="73"/>
      <c r="ANH121" s="69"/>
      <c r="ANI121" s="97"/>
      <c r="ANJ121" s="88"/>
      <c r="ANK121" s="71"/>
      <c r="ANL121" s="89"/>
      <c r="ANM121" s="89"/>
      <c r="ANN121" s="77"/>
      <c r="ANO121" s="73"/>
      <c r="ANP121" s="69"/>
      <c r="ANQ121" s="97"/>
      <c r="ANR121" s="88"/>
      <c r="ANS121" s="71"/>
      <c r="ANT121" s="89"/>
      <c r="ANU121" s="89"/>
      <c r="ANV121" s="77"/>
      <c r="ANW121" s="73"/>
      <c r="ANX121" s="69"/>
      <c r="ANY121" s="97"/>
      <c r="ANZ121" s="88"/>
      <c r="AOA121" s="71"/>
      <c r="AOB121" s="89"/>
      <c r="AOC121" s="89"/>
      <c r="AOD121" s="77"/>
      <c r="AOE121" s="73"/>
      <c r="AOF121" s="69"/>
      <c r="AOG121" s="97"/>
      <c r="AOH121" s="88"/>
      <c r="AOI121" s="71"/>
      <c r="AOJ121" s="89"/>
      <c r="AOK121" s="89"/>
      <c r="AOL121" s="77"/>
      <c r="AOM121" s="73"/>
      <c r="AON121" s="69"/>
      <c r="AOO121" s="97"/>
      <c r="AOP121" s="88"/>
      <c r="AOQ121" s="71"/>
      <c r="AOR121" s="89"/>
      <c r="AOS121" s="89"/>
      <c r="AOT121" s="77"/>
      <c r="AOU121" s="73"/>
      <c r="AOV121" s="69"/>
      <c r="AOW121" s="97"/>
      <c r="AOX121" s="88"/>
      <c r="AOY121" s="71"/>
      <c r="AOZ121" s="89"/>
      <c r="APA121" s="89"/>
      <c r="APB121" s="77"/>
      <c r="APC121" s="73"/>
      <c r="APD121" s="69"/>
      <c r="APE121" s="97"/>
      <c r="APF121" s="88"/>
      <c r="APG121" s="71"/>
      <c r="APH121" s="89"/>
      <c r="API121" s="89"/>
      <c r="APJ121" s="77"/>
      <c r="APK121" s="73"/>
      <c r="APL121" s="69"/>
      <c r="APM121" s="97"/>
      <c r="APN121" s="88"/>
      <c r="APO121" s="71"/>
      <c r="APP121" s="89"/>
      <c r="APQ121" s="89"/>
      <c r="APR121" s="77"/>
      <c r="APS121" s="73"/>
      <c r="APT121" s="69"/>
      <c r="APU121" s="97"/>
      <c r="APV121" s="88"/>
      <c r="APW121" s="71"/>
      <c r="APX121" s="89"/>
      <c r="APY121" s="89"/>
      <c r="APZ121" s="77"/>
      <c r="AQA121" s="73"/>
      <c r="AQB121" s="69"/>
      <c r="AQC121" s="97"/>
      <c r="AQD121" s="88"/>
      <c r="AQE121" s="71"/>
      <c r="AQF121" s="89"/>
      <c r="AQG121" s="89"/>
      <c r="AQH121" s="77"/>
      <c r="AQI121" s="73"/>
      <c r="AQJ121" s="69"/>
      <c r="AQK121" s="97"/>
      <c r="AQL121" s="88"/>
      <c r="AQM121" s="71"/>
      <c r="AQN121" s="89"/>
      <c r="AQO121" s="89"/>
      <c r="AQP121" s="77"/>
      <c r="AQQ121" s="73"/>
      <c r="AQR121" s="69"/>
      <c r="AQS121" s="97"/>
      <c r="AQT121" s="88"/>
      <c r="AQU121" s="71"/>
      <c r="AQV121" s="89"/>
      <c r="AQW121" s="89"/>
      <c r="AQX121" s="77"/>
      <c r="AQY121" s="73"/>
      <c r="AQZ121" s="69"/>
      <c r="ARA121" s="97"/>
      <c r="ARB121" s="88"/>
      <c r="ARC121" s="71"/>
      <c r="ARD121" s="89"/>
      <c r="ARE121" s="89"/>
      <c r="ARF121" s="77"/>
      <c r="ARG121" s="73"/>
      <c r="ARH121" s="69"/>
      <c r="ARI121" s="97"/>
      <c r="ARJ121" s="88"/>
      <c r="ARK121" s="71"/>
      <c r="ARL121" s="89"/>
      <c r="ARM121" s="89"/>
      <c r="ARN121" s="77"/>
      <c r="ARO121" s="73"/>
      <c r="ARP121" s="69"/>
      <c r="ARQ121" s="97"/>
      <c r="ARR121" s="88"/>
      <c r="ARS121" s="71"/>
      <c r="ART121" s="89"/>
      <c r="ARU121" s="89"/>
      <c r="ARV121" s="77"/>
      <c r="ARW121" s="73"/>
      <c r="ARX121" s="69"/>
      <c r="ARY121" s="97"/>
      <c r="ARZ121" s="88"/>
      <c r="ASA121" s="71"/>
      <c r="ASB121" s="89"/>
      <c r="ASC121" s="89"/>
      <c r="ASD121" s="77"/>
      <c r="ASE121" s="73"/>
      <c r="ASF121" s="69"/>
      <c r="ASG121" s="97"/>
      <c r="ASH121" s="88"/>
      <c r="ASI121" s="71"/>
      <c r="ASJ121" s="89"/>
      <c r="ASK121" s="89"/>
      <c r="ASL121" s="77"/>
      <c r="ASM121" s="73"/>
      <c r="ASN121" s="69"/>
      <c r="ASO121" s="97"/>
      <c r="ASP121" s="88"/>
      <c r="ASQ121" s="71"/>
      <c r="ASR121" s="89"/>
      <c r="ASS121" s="89"/>
      <c r="AST121" s="77"/>
      <c r="ASU121" s="73"/>
      <c r="ASV121" s="69"/>
      <c r="ASW121" s="97"/>
      <c r="ASX121" s="88"/>
      <c r="ASY121" s="71"/>
      <c r="ASZ121" s="89"/>
      <c r="ATA121" s="89"/>
      <c r="ATB121" s="77"/>
      <c r="ATC121" s="73"/>
      <c r="ATD121" s="69"/>
      <c r="ATE121" s="97"/>
      <c r="ATF121" s="88"/>
      <c r="ATG121" s="71"/>
      <c r="ATH121" s="89"/>
      <c r="ATI121" s="89"/>
      <c r="ATJ121" s="77"/>
      <c r="ATK121" s="73"/>
      <c r="ATL121" s="69"/>
      <c r="ATM121" s="97"/>
      <c r="ATN121" s="88"/>
      <c r="ATO121" s="71"/>
      <c r="ATP121" s="89"/>
      <c r="ATQ121" s="89"/>
      <c r="ATR121" s="77"/>
      <c r="ATS121" s="73"/>
      <c r="ATT121" s="69"/>
      <c r="ATU121" s="97"/>
      <c r="ATV121" s="88"/>
      <c r="ATW121" s="71"/>
      <c r="ATX121" s="89"/>
      <c r="ATY121" s="89"/>
      <c r="ATZ121" s="77"/>
      <c r="AUA121" s="73"/>
      <c r="AUB121" s="69"/>
      <c r="AUC121" s="97"/>
      <c r="AUD121" s="88"/>
      <c r="AUE121" s="71"/>
      <c r="AUF121" s="89"/>
      <c r="AUG121" s="89"/>
      <c r="AUH121" s="77"/>
      <c r="AUI121" s="73"/>
      <c r="AUJ121" s="69"/>
      <c r="AUK121" s="97"/>
      <c r="AUL121" s="88"/>
      <c r="AUM121" s="71"/>
      <c r="AUN121" s="89"/>
      <c r="AUO121" s="89"/>
      <c r="AUP121" s="77"/>
      <c r="AUQ121" s="73"/>
      <c r="AUR121" s="69"/>
      <c r="AUS121" s="97"/>
      <c r="AUT121" s="88"/>
      <c r="AUU121" s="71"/>
      <c r="AUV121" s="89"/>
      <c r="AUW121" s="89"/>
      <c r="AUX121" s="77"/>
      <c r="AUY121" s="73"/>
      <c r="AUZ121" s="69"/>
      <c r="AVA121" s="97"/>
      <c r="AVB121" s="88"/>
      <c r="AVC121" s="71"/>
      <c r="AVD121" s="89"/>
      <c r="AVE121" s="89"/>
      <c r="AVF121" s="77"/>
      <c r="AVG121" s="73"/>
      <c r="AVH121" s="69"/>
      <c r="AVI121" s="97"/>
      <c r="AVJ121" s="88"/>
      <c r="AVK121" s="71"/>
      <c r="AVL121" s="89"/>
      <c r="AVM121" s="89"/>
      <c r="AVN121" s="77"/>
      <c r="AVO121" s="73"/>
      <c r="AVP121" s="69"/>
      <c r="AVQ121" s="97"/>
      <c r="AVR121" s="88"/>
      <c r="AVS121" s="71"/>
      <c r="AVT121" s="89"/>
      <c r="AVU121" s="89"/>
      <c r="AVV121" s="77"/>
      <c r="AVW121" s="73"/>
      <c r="AVX121" s="69"/>
      <c r="AVY121" s="97"/>
      <c r="AVZ121" s="88"/>
      <c r="AWA121" s="71"/>
      <c r="AWB121" s="89"/>
      <c r="AWC121" s="89"/>
      <c r="AWD121" s="77"/>
      <c r="AWE121" s="73"/>
      <c r="AWF121" s="69"/>
      <c r="AWG121" s="97"/>
      <c r="AWH121" s="88"/>
      <c r="AWI121" s="71"/>
      <c r="AWJ121" s="89"/>
      <c r="AWK121" s="89"/>
      <c r="AWL121" s="77"/>
      <c r="AWM121" s="73"/>
      <c r="AWN121" s="69"/>
      <c r="AWO121" s="97"/>
      <c r="AWP121" s="88"/>
      <c r="AWQ121" s="71"/>
      <c r="AWR121" s="89"/>
      <c r="AWS121" s="89"/>
      <c r="AWT121" s="77"/>
      <c r="AWU121" s="73"/>
      <c r="AWV121" s="69"/>
      <c r="AWW121" s="97"/>
      <c r="AWX121" s="88"/>
      <c r="AWY121" s="71"/>
      <c r="AWZ121" s="89"/>
      <c r="AXA121" s="89"/>
      <c r="AXB121" s="77"/>
      <c r="AXC121" s="73"/>
      <c r="AXD121" s="69"/>
      <c r="AXE121" s="97"/>
      <c r="AXF121" s="88"/>
      <c r="AXG121" s="71"/>
      <c r="AXH121" s="89"/>
      <c r="AXI121" s="89"/>
      <c r="AXJ121" s="77"/>
      <c r="AXK121" s="73"/>
      <c r="AXL121" s="69"/>
      <c r="AXM121" s="97"/>
      <c r="AXN121" s="88"/>
      <c r="AXO121" s="71"/>
      <c r="AXP121" s="89"/>
      <c r="AXQ121" s="89"/>
      <c r="AXR121" s="77"/>
      <c r="AXS121" s="73"/>
      <c r="AXT121" s="69"/>
      <c r="AXU121" s="97"/>
      <c r="AXV121" s="88"/>
      <c r="AXW121" s="71"/>
      <c r="AXX121" s="89"/>
      <c r="AXY121" s="89"/>
      <c r="AXZ121" s="77"/>
      <c r="AYA121" s="73"/>
      <c r="AYB121" s="69"/>
      <c r="AYC121" s="97"/>
      <c r="AYD121" s="88"/>
      <c r="AYE121" s="71"/>
      <c r="AYF121" s="89"/>
      <c r="AYG121" s="89"/>
      <c r="AYH121" s="77"/>
      <c r="AYI121" s="73"/>
      <c r="AYJ121" s="69"/>
      <c r="AYK121" s="97"/>
      <c r="AYL121" s="88"/>
      <c r="AYM121" s="71"/>
      <c r="AYN121" s="89"/>
      <c r="AYO121" s="89"/>
      <c r="AYP121" s="77"/>
      <c r="AYQ121" s="73"/>
      <c r="AYR121" s="69"/>
      <c r="AYS121" s="97"/>
      <c r="AYT121" s="88"/>
      <c r="AYU121" s="71"/>
      <c r="AYV121" s="89"/>
      <c r="AYW121" s="89"/>
      <c r="AYX121" s="77"/>
      <c r="AYY121" s="73"/>
      <c r="AYZ121" s="69"/>
      <c r="AZA121" s="97"/>
      <c r="AZB121" s="88"/>
      <c r="AZC121" s="71"/>
      <c r="AZD121" s="89"/>
      <c r="AZE121" s="89"/>
      <c r="AZF121" s="77"/>
      <c r="AZG121" s="73"/>
      <c r="AZH121" s="69"/>
      <c r="AZI121" s="97"/>
      <c r="AZJ121" s="88"/>
      <c r="AZK121" s="71"/>
      <c r="AZL121" s="89"/>
      <c r="AZM121" s="89"/>
      <c r="AZN121" s="77"/>
      <c r="AZO121" s="73"/>
      <c r="AZP121" s="69"/>
      <c r="AZQ121" s="97"/>
      <c r="AZR121" s="88"/>
      <c r="AZS121" s="71"/>
      <c r="AZT121" s="89"/>
      <c r="AZU121" s="89"/>
      <c r="AZV121" s="77"/>
      <c r="AZW121" s="73"/>
      <c r="AZX121" s="69"/>
      <c r="AZY121" s="97"/>
      <c r="AZZ121" s="88"/>
      <c r="BAA121" s="71"/>
      <c r="BAB121" s="89"/>
      <c r="BAC121" s="89"/>
      <c r="BAD121" s="77"/>
      <c r="BAE121" s="73"/>
      <c r="BAF121" s="69"/>
      <c r="BAG121" s="97"/>
      <c r="BAH121" s="88"/>
      <c r="BAI121" s="71"/>
      <c r="BAJ121" s="89"/>
      <c r="BAK121" s="89"/>
      <c r="BAL121" s="77"/>
      <c r="BAM121" s="73"/>
      <c r="BAN121" s="69"/>
      <c r="BAO121" s="97"/>
      <c r="BAP121" s="88"/>
      <c r="BAQ121" s="71"/>
      <c r="BAR121" s="89"/>
      <c r="BAS121" s="89"/>
      <c r="BAT121" s="77"/>
      <c r="BAU121" s="73"/>
      <c r="BAV121" s="69"/>
      <c r="BAW121" s="97"/>
      <c r="BAX121" s="88"/>
      <c r="BAY121" s="71"/>
      <c r="BAZ121" s="89"/>
      <c r="BBA121" s="89"/>
      <c r="BBB121" s="77"/>
      <c r="BBC121" s="73"/>
      <c r="BBD121" s="69"/>
      <c r="BBE121" s="97"/>
      <c r="BBF121" s="88"/>
      <c r="BBG121" s="71"/>
      <c r="BBH121" s="89"/>
      <c r="BBI121" s="89"/>
      <c r="BBJ121" s="77"/>
      <c r="BBK121" s="73"/>
      <c r="BBL121" s="69"/>
      <c r="BBM121" s="97"/>
      <c r="BBN121" s="88"/>
      <c r="BBO121" s="71"/>
      <c r="BBP121" s="89"/>
      <c r="BBQ121" s="89"/>
      <c r="BBR121" s="77"/>
      <c r="BBS121" s="73"/>
      <c r="BBT121" s="69"/>
      <c r="BBU121" s="97"/>
      <c r="BBV121" s="88"/>
      <c r="BBW121" s="71"/>
      <c r="BBX121" s="89"/>
      <c r="BBY121" s="89"/>
      <c r="BBZ121" s="77"/>
      <c r="BCA121" s="73"/>
      <c r="BCB121" s="69"/>
      <c r="BCC121" s="97"/>
      <c r="BCD121" s="88"/>
      <c r="BCE121" s="71"/>
      <c r="BCF121" s="89"/>
      <c r="BCG121" s="89"/>
      <c r="BCH121" s="77"/>
      <c r="BCI121" s="73"/>
      <c r="BCJ121" s="69"/>
      <c r="BCK121" s="97"/>
      <c r="BCL121" s="88"/>
      <c r="BCM121" s="71"/>
      <c r="BCN121" s="89"/>
      <c r="BCO121" s="89"/>
      <c r="BCP121" s="77"/>
      <c r="BCQ121" s="73"/>
      <c r="BCR121" s="69"/>
      <c r="BCS121" s="97"/>
      <c r="BCT121" s="88"/>
      <c r="BCU121" s="71"/>
      <c r="BCV121" s="89"/>
      <c r="BCW121" s="89"/>
      <c r="BCX121" s="77"/>
      <c r="BCY121" s="73"/>
      <c r="BCZ121" s="69"/>
      <c r="BDA121" s="97"/>
      <c r="BDB121" s="88"/>
      <c r="BDC121" s="71"/>
      <c r="BDD121" s="89"/>
      <c r="BDE121" s="89"/>
      <c r="BDF121" s="77"/>
      <c r="BDG121" s="73"/>
      <c r="BDH121" s="69"/>
      <c r="BDI121" s="97"/>
      <c r="BDJ121" s="88"/>
      <c r="BDK121" s="71"/>
      <c r="BDL121" s="89"/>
      <c r="BDM121" s="89"/>
      <c r="BDN121" s="77"/>
      <c r="BDO121" s="73"/>
      <c r="BDP121" s="69"/>
      <c r="BDQ121" s="97"/>
      <c r="BDR121" s="88"/>
      <c r="BDS121" s="71"/>
      <c r="BDT121" s="89"/>
      <c r="BDU121" s="89"/>
      <c r="BDV121" s="77"/>
      <c r="BDW121" s="73"/>
      <c r="BDX121" s="69"/>
      <c r="BDY121" s="97"/>
      <c r="BDZ121" s="88"/>
      <c r="BEA121" s="71"/>
      <c r="BEB121" s="89"/>
      <c r="BEC121" s="89"/>
      <c r="BED121" s="77"/>
      <c r="BEE121" s="73"/>
      <c r="BEF121" s="69"/>
      <c r="BEG121" s="97"/>
      <c r="BEH121" s="88"/>
      <c r="BEI121" s="71"/>
      <c r="BEJ121" s="89"/>
      <c r="BEK121" s="89"/>
      <c r="BEL121" s="77"/>
      <c r="BEM121" s="73"/>
      <c r="BEN121" s="69"/>
      <c r="BEO121" s="97"/>
      <c r="BEP121" s="88"/>
      <c r="BEQ121" s="71"/>
      <c r="BER121" s="89"/>
      <c r="BES121" s="89"/>
      <c r="BET121" s="77"/>
      <c r="BEU121" s="73"/>
      <c r="BEV121" s="69"/>
      <c r="BEW121" s="97"/>
      <c r="BEX121" s="88"/>
      <c r="BEY121" s="71"/>
      <c r="BEZ121" s="89"/>
      <c r="BFA121" s="89"/>
      <c r="BFB121" s="77"/>
      <c r="BFC121" s="73"/>
      <c r="BFD121" s="69"/>
      <c r="BFE121" s="97"/>
      <c r="BFF121" s="88"/>
      <c r="BFG121" s="71"/>
      <c r="BFH121" s="89"/>
      <c r="BFI121" s="89"/>
      <c r="BFJ121" s="77"/>
      <c r="BFK121" s="73"/>
      <c r="BFL121" s="69"/>
      <c r="BFM121" s="97"/>
      <c r="BFN121" s="88"/>
      <c r="BFO121" s="71"/>
      <c r="BFP121" s="89"/>
      <c r="BFQ121" s="89"/>
      <c r="BFR121" s="77"/>
      <c r="BFS121" s="73"/>
      <c r="BFT121" s="69"/>
      <c r="BFU121" s="97"/>
      <c r="BFV121" s="88"/>
      <c r="BFW121" s="71"/>
      <c r="BFX121" s="89"/>
      <c r="BFY121" s="89"/>
      <c r="BFZ121" s="77"/>
      <c r="BGA121" s="73"/>
      <c r="BGB121" s="69"/>
      <c r="BGC121" s="97"/>
      <c r="BGD121" s="88"/>
      <c r="BGE121" s="71"/>
      <c r="BGF121" s="89"/>
      <c r="BGG121" s="89"/>
      <c r="BGH121" s="77"/>
      <c r="BGI121" s="73"/>
      <c r="BGJ121" s="69"/>
      <c r="BGK121" s="97"/>
      <c r="BGL121" s="88"/>
      <c r="BGM121" s="71"/>
      <c r="BGN121" s="89"/>
      <c r="BGO121" s="89"/>
      <c r="BGP121" s="77"/>
      <c r="BGQ121" s="73"/>
      <c r="BGR121" s="69"/>
      <c r="BGS121" s="97"/>
      <c r="BGT121" s="88"/>
      <c r="BGU121" s="71"/>
      <c r="BGV121" s="89"/>
      <c r="BGW121" s="89"/>
      <c r="BGX121" s="77"/>
      <c r="BGY121" s="73"/>
      <c r="BGZ121" s="69"/>
      <c r="BHA121" s="97"/>
      <c r="BHB121" s="88"/>
      <c r="BHC121" s="71"/>
      <c r="BHD121" s="89"/>
      <c r="BHE121" s="89"/>
      <c r="BHF121" s="77"/>
      <c r="BHG121" s="73"/>
      <c r="BHH121" s="69"/>
      <c r="BHI121" s="97"/>
      <c r="BHJ121" s="88"/>
      <c r="BHK121" s="71"/>
      <c r="BHL121" s="89"/>
      <c r="BHM121" s="89"/>
      <c r="BHN121" s="77"/>
      <c r="BHO121" s="73"/>
      <c r="BHP121" s="69"/>
      <c r="BHQ121" s="97"/>
      <c r="BHR121" s="88"/>
      <c r="BHS121" s="71"/>
      <c r="BHT121" s="89"/>
      <c r="BHU121" s="89"/>
      <c r="BHV121" s="77"/>
      <c r="BHW121" s="73"/>
      <c r="BHX121" s="69"/>
      <c r="BHY121" s="97"/>
      <c r="BHZ121" s="88"/>
      <c r="BIA121" s="71"/>
      <c r="BIB121" s="89"/>
      <c r="BIC121" s="89"/>
      <c r="BID121" s="77"/>
      <c r="BIE121" s="73"/>
      <c r="BIF121" s="69"/>
      <c r="BIG121" s="97"/>
      <c r="BIH121" s="88"/>
      <c r="BII121" s="71"/>
      <c r="BIJ121" s="89"/>
      <c r="BIK121" s="89"/>
      <c r="BIL121" s="77"/>
      <c r="BIM121" s="73"/>
      <c r="BIN121" s="69"/>
      <c r="BIO121" s="97"/>
      <c r="BIP121" s="88"/>
      <c r="BIQ121" s="71"/>
      <c r="BIR121" s="89"/>
      <c r="BIS121" s="89"/>
      <c r="BIT121" s="77"/>
      <c r="BIU121" s="73"/>
      <c r="BIV121" s="69"/>
      <c r="BIW121" s="97"/>
      <c r="BIX121" s="88"/>
      <c r="BIY121" s="71"/>
      <c r="BIZ121" s="89"/>
      <c r="BJA121" s="89"/>
      <c r="BJB121" s="77"/>
      <c r="BJC121" s="73"/>
      <c r="BJD121" s="69"/>
      <c r="BJE121" s="97"/>
      <c r="BJF121" s="88"/>
      <c r="BJG121" s="71"/>
      <c r="BJH121" s="89"/>
      <c r="BJI121" s="89"/>
      <c r="BJJ121" s="77"/>
      <c r="BJK121" s="73"/>
      <c r="BJL121" s="69"/>
      <c r="BJM121" s="97"/>
      <c r="BJN121" s="88"/>
      <c r="BJO121" s="71"/>
      <c r="BJP121" s="89"/>
      <c r="BJQ121" s="89"/>
      <c r="BJR121" s="77"/>
      <c r="BJS121" s="73"/>
      <c r="BJT121" s="69"/>
      <c r="BJU121" s="97"/>
      <c r="BJV121" s="88"/>
      <c r="BJW121" s="71"/>
      <c r="BJX121" s="89"/>
      <c r="BJY121" s="89"/>
      <c r="BJZ121" s="77"/>
      <c r="BKA121" s="73"/>
      <c r="BKB121" s="69"/>
      <c r="BKC121" s="97"/>
      <c r="BKD121" s="88"/>
      <c r="BKE121" s="71"/>
      <c r="BKF121" s="89"/>
      <c r="BKG121" s="89"/>
      <c r="BKH121" s="77"/>
      <c r="BKI121" s="73"/>
      <c r="BKJ121" s="69"/>
      <c r="BKK121" s="97"/>
      <c r="BKL121" s="88"/>
      <c r="BKM121" s="71"/>
      <c r="BKN121" s="89"/>
      <c r="BKO121" s="89"/>
      <c r="BKP121" s="77"/>
      <c r="BKQ121" s="73"/>
      <c r="BKR121" s="69"/>
      <c r="BKS121" s="97"/>
      <c r="BKT121" s="88"/>
      <c r="BKU121" s="71"/>
      <c r="BKV121" s="89"/>
      <c r="BKW121" s="89"/>
      <c r="BKX121" s="77"/>
      <c r="BKY121" s="73"/>
      <c r="BKZ121" s="69"/>
      <c r="BLA121" s="97"/>
      <c r="BLB121" s="88"/>
      <c r="BLC121" s="71"/>
      <c r="BLD121" s="89"/>
      <c r="BLE121" s="89"/>
      <c r="BLF121" s="77"/>
      <c r="BLG121" s="73"/>
      <c r="BLH121" s="69"/>
      <c r="BLI121" s="97"/>
      <c r="BLJ121" s="88"/>
      <c r="BLK121" s="71"/>
      <c r="BLL121" s="89"/>
      <c r="BLM121" s="89"/>
      <c r="BLN121" s="77"/>
      <c r="BLO121" s="73"/>
      <c r="BLP121" s="69"/>
      <c r="BLQ121" s="97"/>
      <c r="BLR121" s="88"/>
      <c r="BLS121" s="71"/>
      <c r="BLT121" s="89"/>
      <c r="BLU121" s="89"/>
      <c r="BLV121" s="77"/>
      <c r="BLW121" s="73"/>
      <c r="BLX121" s="69"/>
      <c r="BLY121" s="97"/>
      <c r="BLZ121" s="88"/>
      <c r="BMA121" s="71"/>
      <c r="BMB121" s="89"/>
      <c r="BMC121" s="89"/>
      <c r="BMD121" s="77"/>
      <c r="BME121" s="73"/>
      <c r="BMF121" s="69"/>
      <c r="BMG121" s="97"/>
      <c r="BMH121" s="88"/>
      <c r="BMI121" s="71"/>
      <c r="BMJ121" s="89"/>
      <c r="BMK121" s="89"/>
      <c r="BML121" s="77"/>
      <c r="BMM121" s="73"/>
      <c r="BMN121" s="69"/>
      <c r="BMO121" s="97"/>
      <c r="BMP121" s="88"/>
      <c r="BMQ121" s="71"/>
      <c r="BMR121" s="89"/>
      <c r="BMS121" s="89"/>
      <c r="BMT121" s="77"/>
      <c r="BMU121" s="73"/>
      <c r="BMV121" s="69"/>
      <c r="BMW121" s="97"/>
      <c r="BMX121" s="88"/>
      <c r="BMY121" s="71"/>
      <c r="BMZ121" s="89"/>
      <c r="BNA121" s="89"/>
      <c r="BNB121" s="77"/>
      <c r="BNC121" s="73"/>
      <c r="BND121" s="69"/>
      <c r="BNE121" s="97"/>
      <c r="BNF121" s="88"/>
      <c r="BNG121" s="71"/>
      <c r="BNH121" s="89"/>
      <c r="BNI121" s="89"/>
      <c r="BNJ121" s="77"/>
      <c r="BNK121" s="73"/>
      <c r="BNL121" s="69"/>
      <c r="BNM121" s="97"/>
      <c r="BNN121" s="88"/>
      <c r="BNO121" s="71"/>
      <c r="BNP121" s="89"/>
      <c r="BNQ121" s="89"/>
      <c r="BNR121" s="77"/>
      <c r="BNS121" s="73"/>
      <c r="BNT121" s="69"/>
      <c r="BNU121" s="97"/>
      <c r="BNV121" s="88"/>
      <c r="BNW121" s="71"/>
      <c r="BNX121" s="89"/>
      <c r="BNY121" s="89"/>
      <c r="BNZ121" s="77"/>
      <c r="BOA121" s="73"/>
      <c r="BOB121" s="69"/>
      <c r="BOC121" s="97"/>
      <c r="BOD121" s="88"/>
      <c r="BOE121" s="71"/>
      <c r="BOF121" s="89"/>
      <c r="BOG121" s="89"/>
      <c r="BOH121" s="77"/>
      <c r="BOI121" s="73"/>
      <c r="BOJ121" s="69"/>
      <c r="BOK121" s="97"/>
      <c r="BOL121" s="88"/>
      <c r="BOM121" s="71"/>
      <c r="BON121" s="89"/>
      <c r="BOO121" s="89"/>
      <c r="BOP121" s="77"/>
      <c r="BOQ121" s="73"/>
      <c r="BOR121" s="69"/>
      <c r="BOS121" s="97"/>
      <c r="BOT121" s="88"/>
      <c r="BOU121" s="71"/>
      <c r="BOV121" s="89"/>
      <c r="BOW121" s="89"/>
      <c r="BOX121" s="77"/>
      <c r="BOY121" s="73"/>
      <c r="BOZ121" s="69"/>
      <c r="BPA121" s="97"/>
      <c r="BPB121" s="88"/>
      <c r="BPC121" s="71"/>
      <c r="BPD121" s="89"/>
      <c r="BPE121" s="89"/>
      <c r="BPF121" s="77"/>
      <c r="BPG121" s="73"/>
      <c r="BPH121" s="69"/>
      <c r="BPI121" s="97"/>
      <c r="BPJ121" s="88"/>
      <c r="BPK121" s="71"/>
      <c r="BPL121" s="89"/>
      <c r="BPM121" s="89"/>
      <c r="BPN121" s="77"/>
      <c r="BPO121" s="73"/>
      <c r="BPP121" s="69"/>
      <c r="BPQ121" s="97"/>
      <c r="BPR121" s="88"/>
      <c r="BPS121" s="71"/>
      <c r="BPT121" s="89"/>
      <c r="BPU121" s="89"/>
      <c r="BPV121" s="77"/>
      <c r="BPW121" s="73"/>
      <c r="BPX121" s="69"/>
      <c r="BPY121" s="97"/>
      <c r="BPZ121" s="88"/>
      <c r="BQA121" s="71"/>
      <c r="BQB121" s="89"/>
      <c r="BQC121" s="89"/>
      <c r="BQD121" s="77"/>
      <c r="BQE121" s="73"/>
      <c r="BQF121" s="69"/>
      <c r="BQG121" s="97"/>
      <c r="BQH121" s="88"/>
      <c r="BQI121" s="71"/>
      <c r="BQJ121" s="89"/>
      <c r="BQK121" s="89"/>
      <c r="BQL121" s="77"/>
      <c r="BQM121" s="73"/>
      <c r="BQN121" s="69"/>
      <c r="BQO121" s="97"/>
      <c r="BQP121" s="88"/>
      <c r="BQQ121" s="71"/>
      <c r="BQR121" s="89"/>
      <c r="BQS121" s="89"/>
      <c r="BQT121" s="77"/>
      <c r="BQU121" s="73"/>
      <c r="BQV121" s="69"/>
      <c r="BQW121" s="97"/>
      <c r="BQX121" s="88"/>
      <c r="BQY121" s="71"/>
      <c r="BQZ121" s="89"/>
      <c r="BRA121" s="89"/>
      <c r="BRB121" s="77"/>
      <c r="BRC121" s="73"/>
      <c r="BRD121" s="69"/>
      <c r="BRE121" s="97"/>
      <c r="BRF121" s="88"/>
      <c r="BRG121" s="71"/>
      <c r="BRH121" s="89"/>
      <c r="BRI121" s="89"/>
      <c r="BRJ121" s="77"/>
      <c r="BRK121" s="73"/>
      <c r="BRL121" s="69"/>
      <c r="BRM121" s="97"/>
      <c r="BRN121" s="88"/>
      <c r="BRO121" s="71"/>
      <c r="BRP121" s="89"/>
      <c r="BRQ121" s="89"/>
      <c r="BRR121" s="77"/>
      <c r="BRS121" s="73"/>
      <c r="BRT121" s="69"/>
      <c r="BRU121" s="97"/>
      <c r="BRV121" s="88"/>
      <c r="BRW121" s="71"/>
      <c r="BRX121" s="89"/>
      <c r="BRY121" s="89"/>
      <c r="BRZ121" s="77"/>
      <c r="BSA121" s="73"/>
      <c r="BSB121" s="69"/>
      <c r="BSC121" s="97"/>
      <c r="BSD121" s="88"/>
      <c r="BSE121" s="71"/>
      <c r="BSF121" s="89"/>
      <c r="BSG121" s="89"/>
      <c r="BSH121" s="77"/>
      <c r="BSI121" s="73"/>
      <c r="BSJ121" s="69"/>
      <c r="BSK121" s="97"/>
      <c r="BSL121" s="88"/>
      <c r="BSM121" s="71"/>
      <c r="BSN121" s="89"/>
      <c r="BSO121" s="89"/>
      <c r="BSP121" s="77"/>
      <c r="BSQ121" s="73"/>
      <c r="BSR121" s="69"/>
      <c r="BSS121" s="97"/>
      <c r="BST121" s="88"/>
      <c r="BSU121" s="71"/>
      <c r="BSV121" s="89"/>
      <c r="BSW121" s="89"/>
      <c r="BSX121" s="77"/>
      <c r="BSY121" s="73"/>
      <c r="BSZ121" s="69"/>
      <c r="BTA121" s="97"/>
      <c r="BTB121" s="88"/>
      <c r="BTC121" s="71"/>
      <c r="BTD121" s="89"/>
      <c r="BTE121" s="89"/>
      <c r="BTF121" s="77"/>
      <c r="BTG121" s="73"/>
      <c r="BTH121" s="69"/>
      <c r="BTI121" s="97"/>
      <c r="BTJ121" s="88"/>
      <c r="BTK121" s="71"/>
      <c r="BTL121" s="89"/>
      <c r="BTM121" s="89"/>
      <c r="BTN121" s="77"/>
      <c r="BTO121" s="73"/>
      <c r="BTP121" s="69"/>
      <c r="BTQ121" s="97"/>
      <c r="BTR121" s="88"/>
      <c r="BTS121" s="71"/>
      <c r="BTT121" s="89"/>
      <c r="BTU121" s="89"/>
      <c r="BTV121" s="77"/>
      <c r="BTW121" s="73"/>
      <c r="BTX121" s="69"/>
      <c r="BTY121" s="97"/>
      <c r="BTZ121" s="88"/>
      <c r="BUA121" s="71"/>
      <c r="BUB121" s="89"/>
      <c r="BUC121" s="89"/>
      <c r="BUD121" s="77"/>
      <c r="BUE121" s="73"/>
      <c r="BUF121" s="69"/>
      <c r="BUG121" s="97"/>
      <c r="BUH121" s="88"/>
      <c r="BUI121" s="71"/>
      <c r="BUJ121" s="89"/>
      <c r="BUK121" s="89"/>
      <c r="BUL121" s="77"/>
      <c r="BUM121" s="73"/>
      <c r="BUN121" s="69"/>
      <c r="BUO121" s="97"/>
      <c r="BUP121" s="88"/>
      <c r="BUQ121" s="71"/>
      <c r="BUR121" s="89"/>
      <c r="BUS121" s="89"/>
      <c r="BUT121" s="77"/>
      <c r="BUU121" s="73"/>
      <c r="BUV121" s="69"/>
      <c r="BUW121" s="97"/>
      <c r="BUX121" s="88"/>
      <c r="BUY121" s="71"/>
      <c r="BUZ121" s="89"/>
      <c r="BVA121" s="89"/>
      <c r="BVB121" s="77"/>
      <c r="BVC121" s="73"/>
      <c r="BVD121" s="69"/>
      <c r="BVE121" s="97"/>
      <c r="BVF121" s="88"/>
      <c r="BVG121" s="71"/>
      <c r="BVH121" s="89"/>
      <c r="BVI121" s="89"/>
      <c r="BVJ121" s="77"/>
      <c r="BVK121" s="73"/>
      <c r="BVL121" s="69"/>
      <c r="BVM121" s="97"/>
      <c r="BVN121" s="88"/>
      <c r="BVO121" s="71"/>
      <c r="BVP121" s="89"/>
      <c r="BVQ121" s="89"/>
      <c r="BVR121" s="77"/>
      <c r="BVS121" s="73"/>
      <c r="BVT121" s="69"/>
      <c r="BVU121" s="97"/>
      <c r="BVV121" s="88"/>
      <c r="BVW121" s="71"/>
      <c r="BVX121" s="89"/>
      <c r="BVY121" s="89"/>
      <c r="BVZ121" s="77"/>
      <c r="BWA121" s="73"/>
      <c r="BWB121" s="69"/>
      <c r="BWC121" s="97"/>
      <c r="BWD121" s="88"/>
      <c r="BWE121" s="71"/>
      <c r="BWF121" s="89"/>
      <c r="BWG121" s="89"/>
      <c r="BWH121" s="77"/>
      <c r="BWI121" s="73"/>
      <c r="BWJ121" s="69"/>
      <c r="BWK121" s="97"/>
      <c r="BWL121" s="88"/>
      <c r="BWM121" s="71"/>
      <c r="BWN121" s="89"/>
      <c r="BWO121" s="89"/>
      <c r="BWP121" s="77"/>
      <c r="BWQ121" s="73"/>
      <c r="BWR121" s="69"/>
      <c r="BWS121" s="97"/>
      <c r="BWT121" s="88"/>
      <c r="BWU121" s="71"/>
      <c r="BWV121" s="89"/>
      <c r="BWW121" s="89"/>
      <c r="BWX121" s="77"/>
      <c r="BWY121" s="73"/>
      <c r="BWZ121" s="69"/>
      <c r="BXA121" s="97"/>
      <c r="BXB121" s="88"/>
      <c r="BXC121" s="71"/>
      <c r="BXD121" s="89"/>
      <c r="BXE121" s="89"/>
      <c r="BXF121" s="77"/>
      <c r="BXG121" s="73"/>
      <c r="BXH121" s="69"/>
      <c r="BXI121" s="97"/>
      <c r="BXJ121" s="88"/>
      <c r="BXK121" s="71"/>
      <c r="BXL121" s="89"/>
      <c r="BXM121" s="89"/>
      <c r="BXN121" s="77"/>
      <c r="BXO121" s="73"/>
      <c r="BXP121" s="69"/>
      <c r="BXQ121" s="97"/>
      <c r="BXR121" s="88"/>
      <c r="BXS121" s="71"/>
      <c r="BXT121" s="89"/>
      <c r="BXU121" s="89"/>
      <c r="BXV121" s="77"/>
      <c r="BXW121" s="73"/>
      <c r="BXX121" s="69"/>
      <c r="BXY121" s="97"/>
      <c r="BXZ121" s="88"/>
      <c r="BYA121" s="71"/>
      <c r="BYB121" s="89"/>
      <c r="BYC121" s="89"/>
      <c r="BYD121" s="77"/>
      <c r="BYE121" s="73"/>
      <c r="BYF121" s="69"/>
      <c r="BYG121" s="97"/>
      <c r="BYH121" s="88"/>
      <c r="BYI121" s="71"/>
      <c r="BYJ121" s="89"/>
      <c r="BYK121" s="89"/>
      <c r="BYL121" s="77"/>
      <c r="BYM121" s="73"/>
      <c r="BYN121" s="69"/>
      <c r="BYO121" s="97"/>
      <c r="BYP121" s="88"/>
      <c r="BYQ121" s="71"/>
      <c r="BYR121" s="89"/>
      <c r="BYS121" s="89"/>
      <c r="BYT121" s="77"/>
      <c r="BYU121" s="73"/>
      <c r="BYV121" s="69"/>
      <c r="BYW121" s="97"/>
      <c r="BYX121" s="88"/>
      <c r="BYY121" s="71"/>
      <c r="BYZ121" s="89"/>
      <c r="BZA121" s="89"/>
      <c r="BZB121" s="77"/>
      <c r="BZC121" s="73"/>
      <c r="BZD121" s="69"/>
      <c r="BZE121" s="97"/>
      <c r="BZF121" s="88"/>
      <c r="BZG121" s="71"/>
      <c r="BZH121" s="89"/>
      <c r="BZI121" s="89"/>
      <c r="BZJ121" s="77"/>
      <c r="BZK121" s="73"/>
      <c r="BZL121" s="69"/>
      <c r="BZM121" s="97"/>
      <c r="BZN121" s="88"/>
      <c r="BZO121" s="71"/>
      <c r="BZP121" s="89"/>
      <c r="BZQ121" s="89"/>
      <c r="BZR121" s="77"/>
      <c r="BZS121" s="73"/>
      <c r="BZT121" s="69"/>
      <c r="BZU121" s="97"/>
      <c r="BZV121" s="88"/>
      <c r="BZW121" s="71"/>
      <c r="BZX121" s="89"/>
      <c r="BZY121" s="89"/>
      <c r="BZZ121" s="77"/>
      <c r="CAA121" s="73"/>
      <c r="CAB121" s="69"/>
      <c r="CAC121" s="97"/>
      <c r="CAD121" s="88"/>
      <c r="CAE121" s="71"/>
      <c r="CAF121" s="89"/>
      <c r="CAG121" s="89"/>
      <c r="CAH121" s="77"/>
      <c r="CAI121" s="73"/>
      <c r="CAJ121" s="69"/>
      <c r="CAK121" s="97"/>
      <c r="CAL121" s="88"/>
      <c r="CAM121" s="71"/>
      <c r="CAN121" s="89"/>
      <c r="CAO121" s="89"/>
      <c r="CAP121" s="77"/>
      <c r="CAQ121" s="73"/>
      <c r="CAR121" s="69"/>
      <c r="CAS121" s="97"/>
      <c r="CAT121" s="88"/>
      <c r="CAU121" s="71"/>
      <c r="CAV121" s="89"/>
      <c r="CAW121" s="89"/>
      <c r="CAX121" s="77"/>
      <c r="CAY121" s="73"/>
      <c r="CAZ121" s="69"/>
      <c r="CBA121" s="97"/>
      <c r="CBB121" s="88"/>
      <c r="CBC121" s="71"/>
      <c r="CBD121" s="89"/>
      <c r="CBE121" s="89"/>
      <c r="CBF121" s="77"/>
      <c r="CBG121" s="73"/>
      <c r="CBH121" s="69"/>
      <c r="CBI121" s="97"/>
      <c r="CBJ121" s="88"/>
      <c r="CBK121" s="71"/>
      <c r="CBL121" s="89"/>
      <c r="CBM121" s="89"/>
      <c r="CBN121" s="77"/>
      <c r="CBO121" s="73"/>
      <c r="CBP121" s="69"/>
      <c r="CBQ121" s="97"/>
      <c r="CBR121" s="88"/>
      <c r="CBS121" s="71"/>
      <c r="CBT121" s="89"/>
      <c r="CBU121" s="89"/>
      <c r="CBV121" s="77"/>
      <c r="CBW121" s="73"/>
      <c r="CBX121" s="69"/>
      <c r="CBY121" s="97"/>
      <c r="CBZ121" s="88"/>
      <c r="CCA121" s="71"/>
      <c r="CCB121" s="89"/>
      <c r="CCC121" s="89"/>
      <c r="CCD121" s="77"/>
      <c r="CCE121" s="73"/>
      <c r="CCF121" s="69"/>
      <c r="CCG121" s="97"/>
      <c r="CCH121" s="88"/>
      <c r="CCI121" s="71"/>
      <c r="CCJ121" s="89"/>
      <c r="CCK121" s="89"/>
      <c r="CCL121" s="77"/>
      <c r="CCM121" s="73"/>
      <c r="CCN121" s="69"/>
      <c r="CCO121" s="97"/>
      <c r="CCP121" s="88"/>
      <c r="CCQ121" s="71"/>
      <c r="CCR121" s="89"/>
      <c r="CCS121" s="89"/>
      <c r="CCT121" s="77"/>
      <c r="CCU121" s="73"/>
      <c r="CCV121" s="69"/>
      <c r="CCW121" s="97"/>
      <c r="CCX121" s="88"/>
      <c r="CCY121" s="71"/>
      <c r="CCZ121" s="89"/>
      <c r="CDA121" s="89"/>
      <c r="CDB121" s="77"/>
      <c r="CDC121" s="73"/>
      <c r="CDD121" s="69"/>
      <c r="CDE121" s="97"/>
      <c r="CDF121" s="88"/>
      <c r="CDG121" s="71"/>
      <c r="CDH121" s="89"/>
      <c r="CDI121" s="89"/>
      <c r="CDJ121" s="77"/>
      <c r="CDK121" s="73"/>
      <c r="CDL121" s="69"/>
      <c r="CDM121" s="97"/>
      <c r="CDN121" s="88"/>
      <c r="CDO121" s="71"/>
      <c r="CDP121" s="89"/>
      <c r="CDQ121" s="89"/>
      <c r="CDR121" s="77"/>
      <c r="CDS121" s="73"/>
      <c r="CDT121" s="69"/>
      <c r="CDU121" s="97"/>
      <c r="CDV121" s="88"/>
      <c r="CDW121" s="71"/>
      <c r="CDX121" s="89"/>
      <c r="CDY121" s="89"/>
      <c r="CDZ121" s="77"/>
      <c r="CEA121" s="73"/>
      <c r="CEB121" s="69"/>
      <c r="CEC121" s="97"/>
      <c r="CED121" s="88"/>
      <c r="CEE121" s="71"/>
      <c r="CEF121" s="89"/>
      <c r="CEG121" s="89"/>
      <c r="CEH121" s="77"/>
      <c r="CEI121" s="73"/>
      <c r="CEJ121" s="69"/>
      <c r="CEK121" s="97"/>
      <c r="CEL121" s="88"/>
      <c r="CEM121" s="71"/>
      <c r="CEN121" s="89"/>
      <c r="CEO121" s="89"/>
      <c r="CEP121" s="77"/>
      <c r="CEQ121" s="73"/>
      <c r="CER121" s="69"/>
      <c r="CES121" s="97"/>
      <c r="CET121" s="88"/>
      <c r="CEU121" s="71"/>
      <c r="CEV121" s="89"/>
      <c r="CEW121" s="89"/>
      <c r="CEX121" s="77"/>
      <c r="CEY121" s="73"/>
      <c r="CEZ121" s="69"/>
      <c r="CFA121" s="97"/>
      <c r="CFB121" s="88"/>
      <c r="CFC121" s="71"/>
      <c r="CFD121" s="89"/>
      <c r="CFE121" s="89"/>
      <c r="CFF121" s="77"/>
      <c r="CFG121" s="73"/>
      <c r="CFH121" s="69"/>
      <c r="CFI121" s="97"/>
      <c r="CFJ121" s="88"/>
      <c r="CFK121" s="71"/>
      <c r="CFL121" s="89"/>
      <c r="CFM121" s="89"/>
      <c r="CFN121" s="77"/>
      <c r="CFO121" s="73"/>
      <c r="CFP121" s="69"/>
      <c r="CFQ121" s="97"/>
      <c r="CFR121" s="88"/>
      <c r="CFS121" s="71"/>
      <c r="CFT121" s="89"/>
      <c r="CFU121" s="89"/>
      <c r="CFV121" s="77"/>
      <c r="CFW121" s="73"/>
      <c r="CFX121" s="69"/>
      <c r="CFY121" s="97"/>
      <c r="CFZ121" s="88"/>
      <c r="CGA121" s="71"/>
      <c r="CGB121" s="89"/>
      <c r="CGC121" s="89"/>
      <c r="CGD121" s="77"/>
      <c r="CGE121" s="73"/>
      <c r="CGF121" s="69"/>
      <c r="CGG121" s="97"/>
      <c r="CGH121" s="88"/>
      <c r="CGI121" s="71"/>
      <c r="CGJ121" s="89"/>
      <c r="CGK121" s="89"/>
      <c r="CGL121" s="77"/>
      <c r="CGM121" s="73"/>
      <c r="CGN121" s="69"/>
      <c r="CGO121" s="97"/>
      <c r="CGP121" s="88"/>
      <c r="CGQ121" s="71"/>
      <c r="CGR121" s="89"/>
      <c r="CGS121" s="89"/>
      <c r="CGT121" s="77"/>
      <c r="CGU121" s="73"/>
      <c r="CGV121" s="69"/>
      <c r="CGW121" s="97"/>
      <c r="CGX121" s="88"/>
      <c r="CGY121" s="71"/>
      <c r="CGZ121" s="89"/>
      <c r="CHA121" s="89"/>
      <c r="CHB121" s="77"/>
      <c r="CHC121" s="73"/>
      <c r="CHD121" s="69"/>
      <c r="CHE121" s="97"/>
      <c r="CHF121" s="88"/>
      <c r="CHG121" s="71"/>
      <c r="CHH121" s="89"/>
      <c r="CHI121" s="89"/>
      <c r="CHJ121" s="77"/>
      <c r="CHK121" s="73"/>
      <c r="CHL121" s="69"/>
      <c r="CHM121" s="97"/>
      <c r="CHN121" s="88"/>
      <c r="CHO121" s="71"/>
      <c r="CHP121" s="89"/>
      <c r="CHQ121" s="89"/>
      <c r="CHR121" s="77"/>
      <c r="CHS121" s="73"/>
      <c r="CHT121" s="69"/>
      <c r="CHU121" s="97"/>
      <c r="CHV121" s="88"/>
      <c r="CHW121" s="71"/>
      <c r="CHX121" s="89"/>
      <c r="CHY121" s="89"/>
      <c r="CHZ121" s="77"/>
      <c r="CIA121" s="73"/>
      <c r="CIB121" s="69"/>
      <c r="CIC121" s="97"/>
      <c r="CID121" s="88"/>
      <c r="CIE121" s="71"/>
      <c r="CIF121" s="89"/>
      <c r="CIG121" s="89"/>
      <c r="CIH121" s="77"/>
      <c r="CII121" s="73"/>
      <c r="CIJ121" s="69"/>
      <c r="CIK121" s="97"/>
      <c r="CIL121" s="88"/>
      <c r="CIM121" s="71"/>
      <c r="CIN121" s="89"/>
      <c r="CIO121" s="89"/>
      <c r="CIP121" s="77"/>
      <c r="CIQ121" s="73"/>
      <c r="CIR121" s="69"/>
      <c r="CIS121" s="97"/>
      <c r="CIT121" s="88"/>
      <c r="CIU121" s="71"/>
      <c r="CIV121" s="89"/>
      <c r="CIW121" s="89"/>
      <c r="CIX121" s="77"/>
      <c r="CIY121" s="73"/>
      <c r="CIZ121" s="69"/>
      <c r="CJA121" s="97"/>
      <c r="CJB121" s="88"/>
      <c r="CJC121" s="71"/>
      <c r="CJD121" s="89"/>
      <c r="CJE121" s="89"/>
      <c r="CJF121" s="77"/>
      <c r="CJG121" s="73"/>
      <c r="CJH121" s="69"/>
      <c r="CJI121" s="97"/>
      <c r="CJJ121" s="88"/>
      <c r="CJK121" s="71"/>
      <c r="CJL121" s="89"/>
      <c r="CJM121" s="89"/>
      <c r="CJN121" s="77"/>
      <c r="CJO121" s="73"/>
      <c r="CJP121" s="69"/>
      <c r="CJQ121" s="97"/>
      <c r="CJR121" s="88"/>
      <c r="CJS121" s="71"/>
      <c r="CJT121" s="89"/>
      <c r="CJU121" s="89"/>
      <c r="CJV121" s="77"/>
      <c r="CJW121" s="73"/>
      <c r="CJX121" s="69"/>
      <c r="CJY121" s="97"/>
      <c r="CJZ121" s="88"/>
      <c r="CKA121" s="71"/>
      <c r="CKB121" s="89"/>
      <c r="CKC121" s="89"/>
      <c r="CKD121" s="77"/>
      <c r="CKE121" s="73"/>
      <c r="CKF121" s="69"/>
      <c r="CKG121" s="97"/>
      <c r="CKH121" s="88"/>
      <c r="CKI121" s="71"/>
      <c r="CKJ121" s="89"/>
      <c r="CKK121" s="89"/>
      <c r="CKL121" s="77"/>
      <c r="CKM121" s="73"/>
      <c r="CKN121" s="69"/>
      <c r="CKO121" s="97"/>
      <c r="CKP121" s="88"/>
      <c r="CKQ121" s="71"/>
      <c r="CKR121" s="89"/>
      <c r="CKS121" s="89"/>
      <c r="CKT121" s="77"/>
      <c r="CKU121" s="73"/>
      <c r="CKV121" s="69"/>
      <c r="CKW121" s="97"/>
      <c r="CKX121" s="88"/>
      <c r="CKY121" s="71"/>
      <c r="CKZ121" s="89"/>
      <c r="CLA121" s="89"/>
      <c r="CLB121" s="77"/>
      <c r="CLC121" s="73"/>
      <c r="CLD121" s="69"/>
      <c r="CLE121" s="97"/>
      <c r="CLF121" s="88"/>
      <c r="CLG121" s="71"/>
      <c r="CLH121" s="89"/>
      <c r="CLI121" s="89"/>
      <c r="CLJ121" s="77"/>
      <c r="CLK121" s="73"/>
      <c r="CLL121" s="69"/>
      <c r="CLM121" s="97"/>
      <c r="CLN121" s="88"/>
      <c r="CLO121" s="71"/>
      <c r="CLP121" s="89"/>
      <c r="CLQ121" s="89"/>
      <c r="CLR121" s="77"/>
      <c r="CLS121" s="73"/>
      <c r="CLT121" s="69"/>
      <c r="CLU121" s="97"/>
      <c r="CLV121" s="88"/>
      <c r="CLW121" s="71"/>
      <c r="CLX121" s="89"/>
      <c r="CLY121" s="89"/>
      <c r="CLZ121" s="77"/>
      <c r="CMA121" s="73"/>
      <c r="CMB121" s="69"/>
      <c r="CMC121" s="97"/>
      <c r="CMD121" s="88"/>
      <c r="CME121" s="71"/>
      <c r="CMF121" s="89"/>
      <c r="CMG121" s="89"/>
      <c r="CMH121" s="77"/>
      <c r="CMI121" s="73"/>
      <c r="CMJ121" s="69"/>
      <c r="CMK121" s="97"/>
      <c r="CML121" s="88"/>
      <c r="CMM121" s="71"/>
      <c r="CMN121" s="89"/>
      <c r="CMO121" s="89"/>
      <c r="CMP121" s="77"/>
      <c r="CMQ121" s="73"/>
      <c r="CMR121" s="69"/>
      <c r="CMS121" s="97"/>
      <c r="CMT121" s="88"/>
      <c r="CMU121" s="71"/>
      <c r="CMV121" s="89"/>
      <c r="CMW121" s="89"/>
      <c r="CMX121" s="77"/>
      <c r="CMY121" s="73"/>
      <c r="CMZ121" s="69"/>
      <c r="CNA121" s="97"/>
      <c r="CNB121" s="88"/>
      <c r="CNC121" s="71"/>
      <c r="CND121" s="89"/>
      <c r="CNE121" s="89"/>
      <c r="CNF121" s="77"/>
      <c r="CNG121" s="73"/>
      <c r="CNH121" s="69"/>
      <c r="CNI121" s="97"/>
      <c r="CNJ121" s="88"/>
      <c r="CNK121" s="71"/>
      <c r="CNL121" s="89"/>
      <c r="CNM121" s="89"/>
      <c r="CNN121" s="77"/>
      <c r="CNO121" s="73"/>
      <c r="CNP121" s="69"/>
      <c r="CNQ121" s="97"/>
      <c r="CNR121" s="88"/>
      <c r="CNS121" s="71"/>
      <c r="CNT121" s="89"/>
      <c r="CNU121" s="89"/>
      <c r="CNV121" s="77"/>
      <c r="CNW121" s="73"/>
      <c r="CNX121" s="69"/>
      <c r="CNY121" s="97"/>
      <c r="CNZ121" s="88"/>
      <c r="COA121" s="71"/>
      <c r="COB121" s="89"/>
      <c r="COC121" s="89"/>
      <c r="COD121" s="77"/>
      <c r="COE121" s="73"/>
      <c r="COF121" s="69"/>
      <c r="COG121" s="97"/>
      <c r="COH121" s="88"/>
      <c r="COI121" s="71"/>
      <c r="COJ121" s="89"/>
      <c r="COK121" s="89"/>
      <c r="COL121" s="77"/>
      <c r="COM121" s="73"/>
      <c r="CON121" s="69"/>
      <c r="COO121" s="97"/>
      <c r="COP121" s="88"/>
      <c r="COQ121" s="71"/>
      <c r="COR121" s="89"/>
      <c r="COS121" s="89"/>
      <c r="COT121" s="77"/>
      <c r="COU121" s="73"/>
      <c r="COV121" s="69"/>
      <c r="COW121" s="97"/>
      <c r="COX121" s="88"/>
      <c r="COY121" s="71"/>
      <c r="COZ121" s="89"/>
      <c r="CPA121" s="89"/>
      <c r="CPB121" s="77"/>
      <c r="CPC121" s="73"/>
      <c r="CPD121" s="69"/>
      <c r="CPE121" s="97"/>
      <c r="CPF121" s="88"/>
      <c r="CPG121" s="71"/>
      <c r="CPH121" s="89"/>
      <c r="CPI121" s="89"/>
      <c r="CPJ121" s="77"/>
      <c r="CPK121" s="73"/>
      <c r="CPL121" s="69"/>
      <c r="CPM121" s="97"/>
      <c r="CPN121" s="88"/>
      <c r="CPO121" s="71"/>
      <c r="CPP121" s="89"/>
      <c r="CPQ121" s="89"/>
      <c r="CPR121" s="77"/>
      <c r="CPS121" s="73"/>
      <c r="CPT121" s="69"/>
      <c r="CPU121" s="97"/>
      <c r="CPV121" s="88"/>
      <c r="CPW121" s="71"/>
      <c r="CPX121" s="89"/>
      <c r="CPY121" s="89"/>
      <c r="CPZ121" s="77"/>
      <c r="CQA121" s="73"/>
      <c r="CQB121" s="69"/>
      <c r="CQC121" s="97"/>
      <c r="CQD121" s="88"/>
      <c r="CQE121" s="71"/>
      <c r="CQF121" s="89"/>
      <c r="CQG121" s="89"/>
      <c r="CQH121" s="77"/>
      <c r="CQI121" s="73"/>
      <c r="CQJ121" s="69"/>
      <c r="CQK121" s="97"/>
      <c r="CQL121" s="88"/>
      <c r="CQM121" s="71"/>
      <c r="CQN121" s="89"/>
      <c r="CQO121" s="89"/>
      <c r="CQP121" s="77"/>
      <c r="CQQ121" s="73"/>
      <c r="CQR121" s="69"/>
      <c r="CQS121" s="97"/>
      <c r="CQT121" s="88"/>
      <c r="CQU121" s="71"/>
      <c r="CQV121" s="89"/>
      <c r="CQW121" s="89"/>
      <c r="CQX121" s="77"/>
      <c r="CQY121" s="73"/>
      <c r="CQZ121" s="69"/>
      <c r="CRA121" s="97"/>
      <c r="CRB121" s="88"/>
      <c r="CRC121" s="71"/>
      <c r="CRD121" s="89"/>
      <c r="CRE121" s="89"/>
      <c r="CRF121" s="77"/>
      <c r="CRG121" s="73"/>
      <c r="CRH121" s="69"/>
      <c r="CRI121" s="97"/>
      <c r="CRJ121" s="88"/>
      <c r="CRK121" s="71"/>
      <c r="CRL121" s="89"/>
      <c r="CRM121" s="89"/>
      <c r="CRN121" s="77"/>
      <c r="CRO121" s="73"/>
      <c r="CRP121" s="69"/>
      <c r="CRQ121" s="97"/>
      <c r="CRR121" s="88"/>
      <c r="CRS121" s="71"/>
      <c r="CRT121" s="89"/>
      <c r="CRU121" s="89"/>
      <c r="CRV121" s="77"/>
      <c r="CRW121" s="73"/>
      <c r="CRX121" s="69"/>
      <c r="CRY121" s="97"/>
      <c r="CRZ121" s="88"/>
      <c r="CSA121" s="71"/>
      <c r="CSB121" s="89"/>
      <c r="CSC121" s="89"/>
      <c r="CSD121" s="77"/>
      <c r="CSE121" s="73"/>
      <c r="CSF121" s="69"/>
      <c r="CSG121" s="97"/>
      <c r="CSH121" s="88"/>
      <c r="CSI121" s="71"/>
      <c r="CSJ121" s="89"/>
      <c r="CSK121" s="89"/>
      <c r="CSL121" s="77"/>
      <c r="CSM121" s="73"/>
      <c r="CSN121" s="69"/>
      <c r="CSO121" s="97"/>
      <c r="CSP121" s="88"/>
      <c r="CSQ121" s="71"/>
      <c r="CSR121" s="89"/>
      <c r="CSS121" s="89"/>
      <c r="CST121" s="77"/>
      <c r="CSU121" s="73"/>
      <c r="CSV121" s="69"/>
      <c r="CSW121" s="97"/>
      <c r="CSX121" s="88"/>
      <c r="CSY121" s="71"/>
      <c r="CSZ121" s="89"/>
      <c r="CTA121" s="89"/>
      <c r="CTB121" s="77"/>
      <c r="CTC121" s="73"/>
      <c r="CTD121" s="69"/>
      <c r="CTE121" s="97"/>
      <c r="CTF121" s="88"/>
      <c r="CTG121" s="71"/>
      <c r="CTH121" s="89"/>
      <c r="CTI121" s="89"/>
      <c r="CTJ121" s="77"/>
      <c r="CTK121" s="73"/>
      <c r="CTL121" s="69"/>
      <c r="CTM121" s="97"/>
      <c r="CTN121" s="88"/>
      <c r="CTO121" s="71"/>
      <c r="CTP121" s="89"/>
      <c r="CTQ121" s="89"/>
      <c r="CTR121" s="77"/>
      <c r="CTS121" s="73"/>
      <c r="CTT121" s="69"/>
      <c r="CTU121" s="97"/>
      <c r="CTV121" s="88"/>
      <c r="CTW121" s="71"/>
      <c r="CTX121" s="89"/>
      <c r="CTY121" s="89"/>
      <c r="CTZ121" s="77"/>
      <c r="CUA121" s="73"/>
      <c r="CUB121" s="69"/>
      <c r="CUC121" s="97"/>
      <c r="CUD121" s="88"/>
      <c r="CUE121" s="71"/>
      <c r="CUF121" s="89"/>
      <c r="CUG121" s="89"/>
      <c r="CUH121" s="77"/>
      <c r="CUI121" s="73"/>
      <c r="CUJ121" s="69"/>
      <c r="CUK121" s="97"/>
      <c r="CUL121" s="88"/>
      <c r="CUM121" s="71"/>
      <c r="CUN121" s="89"/>
      <c r="CUO121" s="89"/>
      <c r="CUP121" s="77"/>
      <c r="CUQ121" s="73"/>
      <c r="CUR121" s="69"/>
      <c r="CUS121" s="97"/>
      <c r="CUT121" s="88"/>
      <c r="CUU121" s="71"/>
      <c r="CUV121" s="89"/>
      <c r="CUW121" s="89"/>
      <c r="CUX121" s="77"/>
      <c r="CUY121" s="73"/>
      <c r="CUZ121" s="69"/>
      <c r="CVA121" s="97"/>
      <c r="CVB121" s="88"/>
      <c r="CVC121" s="71"/>
      <c r="CVD121" s="89"/>
      <c r="CVE121" s="89"/>
      <c r="CVF121" s="77"/>
      <c r="CVG121" s="73"/>
      <c r="CVH121" s="69"/>
      <c r="CVI121" s="97"/>
      <c r="CVJ121" s="88"/>
      <c r="CVK121" s="71"/>
      <c r="CVL121" s="89"/>
      <c r="CVM121" s="89"/>
      <c r="CVN121" s="77"/>
      <c r="CVO121" s="73"/>
      <c r="CVP121" s="69"/>
      <c r="CVQ121" s="97"/>
      <c r="CVR121" s="88"/>
      <c r="CVS121" s="71"/>
      <c r="CVT121" s="89"/>
      <c r="CVU121" s="89"/>
      <c r="CVV121" s="77"/>
      <c r="CVW121" s="73"/>
      <c r="CVX121" s="69"/>
      <c r="CVY121" s="97"/>
      <c r="CVZ121" s="88"/>
      <c r="CWA121" s="71"/>
      <c r="CWB121" s="89"/>
      <c r="CWC121" s="89"/>
      <c r="CWD121" s="77"/>
      <c r="CWE121" s="73"/>
      <c r="CWF121" s="69"/>
      <c r="CWG121" s="97"/>
      <c r="CWH121" s="88"/>
      <c r="CWI121" s="71"/>
      <c r="CWJ121" s="89"/>
      <c r="CWK121" s="89"/>
      <c r="CWL121" s="77"/>
      <c r="CWM121" s="73"/>
      <c r="CWN121" s="69"/>
      <c r="CWO121" s="97"/>
      <c r="CWP121" s="88"/>
      <c r="CWQ121" s="71"/>
      <c r="CWR121" s="89"/>
      <c r="CWS121" s="89"/>
      <c r="CWT121" s="77"/>
      <c r="CWU121" s="73"/>
      <c r="CWV121" s="69"/>
      <c r="CWW121" s="97"/>
      <c r="CWX121" s="88"/>
      <c r="CWY121" s="71"/>
      <c r="CWZ121" s="89"/>
      <c r="CXA121" s="89"/>
      <c r="CXB121" s="77"/>
      <c r="CXC121" s="73"/>
      <c r="CXD121" s="69"/>
      <c r="CXE121" s="97"/>
      <c r="CXF121" s="88"/>
      <c r="CXG121" s="71"/>
      <c r="CXH121" s="89"/>
      <c r="CXI121" s="89"/>
      <c r="CXJ121" s="77"/>
      <c r="CXK121" s="73"/>
      <c r="CXL121" s="69"/>
      <c r="CXM121" s="97"/>
      <c r="CXN121" s="88"/>
      <c r="CXO121" s="71"/>
      <c r="CXP121" s="89"/>
      <c r="CXQ121" s="89"/>
      <c r="CXR121" s="77"/>
      <c r="CXS121" s="73"/>
      <c r="CXT121" s="69"/>
      <c r="CXU121" s="97"/>
      <c r="CXV121" s="88"/>
      <c r="CXW121" s="71"/>
      <c r="CXX121" s="89"/>
      <c r="CXY121" s="89"/>
      <c r="CXZ121" s="77"/>
      <c r="CYA121" s="73"/>
      <c r="CYB121" s="69"/>
      <c r="CYC121" s="97"/>
      <c r="CYD121" s="88"/>
      <c r="CYE121" s="71"/>
      <c r="CYF121" s="89"/>
      <c r="CYG121" s="89"/>
      <c r="CYH121" s="77"/>
      <c r="CYI121" s="73"/>
      <c r="CYJ121" s="69"/>
      <c r="CYK121" s="97"/>
      <c r="CYL121" s="88"/>
      <c r="CYM121" s="71"/>
      <c r="CYN121" s="89"/>
      <c r="CYO121" s="89"/>
      <c r="CYP121" s="77"/>
      <c r="CYQ121" s="73"/>
      <c r="CYR121" s="69"/>
      <c r="CYS121" s="97"/>
      <c r="CYT121" s="88"/>
      <c r="CYU121" s="71"/>
      <c r="CYV121" s="89"/>
      <c r="CYW121" s="89"/>
      <c r="CYX121" s="77"/>
      <c r="CYY121" s="73"/>
      <c r="CYZ121" s="69"/>
      <c r="CZA121" s="97"/>
      <c r="CZB121" s="88"/>
      <c r="CZC121" s="71"/>
      <c r="CZD121" s="89"/>
      <c r="CZE121" s="89"/>
      <c r="CZF121" s="77"/>
      <c r="CZG121" s="73"/>
      <c r="CZH121" s="69"/>
      <c r="CZI121" s="97"/>
      <c r="CZJ121" s="88"/>
      <c r="CZK121" s="71"/>
      <c r="CZL121" s="89"/>
      <c r="CZM121" s="89"/>
      <c r="CZN121" s="77"/>
      <c r="CZO121" s="73"/>
      <c r="CZP121" s="69"/>
      <c r="CZQ121" s="97"/>
      <c r="CZR121" s="88"/>
      <c r="CZS121" s="71"/>
      <c r="CZT121" s="89"/>
      <c r="CZU121" s="89"/>
      <c r="CZV121" s="77"/>
      <c r="CZW121" s="73"/>
      <c r="CZX121" s="69"/>
      <c r="CZY121" s="97"/>
      <c r="CZZ121" s="88"/>
      <c r="DAA121" s="71"/>
      <c r="DAB121" s="89"/>
      <c r="DAC121" s="89"/>
      <c r="DAD121" s="77"/>
      <c r="DAE121" s="73"/>
      <c r="DAF121" s="69"/>
      <c r="DAG121" s="97"/>
      <c r="DAH121" s="88"/>
      <c r="DAI121" s="71"/>
      <c r="DAJ121" s="89"/>
      <c r="DAK121" s="89"/>
      <c r="DAL121" s="77"/>
      <c r="DAM121" s="73"/>
      <c r="DAN121" s="69"/>
      <c r="DAO121" s="97"/>
      <c r="DAP121" s="88"/>
      <c r="DAQ121" s="71"/>
      <c r="DAR121" s="89"/>
      <c r="DAS121" s="89"/>
      <c r="DAT121" s="77"/>
      <c r="DAU121" s="73"/>
      <c r="DAV121" s="69"/>
      <c r="DAW121" s="97"/>
      <c r="DAX121" s="88"/>
      <c r="DAY121" s="71"/>
      <c r="DAZ121" s="89"/>
      <c r="DBA121" s="89"/>
      <c r="DBB121" s="77"/>
      <c r="DBC121" s="73"/>
      <c r="DBD121" s="69"/>
      <c r="DBE121" s="97"/>
      <c r="DBF121" s="88"/>
      <c r="DBG121" s="71"/>
      <c r="DBH121" s="89"/>
      <c r="DBI121" s="89"/>
      <c r="DBJ121" s="77"/>
      <c r="DBK121" s="73"/>
      <c r="DBL121" s="69"/>
      <c r="DBM121" s="97"/>
      <c r="DBN121" s="88"/>
      <c r="DBO121" s="71"/>
      <c r="DBP121" s="89"/>
      <c r="DBQ121" s="89"/>
      <c r="DBR121" s="77"/>
      <c r="DBS121" s="73"/>
      <c r="DBT121" s="69"/>
      <c r="DBU121" s="97"/>
      <c r="DBV121" s="88"/>
      <c r="DBW121" s="71"/>
      <c r="DBX121" s="89"/>
      <c r="DBY121" s="89"/>
      <c r="DBZ121" s="77"/>
      <c r="DCA121" s="73"/>
      <c r="DCB121" s="69"/>
      <c r="DCC121" s="97"/>
      <c r="DCD121" s="88"/>
      <c r="DCE121" s="71"/>
      <c r="DCF121" s="89"/>
      <c r="DCG121" s="89"/>
      <c r="DCH121" s="77"/>
      <c r="DCI121" s="73"/>
      <c r="DCJ121" s="69"/>
      <c r="DCK121" s="97"/>
      <c r="DCL121" s="88"/>
      <c r="DCM121" s="71"/>
      <c r="DCN121" s="89"/>
      <c r="DCO121" s="89"/>
      <c r="DCP121" s="77"/>
      <c r="DCQ121" s="73"/>
      <c r="DCR121" s="69"/>
      <c r="DCS121" s="97"/>
      <c r="DCT121" s="88"/>
      <c r="DCU121" s="71"/>
      <c r="DCV121" s="89"/>
      <c r="DCW121" s="89"/>
      <c r="DCX121" s="77"/>
      <c r="DCY121" s="73"/>
      <c r="DCZ121" s="69"/>
      <c r="DDA121" s="97"/>
      <c r="DDB121" s="88"/>
      <c r="DDC121" s="71"/>
      <c r="DDD121" s="89"/>
      <c r="DDE121" s="89"/>
    </row>
    <row r="122" spans="1:2813" ht="39.950000000000003" hidden="1" customHeight="1" outlineLevel="1">
      <c r="B122" s="6"/>
      <c r="C122" s="130" t="str">
        <f>IF(A122&lt;&gt;"",A122,MAX($A$23:A122)&amp;"."&amp;ROW()-ROW($A$23)+1-MATCH(MAX($A$23:A122),$A$23:A122))</f>
        <v>18.1</v>
      </c>
      <c r="D122" s="48"/>
      <c r="E122" s="46" t="s">
        <v>175</v>
      </c>
      <c r="F122" s="14" t="s">
        <v>97</v>
      </c>
      <c r="G122" s="24">
        <f>4.8*(2.73+1.64)+5.3*7.4</f>
        <v>60.195999999999998</v>
      </c>
      <c r="H122" s="14"/>
      <c r="I122" s="141"/>
      <c r="J122" s="123" t="str">
        <f t="shared" si="4"/>
        <v xml:space="preserve"> </v>
      </c>
      <c r="K122" s="72"/>
      <c r="L122" s="96"/>
      <c r="M122" s="92"/>
      <c r="N122" s="81"/>
      <c r="O122" s="90"/>
      <c r="P122" s="81"/>
      <c r="Q122" s="1"/>
      <c r="R122" s="6"/>
      <c r="S122" s="81"/>
      <c r="T122" s="90"/>
      <c r="U122" s="81"/>
      <c r="V122" s="77"/>
      <c r="W122" s="42"/>
      <c r="X122" s="72"/>
      <c r="Y122" s="96"/>
      <c r="Z122" s="92"/>
      <c r="AA122" s="81"/>
      <c r="AB122" s="90"/>
      <c r="AC122" s="81"/>
      <c r="AD122" s="77"/>
      <c r="AE122" s="42"/>
      <c r="AF122" s="72"/>
      <c r="AG122" s="96"/>
      <c r="AH122" s="92"/>
      <c r="AI122" s="81"/>
      <c r="AJ122" s="90"/>
      <c r="AK122" s="81"/>
      <c r="AL122" s="77"/>
      <c r="AM122" s="42"/>
      <c r="AN122" s="72"/>
      <c r="AO122" s="96"/>
      <c r="AP122" s="92"/>
      <c r="AQ122" s="81"/>
      <c r="AR122" s="90"/>
      <c r="AS122" s="81"/>
      <c r="AT122" s="77"/>
      <c r="AU122" s="42"/>
      <c r="AV122" s="72"/>
      <c r="AW122" s="96"/>
      <c r="AX122" s="92"/>
      <c r="AY122" s="81"/>
      <c r="AZ122" s="90"/>
      <c r="BA122" s="81"/>
      <c r="BB122" s="77"/>
      <c r="BC122" s="42"/>
      <c r="BD122" s="72"/>
      <c r="BE122" s="96"/>
      <c r="BF122" s="92"/>
      <c r="BG122" s="81"/>
      <c r="BH122" s="90"/>
      <c r="BI122" s="81"/>
      <c r="BJ122" s="77"/>
      <c r="BK122" s="42"/>
      <c r="BL122" s="72"/>
      <c r="BM122" s="96"/>
      <c r="BN122" s="92"/>
      <c r="BO122" s="81"/>
      <c r="BP122" s="90"/>
      <c r="BQ122" s="81"/>
      <c r="BR122" s="77"/>
      <c r="BS122" s="42"/>
      <c r="BT122" s="72"/>
      <c r="BU122" s="96"/>
      <c r="BV122" s="92"/>
      <c r="BW122" s="81"/>
      <c r="BX122" s="90"/>
      <c r="BY122" s="81"/>
      <c r="BZ122" s="77"/>
      <c r="CA122" s="42"/>
      <c r="CB122" s="72"/>
      <c r="CC122" s="96"/>
      <c r="CD122" s="92"/>
      <c r="CE122" s="81"/>
      <c r="CF122" s="90"/>
      <c r="CG122" s="81"/>
      <c r="CH122" s="77"/>
      <c r="CI122" s="42"/>
      <c r="CJ122" s="72"/>
      <c r="CK122" s="96"/>
      <c r="CL122" s="92"/>
      <c r="CM122" s="81"/>
      <c r="CN122" s="90"/>
      <c r="CO122" s="81"/>
      <c r="CP122" s="77"/>
      <c r="CQ122" s="42"/>
      <c r="CR122" s="72"/>
      <c r="CS122" s="96"/>
      <c r="CT122" s="92"/>
      <c r="CU122" s="81"/>
      <c r="CV122" s="90"/>
      <c r="CW122" s="81"/>
      <c r="CX122" s="77"/>
      <c r="CY122" s="42"/>
      <c r="CZ122" s="72"/>
      <c r="DA122" s="96"/>
      <c r="DB122" s="92"/>
      <c r="DC122" s="81"/>
      <c r="DD122" s="90"/>
      <c r="DE122" s="81"/>
      <c r="DF122" s="77"/>
      <c r="DG122" s="42"/>
      <c r="DH122" s="72"/>
      <c r="DI122" s="96"/>
      <c r="DJ122" s="92"/>
      <c r="DK122" s="81"/>
      <c r="DL122" s="90"/>
      <c r="DM122" s="81"/>
      <c r="DN122" s="77"/>
      <c r="DO122" s="42"/>
      <c r="DP122" s="72"/>
      <c r="DQ122" s="96"/>
      <c r="DR122" s="92"/>
      <c r="DS122" s="81"/>
      <c r="DT122" s="90"/>
      <c r="DU122" s="81"/>
      <c r="DV122" s="77"/>
      <c r="DW122" s="42"/>
      <c r="DX122" s="72"/>
      <c r="DY122" s="96"/>
      <c r="DZ122" s="92"/>
      <c r="EA122" s="81"/>
      <c r="EB122" s="90"/>
      <c r="EC122" s="81"/>
      <c r="ED122" s="77"/>
      <c r="EE122" s="42"/>
      <c r="EF122" s="72"/>
      <c r="EG122" s="96"/>
      <c r="EH122" s="92"/>
      <c r="EI122" s="81"/>
      <c r="EJ122" s="90"/>
      <c r="EK122" s="81"/>
      <c r="EL122" s="77"/>
      <c r="EM122" s="42"/>
      <c r="EN122" s="72"/>
      <c r="EO122" s="96"/>
      <c r="EP122" s="92"/>
      <c r="EQ122" s="81"/>
      <c r="ER122" s="90"/>
      <c r="ES122" s="81"/>
      <c r="ET122" s="77"/>
      <c r="EU122" s="42"/>
      <c r="EV122" s="72"/>
      <c r="EW122" s="96"/>
      <c r="EX122" s="92"/>
      <c r="EY122" s="81"/>
      <c r="EZ122" s="90"/>
      <c r="FA122" s="81"/>
      <c r="FB122" s="77"/>
      <c r="FC122" s="42"/>
      <c r="FD122" s="72"/>
      <c r="FE122" s="96"/>
      <c r="FF122" s="92"/>
      <c r="FG122" s="81"/>
      <c r="FH122" s="90"/>
      <c r="FI122" s="81"/>
      <c r="FJ122" s="77"/>
      <c r="FK122" s="42"/>
      <c r="FL122" s="72"/>
      <c r="FM122" s="96"/>
      <c r="FN122" s="92"/>
      <c r="FO122" s="81"/>
      <c r="FP122" s="90"/>
      <c r="FQ122" s="81"/>
      <c r="FR122" s="77"/>
      <c r="FS122" s="42"/>
      <c r="FT122" s="72"/>
      <c r="FU122" s="96"/>
      <c r="FV122" s="92"/>
      <c r="FW122" s="81"/>
      <c r="FX122" s="90"/>
      <c r="FY122" s="81"/>
      <c r="FZ122" s="77"/>
      <c r="GA122" s="42"/>
      <c r="GB122" s="72"/>
      <c r="GC122" s="96"/>
      <c r="GD122" s="92"/>
      <c r="GE122" s="81"/>
      <c r="GF122" s="90"/>
      <c r="GG122" s="81"/>
      <c r="GH122" s="77"/>
      <c r="GI122" s="42"/>
      <c r="GJ122" s="72"/>
      <c r="GK122" s="96"/>
      <c r="GL122" s="92"/>
      <c r="GM122" s="81"/>
      <c r="GN122" s="90"/>
      <c r="GO122" s="81"/>
      <c r="GP122" s="77"/>
      <c r="GQ122" s="42"/>
      <c r="GR122" s="72"/>
      <c r="GS122" s="96"/>
      <c r="GT122" s="92"/>
      <c r="GU122" s="81"/>
      <c r="GV122" s="90"/>
      <c r="GW122" s="81"/>
      <c r="GX122" s="77"/>
      <c r="GY122" s="42"/>
      <c r="GZ122" s="72"/>
      <c r="HA122" s="96"/>
      <c r="HB122" s="92"/>
      <c r="HC122" s="81"/>
      <c r="HD122" s="90"/>
      <c r="HE122" s="81"/>
      <c r="HF122" s="77"/>
      <c r="HG122" s="42"/>
      <c r="HH122" s="72"/>
      <c r="HI122" s="96"/>
      <c r="HJ122" s="92"/>
      <c r="HK122" s="81"/>
      <c r="HL122" s="90"/>
      <c r="HM122" s="81"/>
      <c r="HN122" s="77"/>
      <c r="HO122" s="42"/>
      <c r="HP122" s="72"/>
      <c r="HQ122" s="96"/>
      <c r="HR122" s="92"/>
      <c r="HS122" s="81"/>
      <c r="HT122" s="90"/>
      <c r="HU122" s="81"/>
      <c r="HV122" s="77"/>
      <c r="HW122" s="42"/>
      <c r="HX122" s="72"/>
      <c r="HY122" s="96"/>
      <c r="HZ122" s="92"/>
      <c r="IA122" s="81"/>
      <c r="IB122" s="90"/>
      <c r="IC122" s="81"/>
      <c r="ID122" s="77"/>
      <c r="IE122" s="42"/>
      <c r="IF122" s="72"/>
      <c r="IG122" s="96"/>
      <c r="IH122" s="92"/>
      <c r="II122" s="81"/>
      <c r="IJ122" s="90"/>
      <c r="IK122" s="81"/>
      <c r="IL122" s="77"/>
      <c r="IM122" s="42"/>
      <c r="IN122" s="72"/>
      <c r="IO122" s="96"/>
      <c r="IP122" s="92"/>
      <c r="IQ122" s="81"/>
      <c r="IR122" s="90"/>
      <c r="IS122" s="81"/>
      <c r="IT122" s="77"/>
      <c r="IU122" s="42"/>
      <c r="IV122" s="72"/>
      <c r="IW122" s="96"/>
      <c r="IX122" s="92"/>
      <c r="IY122" s="81"/>
      <c r="IZ122" s="90"/>
      <c r="JA122" s="81"/>
      <c r="JB122" s="77"/>
      <c r="JC122" s="42"/>
      <c r="JD122" s="72"/>
      <c r="JE122" s="96"/>
      <c r="JF122" s="92"/>
      <c r="JG122" s="81"/>
      <c r="JH122" s="90"/>
      <c r="JI122" s="81"/>
      <c r="JJ122" s="77"/>
      <c r="JK122" s="42"/>
      <c r="JL122" s="72"/>
      <c r="JM122" s="96"/>
      <c r="JN122" s="92"/>
      <c r="JO122" s="81"/>
      <c r="JP122" s="90"/>
      <c r="JQ122" s="81"/>
      <c r="JR122" s="77"/>
      <c r="JS122" s="42"/>
      <c r="JT122" s="72"/>
      <c r="JU122" s="96"/>
      <c r="JV122" s="92"/>
      <c r="JW122" s="81"/>
      <c r="JX122" s="90"/>
      <c r="JY122" s="81"/>
      <c r="JZ122" s="77"/>
      <c r="KA122" s="42"/>
      <c r="KB122" s="72"/>
      <c r="KC122" s="96"/>
      <c r="KD122" s="92"/>
      <c r="KE122" s="81"/>
      <c r="KF122" s="90"/>
      <c r="KG122" s="81"/>
      <c r="KH122" s="77"/>
      <c r="KI122" s="42"/>
      <c r="KJ122" s="72"/>
      <c r="KK122" s="96"/>
      <c r="KL122" s="92"/>
      <c r="KM122" s="81"/>
      <c r="KN122" s="90"/>
      <c r="KO122" s="81"/>
      <c r="KP122" s="77"/>
      <c r="KQ122" s="42"/>
      <c r="KR122" s="72"/>
      <c r="KS122" s="96"/>
      <c r="KT122" s="92"/>
      <c r="KU122" s="81"/>
      <c r="KV122" s="90"/>
      <c r="KW122" s="81"/>
      <c r="KX122" s="77"/>
      <c r="KY122" s="42"/>
      <c r="KZ122" s="72"/>
      <c r="LA122" s="96"/>
      <c r="LB122" s="92"/>
      <c r="LC122" s="81"/>
      <c r="LD122" s="90"/>
      <c r="LE122" s="81"/>
      <c r="LF122" s="77"/>
      <c r="LG122" s="42"/>
      <c r="LH122" s="72"/>
      <c r="LI122" s="96"/>
      <c r="LJ122" s="92"/>
      <c r="LK122" s="81"/>
      <c r="LL122" s="90"/>
      <c r="LM122" s="81"/>
      <c r="LN122" s="77"/>
      <c r="LO122" s="42"/>
      <c r="LP122" s="72"/>
      <c r="LQ122" s="96"/>
      <c r="LR122" s="92"/>
      <c r="LS122" s="81"/>
      <c r="LT122" s="90"/>
      <c r="LU122" s="81"/>
      <c r="LV122" s="77"/>
      <c r="LW122" s="42"/>
      <c r="LX122" s="72"/>
      <c r="LY122" s="96"/>
      <c r="LZ122" s="92"/>
      <c r="MA122" s="81"/>
      <c r="MB122" s="90"/>
      <c r="MC122" s="81"/>
      <c r="MD122" s="77"/>
      <c r="ME122" s="42"/>
      <c r="MF122" s="72"/>
      <c r="MG122" s="96"/>
      <c r="MH122" s="92"/>
      <c r="MI122" s="81"/>
      <c r="MJ122" s="90"/>
      <c r="MK122" s="81"/>
      <c r="ML122" s="77"/>
      <c r="MM122" s="42"/>
      <c r="MN122" s="72"/>
      <c r="MO122" s="96"/>
      <c r="MP122" s="92"/>
      <c r="MQ122" s="81"/>
      <c r="MR122" s="90"/>
      <c r="MS122" s="81"/>
      <c r="MT122" s="77"/>
      <c r="MU122" s="42"/>
      <c r="MV122" s="72"/>
      <c r="MW122" s="96"/>
      <c r="MX122" s="92"/>
      <c r="MY122" s="81"/>
      <c r="MZ122" s="90"/>
      <c r="NA122" s="81"/>
      <c r="NB122" s="77"/>
      <c r="NC122" s="42"/>
      <c r="ND122" s="72"/>
      <c r="NE122" s="96"/>
      <c r="NF122" s="92"/>
      <c r="NG122" s="81"/>
      <c r="NH122" s="90"/>
      <c r="NI122" s="81"/>
      <c r="NJ122" s="77"/>
      <c r="NK122" s="42"/>
      <c r="NL122" s="72"/>
      <c r="NM122" s="96"/>
      <c r="NN122" s="92"/>
      <c r="NO122" s="81"/>
      <c r="NP122" s="90"/>
      <c r="NQ122" s="81"/>
      <c r="NR122" s="77"/>
      <c r="NS122" s="42"/>
      <c r="NT122" s="72"/>
      <c r="NU122" s="96"/>
      <c r="NV122" s="92"/>
      <c r="NW122" s="81"/>
      <c r="NX122" s="90"/>
      <c r="NY122" s="81"/>
      <c r="NZ122" s="77"/>
      <c r="OA122" s="42"/>
      <c r="OB122" s="72"/>
      <c r="OC122" s="96"/>
      <c r="OD122" s="92"/>
      <c r="OE122" s="81"/>
      <c r="OF122" s="90"/>
      <c r="OG122" s="81"/>
      <c r="OH122" s="77"/>
      <c r="OI122" s="42"/>
      <c r="OJ122" s="72"/>
      <c r="OK122" s="96"/>
      <c r="OL122" s="92"/>
      <c r="OM122" s="81"/>
      <c r="ON122" s="90"/>
      <c r="OO122" s="81"/>
      <c r="OP122" s="77"/>
      <c r="OQ122" s="42"/>
      <c r="OR122" s="72"/>
      <c r="OS122" s="96"/>
      <c r="OT122" s="92"/>
      <c r="OU122" s="81"/>
      <c r="OV122" s="90"/>
      <c r="OW122" s="81"/>
      <c r="OX122" s="77"/>
      <c r="OY122" s="42"/>
      <c r="OZ122" s="72"/>
      <c r="PA122" s="96"/>
      <c r="PB122" s="92"/>
      <c r="PC122" s="81"/>
      <c r="PD122" s="90"/>
      <c r="PE122" s="81"/>
      <c r="PF122" s="77"/>
      <c r="PG122" s="42"/>
      <c r="PH122" s="72"/>
      <c r="PI122" s="96"/>
      <c r="PJ122" s="92"/>
      <c r="PK122" s="81"/>
      <c r="PL122" s="90"/>
      <c r="PM122" s="81"/>
      <c r="PN122" s="77"/>
      <c r="PO122" s="42"/>
      <c r="PP122" s="72"/>
      <c r="PQ122" s="96"/>
      <c r="PR122" s="92"/>
      <c r="PS122" s="81"/>
      <c r="PT122" s="90"/>
      <c r="PU122" s="81"/>
      <c r="PV122" s="77"/>
      <c r="PW122" s="42"/>
      <c r="PX122" s="72"/>
      <c r="PY122" s="96"/>
      <c r="PZ122" s="92"/>
      <c r="QA122" s="81"/>
      <c r="QB122" s="90"/>
      <c r="QC122" s="81"/>
      <c r="QD122" s="77"/>
      <c r="QE122" s="42"/>
      <c r="QF122" s="72"/>
      <c r="QG122" s="96"/>
      <c r="QH122" s="92"/>
      <c r="QI122" s="81"/>
      <c r="QJ122" s="90"/>
      <c r="QK122" s="81"/>
      <c r="QL122" s="77"/>
      <c r="QM122" s="42"/>
      <c r="QN122" s="72"/>
      <c r="QO122" s="96"/>
      <c r="QP122" s="92"/>
      <c r="QQ122" s="81"/>
      <c r="QR122" s="90"/>
      <c r="QS122" s="81"/>
      <c r="QT122" s="77"/>
      <c r="QU122" s="42"/>
      <c r="QV122" s="72"/>
      <c r="QW122" s="96"/>
      <c r="QX122" s="92"/>
      <c r="QY122" s="81"/>
      <c r="QZ122" s="90"/>
      <c r="RA122" s="81"/>
      <c r="RB122" s="77"/>
      <c r="RC122" s="42"/>
      <c r="RD122" s="72"/>
      <c r="RE122" s="96"/>
      <c r="RF122" s="92"/>
      <c r="RG122" s="81"/>
      <c r="RH122" s="90"/>
      <c r="RI122" s="81"/>
      <c r="RJ122" s="77"/>
      <c r="RK122" s="42"/>
      <c r="RL122" s="72"/>
      <c r="RM122" s="96"/>
      <c r="RN122" s="92"/>
      <c r="RO122" s="81"/>
      <c r="RP122" s="90"/>
      <c r="RQ122" s="81"/>
      <c r="RR122" s="77"/>
      <c r="RS122" s="42"/>
      <c r="RT122" s="72"/>
      <c r="RU122" s="96"/>
      <c r="RV122" s="92"/>
      <c r="RW122" s="81"/>
      <c r="RX122" s="90"/>
      <c r="RY122" s="81"/>
      <c r="RZ122" s="77"/>
      <c r="SA122" s="42"/>
      <c r="SB122" s="72"/>
      <c r="SC122" s="96"/>
      <c r="SD122" s="92"/>
      <c r="SE122" s="81"/>
      <c r="SF122" s="90"/>
      <c r="SG122" s="81"/>
      <c r="SH122" s="77"/>
      <c r="SI122" s="42"/>
      <c r="SJ122" s="72"/>
      <c r="SK122" s="96"/>
      <c r="SL122" s="92"/>
      <c r="SM122" s="81"/>
      <c r="SN122" s="90"/>
      <c r="SO122" s="81"/>
      <c r="SP122" s="77"/>
      <c r="SQ122" s="42"/>
      <c r="SR122" s="72"/>
      <c r="SS122" s="96"/>
      <c r="ST122" s="92"/>
      <c r="SU122" s="81"/>
      <c r="SV122" s="90"/>
      <c r="SW122" s="81"/>
      <c r="SX122" s="77"/>
      <c r="SY122" s="42"/>
      <c r="SZ122" s="72"/>
      <c r="TA122" s="96"/>
      <c r="TB122" s="92"/>
      <c r="TC122" s="81"/>
      <c r="TD122" s="90"/>
      <c r="TE122" s="81"/>
      <c r="TF122" s="77"/>
      <c r="TG122" s="42"/>
      <c r="TH122" s="72"/>
      <c r="TI122" s="96"/>
      <c r="TJ122" s="92"/>
      <c r="TK122" s="81"/>
      <c r="TL122" s="90"/>
      <c r="TM122" s="81"/>
      <c r="TN122" s="77"/>
      <c r="TO122" s="42"/>
      <c r="TP122" s="72"/>
      <c r="TQ122" s="96"/>
      <c r="TR122" s="92"/>
      <c r="TS122" s="81"/>
      <c r="TT122" s="90"/>
      <c r="TU122" s="81"/>
      <c r="TV122" s="77"/>
      <c r="TW122" s="42"/>
      <c r="TX122" s="72"/>
      <c r="TY122" s="96"/>
      <c r="TZ122" s="92"/>
      <c r="UA122" s="81"/>
      <c r="UB122" s="90"/>
      <c r="UC122" s="81"/>
      <c r="UD122" s="77"/>
      <c r="UE122" s="42"/>
      <c r="UF122" s="72"/>
      <c r="UG122" s="96"/>
      <c r="UH122" s="92"/>
      <c r="UI122" s="81"/>
      <c r="UJ122" s="90"/>
      <c r="UK122" s="81"/>
      <c r="UL122" s="77"/>
      <c r="UM122" s="42"/>
      <c r="UN122" s="72"/>
      <c r="UO122" s="96"/>
      <c r="UP122" s="92"/>
      <c r="UQ122" s="81"/>
      <c r="UR122" s="90"/>
      <c r="US122" s="81"/>
      <c r="UT122" s="77"/>
      <c r="UU122" s="42"/>
      <c r="UV122" s="72"/>
      <c r="UW122" s="96"/>
      <c r="UX122" s="92"/>
      <c r="UY122" s="81"/>
      <c r="UZ122" s="90"/>
      <c r="VA122" s="81"/>
      <c r="VB122" s="77"/>
      <c r="VC122" s="42"/>
      <c r="VD122" s="72"/>
      <c r="VE122" s="96"/>
      <c r="VF122" s="92"/>
      <c r="VG122" s="81"/>
      <c r="VH122" s="90"/>
      <c r="VI122" s="81"/>
      <c r="VJ122" s="77"/>
      <c r="VK122" s="42"/>
      <c r="VL122" s="72"/>
      <c r="VM122" s="96"/>
      <c r="VN122" s="92"/>
      <c r="VO122" s="81"/>
      <c r="VP122" s="90"/>
      <c r="VQ122" s="81"/>
      <c r="VR122" s="77"/>
      <c r="VS122" s="42"/>
      <c r="VT122" s="72"/>
      <c r="VU122" s="96"/>
      <c r="VV122" s="92"/>
      <c r="VW122" s="81"/>
      <c r="VX122" s="90"/>
      <c r="VY122" s="81"/>
      <c r="VZ122" s="77"/>
      <c r="WA122" s="42"/>
      <c r="WB122" s="72"/>
      <c r="WC122" s="96"/>
      <c r="WD122" s="92"/>
      <c r="WE122" s="81"/>
      <c r="WF122" s="90"/>
      <c r="WG122" s="81"/>
      <c r="WH122" s="77"/>
      <c r="WI122" s="42"/>
      <c r="WJ122" s="72"/>
      <c r="WK122" s="96"/>
      <c r="WL122" s="92"/>
      <c r="WM122" s="81"/>
      <c r="WN122" s="90"/>
      <c r="WO122" s="81"/>
      <c r="WP122" s="77"/>
      <c r="WQ122" s="42"/>
      <c r="WR122" s="72"/>
      <c r="WS122" s="96"/>
      <c r="WT122" s="92"/>
      <c r="WU122" s="81"/>
      <c r="WV122" s="90"/>
      <c r="WW122" s="81"/>
      <c r="WX122" s="77"/>
      <c r="WY122" s="42"/>
      <c r="WZ122" s="72"/>
      <c r="XA122" s="96"/>
      <c r="XB122" s="92"/>
      <c r="XC122" s="81"/>
      <c r="XD122" s="90"/>
      <c r="XE122" s="81"/>
      <c r="XF122" s="77"/>
      <c r="XG122" s="42"/>
      <c r="XH122" s="72"/>
      <c r="XI122" s="96"/>
      <c r="XJ122" s="92"/>
      <c r="XK122" s="81"/>
      <c r="XL122" s="90"/>
      <c r="XM122" s="81"/>
      <c r="XN122" s="77"/>
      <c r="XO122" s="42"/>
      <c r="XP122" s="72"/>
      <c r="XQ122" s="96"/>
      <c r="XR122" s="92"/>
      <c r="XS122" s="81"/>
      <c r="XT122" s="90"/>
      <c r="XU122" s="81"/>
      <c r="XV122" s="77"/>
      <c r="XW122" s="42"/>
      <c r="XX122" s="72"/>
      <c r="XY122" s="96"/>
      <c r="XZ122" s="92"/>
      <c r="YA122" s="81"/>
      <c r="YB122" s="90"/>
      <c r="YC122" s="81"/>
      <c r="YD122" s="77"/>
      <c r="YE122" s="42"/>
      <c r="YF122" s="72"/>
      <c r="YG122" s="96"/>
      <c r="YH122" s="92"/>
      <c r="YI122" s="81"/>
      <c r="YJ122" s="90"/>
      <c r="YK122" s="81"/>
      <c r="YL122" s="77"/>
      <c r="YM122" s="42"/>
      <c r="YN122" s="72"/>
      <c r="YO122" s="96"/>
      <c r="YP122" s="92"/>
      <c r="YQ122" s="81"/>
      <c r="YR122" s="90"/>
      <c r="YS122" s="81"/>
      <c r="YT122" s="77"/>
      <c r="YU122" s="42"/>
      <c r="YV122" s="72"/>
      <c r="YW122" s="96"/>
      <c r="YX122" s="92"/>
      <c r="YY122" s="81"/>
      <c r="YZ122" s="90"/>
      <c r="ZA122" s="81"/>
      <c r="ZB122" s="77"/>
      <c r="ZC122" s="42"/>
      <c r="ZD122" s="72"/>
      <c r="ZE122" s="96"/>
      <c r="ZF122" s="92"/>
      <c r="ZG122" s="81"/>
      <c r="ZH122" s="90"/>
      <c r="ZI122" s="81"/>
      <c r="ZJ122" s="77"/>
      <c r="ZK122" s="42"/>
      <c r="ZL122" s="72"/>
      <c r="ZM122" s="96"/>
      <c r="ZN122" s="92"/>
      <c r="ZO122" s="81"/>
      <c r="ZP122" s="90"/>
      <c r="ZQ122" s="81"/>
      <c r="ZR122" s="77"/>
      <c r="ZS122" s="42"/>
      <c r="ZT122" s="72"/>
      <c r="ZU122" s="96"/>
      <c r="ZV122" s="92"/>
      <c r="ZW122" s="81"/>
      <c r="ZX122" s="90"/>
      <c r="ZY122" s="81"/>
      <c r="ZZ122" s="77"/>
      <c r="AAA122" s="42"/>
      <c r="AAB122" s="72"/>
      <c r="AAC122" s="96"/>
      <c r="AAD122" s="92"/>
      <c r="AAE122" s="81"/>
      <c r="AAF122" s="90"/>
      <c r="AAG122" s="81"/>
      <c r="AAH122" s="77"/>
      <c r="AAI122" s="42"/>
      <c r="AAJ122" s="72"/>
      <c r="AAK122" s="96"/>
      <c r="AAL122" s="92"/>
      <c r="AAM122" s="81"/>
      <c r="AAN122" s="90"/>
      <c r="AAO122" s="81"/>
      <c r="AAP122" s="77"/>
      <c r="AAQ122" s="42"/>
      <c r="AAR122" s="72"/>
      <c r="AAS122" s="96"/>
      <c r="AAT122" s="92"/>
      <c r="AAU122" s="81"/>
      <c r="AAV122" s="90"/>
      <c r="AAW122" s="81"/>
      <c r="AAX122" s="77"/>
      <c r="AAY122" s="42"/>
      <c r="AAZ122" s="72"/>
      <c r="ABA122" s="96"/>
      <c r="ABB122" s="92"/>
      <c r="ABC122" s="81"/>
      <c r="ABD122" s="90"/>
      <c r="ABE122" s="81"/>
      <c r="ABF122" s="77"/>
      <c r="ABG122" s="42"/>
      <c r="ABH122" s="72"/>
      <c r="ABI122" s="96"/>
      <c r="ABJ122" s="92"/>
      <c r="ABK122" s="81"/>
      <c r="ABL122" s="90"/>
      <c r="ABM122" s="81"/>
      <c r="ABN122" s="77"/>
      <c r="ABO122" s="42"/>
      <c r="ABP122" s="72"/>
      <c r="ABQ122" s="96"/>
      <c r="ABR122" s="92"/>
      <c r="ABS122" s="81"/>
      <c r="ABT122" s="90"/>
      <c r="ABU122" s="81"/>
      <c r="ABV122" s="77"/>
      <c r="ABW122" s="42"/>
      <c r="ABX122" s="72"/>
      <c r="ABY122" s="96"/>
      <c r="ABZ122" s="92"/>
      <c r="ACA122" s="81"/>
      <c r="ACB122" s="90"/>
      <c r="ACC122" s="81"/>
      <c r="ACD122" s="77"/>
      <c r="ACE122" s="42"/>
      <c r="ACF122" s="72"/>
      <c r="ACG122" s="96"/>
      <c r="ACH122" s="92"/>
      <c r="ACI122" s="81"/>
      <c r="ACJ122" s="90"/>
      <c r="ACK122" s="81"/>
      <c r="ACL122" s="77"/>
      <c r="ACM122" s="42"/>
      <c r="ACN122" s="72"/>
      <c r="ACO122" s="96"/>
      <c r="ACP122" s="92"/>
      <c r="ACQ122" s="81"/>
      <c r="ACR122" s="90"/>
      <c r="ACS122" s="81"/>
      <c r="ACT122" s="77"/>
      <c r="ACU122" s="42"/>
      <c r="ACV122" s="72"/>
      <c r="ACW122" s="96"/>
      <c r="ACX122" s="92"/>
      <c r="ACY122" s="81"/>
      <c r="ACZ122" s="90"/>
      <c r="ADA122" s="81"/>
      <c r="ADB122" s="77"/>
      <c r="ADC122" s="42"/>
      <c r="ADD122" s="72"/>
      <c r="ADE122" s="96"/>
      <c r="ADF122" s="92"/>
      <c r="ADG122" s="81"/>
      <c r="ADH122" s="90"/>
      <c r="ADI122" s="81"/>
      <c r="ADJ122" s="77"/>
      <c r="ADK122" s="42"/>
      <c r="ADL122" s="72"/>
      <c r="ADM122" s="96"/>
      <c r="ADN122" s="92"/>
      <c r="ADO122" s="81"/>
      <c r="ADP122" s="90"/>
      <c r="ADQ122" s="81"/>
      <c r="ADR122" s="77"/>
      <c r="ADS122" s="42"/>
      <c r="ADT122" s="72"/>
      <c r="ADU122" s="96"/>
      <c r="ADV122" s="92"/>
      <c r="ADW122" s="81"/>
      <c r="ADX122" s="90"/>
      <c r="ADY122" s="81"/>
      <c r="ADZ122" s="77"/>
      <c r="AEA122" s="42"/>
      <c r="AEB122" s="72"/>
      <c r="AEC122" s="96"/>
      <c r="AED122" s="92"/>
      <c r="AEE122" s="81"/>
      <c r="AEF122" s="90"/>
      <c r="AEG122" s="81"/>
      <c r="AEH122" s="77"/>
      <c r="AEI122" s="42"/>
      <c r="AEJ122" s="72"/>
      <c r="AEK122" s="96"/>
      <c r="AEL122" s="92"/>
      <c r="AEM122" s="81"/>
      <c r="AEN122" s="90"/>
      <c r="AEO122" s="81"/>
      <c r="AEP122" s="77"/>
      <c r="AEQ122" s="42"/>
      <c r="AER122" s="72"/>
      <c r="AES122" s="96"/>
      <c r="AET122" s="92"/>
      <c r="AEU122" s="81"/>
      <c r="AEV122" s="90"/>
      <c r="AEW122" s="81"/>
      <c r="AEX122" s="77"/>
      <c r="AEY122" s="42"/>
      <c r="AEZ122" s="72"/>
      <c r="AFA122" s="96"/>
      <c r="AFB122" s="92"/>
      <c r="AFC122" s="81"/>
      <c r="AFD122" s="90"/>
      <c r="AFE122" s="81"/>
      <c r="AFF122" s="77"/>
      <c r="AFG122" s="42"/>
      <c r="AFH122" s="72"/>
      <c r="AFI122" s="96"/>
      <c r="AFJ122" s="92"/>
      <c r="AFK122" s="81"/>
      <c r="AFL122" s="90"/>
      <c r="AFM122" s="81"/>
      <c r="AFN122" s="77"/>
      <c r="AFO122" s="42"/>
      <c r="AFP122" s="72"/>
      <c r="AFQ122" s="96"/>
      <c r="AFR122" s="92"/>
      <c r="AFS122" s="81"/>
      <c r="AFT122" s="90"/>
      <c r="AFU122" s="81"/>
      <c r="AFV122" s="77"/>
      <c r="AFW122" s="42"/>
      <c r="AFX122" s="72"/>
      <c r="AFY122" s="96"/>
      <c r="AFZ122" s="92"/>
      <c r="AGA122" s="81"/>
      <c r="AGB122" s="90"/>
      <c r="AGC122" s="81"/>
      <c r="AGD122" s="77"/>
      <c r="AGE122" s="42"/>
      <c r="AGF122" s="72"/>
      <c r="AGG122" s="96"/>
      <c r="AGH122" s="92"/>
      <c r="AGI122" s="81"/>
      <c r="AGJ122" s="90"/>
      <c r="AGK122" s="81"/>
      <c r="AGL122" s="77"/>
      <c r="AGM122" s="42"/>
      <c r="AGN122" s="72"/>
      <c r="AGO122" s="96"/>
      <c r="AGP122" s="92"/>
      <c r="AGQ122" s="81"/>
      <c r="AGR122" s="90"/>
      <c r="AGS122" s="81"/>
      <c r="AGT122" s="77"/>
      <c r="AGU122" s="42"/>
      <c r="AGV122" s="72"/>
      <c r="AGW122" s="96"/>
      <c r="AGX122" s="92"/>
      <c r="AGY122" s="81"/>
      <c r="AGZ122" s="90"/>
      <c r="AHA122" s="81"/>
      <c r="AHB122" s="77"/>
      <c r="AHC122" s="42"/>
      <c r="AHD122" s="72"/>
      <c r="AHE122" s="96"/>
      <c r="AHF122" s="92"/>
      <c r="AHG122" s="81"/>
      <c r="AHH122" s="90"/>
      <c r="AHI122" s="81"/>
      <c r="AHJ122" s="77"/>
      <c r="AHK122" s="42"/>
      <c r="AHL122" s="72"/>
      <c r="AHM122" s="96"/>
      <c r="AHN122" s="92"/>
      <c r="AHO122" s="81"/>
      <c r="AHP122" s="90"/>
      <c r="AHQ122" s="81"/>
      <c r="AHR122" s="77"/>
      <c r="AHS122" s="42"/>
      <c r="AHT122" s="72"/>
      <c r="AHU122" s="96"/>
      <c r="AHV122" s="92"/>
      <c r="AHW122" s="81"/>
      <c r="AHX122" s="90"/>
      <c r="AHY122" s="81"/>
      <c r="AHZ122" s="77"/>
      <c r="AIA122" s="42"/>
      <c r="AIB122" s="72"/>
      <c r="AIC122" s="96"/>
      <c r="AID122" s="92"/>
      <c r="AIE122" s="81"/>
      <c r="AIF122" s="90"/>
      <c r="AIG122" s="81"/>
      <c r="AIH122" s="77"/>
      <c r="AII122" s="42"/>
      <c r="AIJ122" s="72"/>
      <c r="AIK122" s="96"/>
      <c r="AIL122" s="92"/>
      <c r="AIM122" s="81"/>
      <c r="AIN122" s="90"/>
      <c r="AIO122" s="81"/>
      <c r="AIP122" s="77"/>
      <c r="AIQ122" s="42"/>
      <c r="AIR122" s="72"/>
      <c r="AIS122" s="96"/>
      <c r="AIT122" s="92"/>
      <c r="AIU122" s="81"/>
      <c r="AIV122" s="90"/>
      <c r="AIW122" s="81"/>
      <c r="AIX122" s="77"/>
      <c r="AIY122" s="42"/>
      <c r="AIZ122" s="72"/>
      <c r="AJA122" s="96"/>
      <c r="AJB122" s="92"/>
      <c r="AJC122" s="81"/>
      <c r="AJD122" s="90"/>
      <c r="AJE122" s="81"/>
      <c r="AJF122" s="77"/>
      <c r="AJG122" s="42"/>
      <c r="AJH122" s="72"/>
      <c r="AJI122" s="96"/>
      <c r="AJJ122" s="92"/>
      <c r="AJK122" s="81"/>
      <c r="AJL122" s="90"/>
      <c r="AJM122" s="81"/>
      <c r="AJN122" s="77"/>
      <c r="AJO122" s="42"/>
      <c r="AJP122" s="72"/>
      <c r="AJQ122" s="96"/>
      <c r="AJR122" s="92"/>
      <c r="AJS122" s="81"/>
      <c r="AJT122" s="90"/>
      <c r="AJU122" s="81"/>
      <c r="AJV122" s="77"/>
      <c r="AJW122" s="42"/>
      <c r="AJX122" s="72"/>
      <c r="AJY122" s="96"/>
      <c r="AJZ122" s="92"/>
      <c r="AKA122" s="81"/>
      <c r="AKB122" s="90"/>
      <c r="AKC122" s="81"/>
      <c r="AKD122" s="77"/>
      <c r="AKE122" s="42"/>
      <c r="AKF122" s="72"/>
      <c r="AKG122" s="96"/>
      <c r="AKH122" s="92"/>
      <c r="AKI122" s="81"/>
      <c r="AKJ122" s="90"/>
      <c r="AKK122" s="81"/>
      <c r="AKL122" s="77"/>
      <c r="AKM122" s="42"/>
      <c r="AKN122" s="72"/>
      <c r="AKO122" s="96"/>
      <c r="AKP122" s="92"/>
      <c r="AKQ122" s="81"/>
      <c r="AKR122" s="90"/>
      <c r="AKS122" s="81"/>
      <c r="AKT122" s="77"/>
      <c r="AKU122" s="42"/>
      <c r="AKV122" s="72"/>
      <c r="AKW122" s="96"/>
      <c r="AKX122" s="92"/>
      <c r="AKY122" s="81"/>
      <c r="AKZ122" s="90"/>
      <c r="ALA122" s="81"/>
      <c r="ALB122" s="77"/>
      <c r="ALC122" s="42"/>
      <c r="ALD122" s="72"/>
      <c r="ALE122" s="96"/>
      <c r="ALF122" s="92"/>
      <c r="ALG122" s="81"/>
      <c r="ALH122" s="90"/>
      <c r="ALI122" s="81"/>
      <c r="ALJ122" s="77"/>
      <c r="ALK122" s="42"/>
      <c r="ALL122" s="72"/>
      <c r="ALM122" s="96"/>
      <c r="ALN122" s="92"/>
      <c r="ALO122" s="81"/>
      <c r="ALP122" s="90"/>
      <c r="ALQ122" s="81"/>
      <c r="ALR122" s="77"/>
      <c r="ALS122" s="42"/>
      <c r="ALT122" s="72"/>
      <c r="ALU122" s="96"/>
      <c r="ALV122" s="92"/>
      <c r="ALW122" s="81"/>
      <c r="ALX122" s="90"/>
      <c r="ALY122" s="81"/>
      <c r="ALZ122" s="77"/>
      <c r="AMA122" s="42"/>
      <c r="AMB122" s="72"/>
      <c r="AMC122" s="96"/>
      <c r="AMD122" s="92"/>
      <c r="AME122" s="81"/>
      <c r="AMF122" s="90"/>
      <c r="AMG122" s="81"/>
      <c r="AMH122" s="77"/>
      <c r="AMI122" s="42"/>
      <c r="AMJ122" s="72"/>
      <c r="AMK122" s="96"/>
      <c r="AML122" s="92"/>
      <c r="AMM122" s="81"/>
      <c r="AMN122" s="90"/>
      <c r="AMO122" s="81"/>
      <c r="AMP122" s="77"/>
      <c r="AMQ122" s="42"/>
      <c r="AMR122" s="72"/>
      <c r="AMS122" s="96"/>
      <c r="AMT122" s="92"/>
      <c r="AMU122" s="81"/>
      <c r="AMV122" s="90"/>
      <c r="AMW122" s="81"/>
      <c r="AMX122" s="77"/>
      <c r="AMY122" s="42"/>
      <c r="AMZ122" s="72"/>
      <c r="ANA122" s="96"/>
      <c r="ANB122" s="92"/>
      <c r="ANC122" s="81"/>
      <c r="AND122" s="90"/>
      <c r="ANE122" s="81"/>
      <c r="ANF122" s="77"/>
      <c r="ANG122" s="42"/>
      <c r="ANH122" s="72"/>
      <c r="ANI122" s="96"/>
      <c r="ANJ122" s="92"/>
      <c r="ANK122" s="81"/>
      <c r="ANL122" s="90"/>
      <c r="ANM122" s="81"/>
      <c r="ANN122" s="77"/>
      <c r="ANO122" s="42"/>
      <c r="ANP122" s="72"/>
      <c r="ANQ122" s="96"/>
      <c r="ANR122" s="92"/>
      <c r="ANS122" s="81"/>
      <c r="ANT122" s="90"/>
      <c r="ANU122" s="81"/>
      <c r="ANV122" s="77"/>
      <c r="ANW122" s="42"/>
      <c r="ANX122" s="72"/>
      <c r="ANY122" s="96"/>
      <c r="ANZ122" s="92"/>
      <c r="AOA122" s="81"/>
      <c r="AOB122" s="90"/>
      <c r="AOC122" s="81"/>
      <c r="AOD122" s="77"/>
      <c r="AOE122" s="42"/>
      <c r="AOF122" s="72"/>
      <c r="AOG122" s="96"/>
      <c r="AOH122" s="92"/>
      <c r="AOI122" s="81"/>
      <c r="AOJ122" s="90"/>
      <c r="AOK122" s="81"/>
      <c r="AOL122" s="77"/>
      <c r="AOM122" s="42"/>
      <c r="AON122" s="72"/>
      <c r="AOO122" s="96"/>
      <c r="AOP122" s="92"/>
      <c r="AOQ122" s="81"/>
      <c r="AOR122" s="90"/>
      <c r="AOS122" s="81"/>
      <c r="AOT122" s="77"/>
      <c r="AOU122" s="42"/>
      <c r="AOV122" s="72"/>
      <c r="AOW122" s="96"/>
      <c r="AOX122" s="92"/>
      <c r="AOY122" s="81"/>
      <c r="AOZ122" s="90"/>
      <c r="APA122" s="81"/>
      <c r="APB122" s="77"/>
      <c r="APC122" s="42"/>
      <c r="APD122" s="72"/>
      <c r="APE122" s="96"/>
      <c r="APF122" s="92"/>
      <c r="APG122" s="81"/>
      <c r="APH122" s="90"/>
      <c r="API122" s="81"/>
      <c r="APJ122" s="77"/>
      <c r="APK122" s="42"/>
      <c r="APL122" s="72"/>
      <c r="APM122" s="96"/>
      <c r="APN122" s="92"/>
      <c r="APO122" s="81"/>
      <c r="APP122" s="90"/>
      <c r="APQ122" s="81"/>
      <c r="APR122" s="77"/>
      <c r="APS122" s="42"/>
      <c r="APT122" s="72"/>
      <c r="APU122" s="96"/>
      <c r="APV122" s="92"/>
      <c r="APW122" s="81"/>
      <c r="APX122" s="90"/>
      <c r="APY122" s="81"/>
      <c r="APZ122" s="77"/>
      <c r="AQA122" s="42"/>
      <c r="AQB122" s="72"/>
      <c r="AQC122" s="96"/>
      <c r="AQD122" s="92"/>
      <c r="AQE122" s="81"/>
      <c r="AQF122" s="90"/>
      <c r="AQG122" s="81"/>
      <c r="AQH122" s="77"/>
      <c r="AQI122" s="42"/>
      <c r="AQJ122" s="72"/>
      <c r="AQK122" s="96"/>
      <c r="AQL122" s="92"/>
      <c r="AQM122" s="81"/>
      <c r="AQN122" s="90"/>
      <c r="AQO122" s="81"/>
      <c r="AQP122" s="77"/>
      <c r="AQQ122" s="42"/>
      <c r="AQR122" s="72"/>
      <c r="AQS122" s="96"/>
      <c r="AQT122" s="92"/>
      <c r="AQU122" s="81"/>
      <c r="AQV122" s="90"/>
      <c r="AQW122" s="81"/>
      <c r="AQX122" s="77"/>
      <c r="AQY122" s="42"/>
      <c r="AQZ122" s="72"/>
      <c r="ARA122" s="96"/>
      <c r="ARB122" s="92"/>
      <c r="ARC122" s="81"/>
      <c r="ARD122" s="90"/>
      <c r="ARE122" s="81"/>
      <c r="ARF122" s="77"/>
      <c r="ARG122" s="42"/>
      <c r="ARH122" s="72"/>
      <c r="ARI122" s="96"/>
      <c r="ARJ122" s="92"/>
      <c r="ARK122" s="81"/>
      <c r="ARL122" s="90"/>
      <c r="ARM122" s="81"/>
      <c r="ARN122" s="77"/>
      <c r="ARO122" s="42"/>
      <c r="ARP122" s="72"/>
      <c r="ARQ122" s="96"/>
      <c r="ARR122" s="92"/>
      <c r="ARS122" s="81"/>
      <c r="ART122" s="90"/>
      <c r="ARU122" s="81"/>
      <c r="ARV122" s="77"/>
      <c r="ARW122" s="42"/>
      <c r="ARX122" s="72"/>
      <c r="ARY122" s="96"/>
      <c r="ARZ122" s="92"/>
      <c r="ASA122" s="81"/>
      <c r="ASB122" s="90"/>
      <c r="ASC122" s="81"/>
      <c r="ASD122" s="77"/>
      <c r="ASE122" s="42"/>
      <c r="ASF122" s="72"/>
      <c r="ASG122" s="96"/>
      <c r="ASH122" s="92"/>
      <c r="ASI122" s="81"/>
      <c r="ASJ122" s="90"/>
      <c r="ASK122" s="81"/>
      <c r="ASL122" s="77"/>
      <c r="ASM122" s="42"/>
      <c r="ASN122" s="72"/>
      <c r="ASO122" s="96"/>
      <c r="ASP122" s="92"/>
      <c r="ASQ122" s="81"/>
      <c r="ASR122" s="90"/>
      <c r="ASS122" s="81"/>
      <c r="AST122" s="77"/>
      <c r="ASU122" s="42"/>
      <c r="ASV122" s="72"/>
      <c r="ASW122" s="96"/>
      <c r="ASX122" s="92"/>
      <c r="ASY122" s="81"/>
      <c r="ASZ122" s="90"/>
      <c r="ATA122" s="81"/>
      <c r="ATB122" s="77"/>
      <c r="ATC122" s="42"/>
      <c r="ATD122" s="72"/>
      <c r="ATE122" s="96"/>
      <c r="ATF122" s="92"/>
      <c r="ATG122" s="81"/>
      <c r="ATH122" s="90"/>
      <c r="ATI122" s="81"/>
      <c r="ATJ122" s="77"/>
      <c r="ATK122" s="42"/>
      <c r="ATL122" s="72"/>
      <c r="ATM122" s="96"/>
      <c r="ATN122" s="92"/>
      <c r="ATO122" s="81"/>
      <c r="ATP122" s="90"/>
      <c r="ATQ122" s="81"/>
      <c r="ATR122" s="77"/>
      <c r="ATS122" s="42"/>
      <c r="ATT122" s="72"/>
      <c r="ATU122" s="96"/>
      <c r="ATV122" s="92"/>
      <c r="ATW122" s="81"/>
      <c r="ATX122" s="90"/>
      <c r="ATY122" s="81"/>
      <c r="ATZ122" s="77"/>
      <c r="AUA122" s="42"/>
      <c r="AUB122" s="72"/>
      <c r="AUC122" s="96"/>
      <c r="AUD122" s="92"/>
      <c r="AUE122" s="81"/>
      <c r="AUF122" s="90"/>
      <c r="AUG122" s="81"/>
      <c r="AUH122" s="77"/>
      <c r="AUI122" s="42"/>
      <c r="AUJ122" s="72"/>
      <c r="AUK122" s="96"/>
      <c r="AUL122" s="92"/>
      <c r="AUM122" s="81"/>
      <c r="AUN122" s="90"/>
      <c r="AUO122" s="81"/>
      <c r="AUP122" s="77"/>
      <c r="AUQ122" s="42"/>
      <c r="AUR122" s="72"/>
      <c r="AUS122" s="96"/>
      <c r="AUT122" s="92"/>
      <c r="AUU122" s="81"/>
      <c r="AUV122" s="90"/>
      <c r="AUW122" s="81"/>
      <c r="AUX122" s="77"/>
      <c r="AUY122" s="42"/>
      <c r="AUZ122" s="72"/>
      <c r="AVA122" s="96"/>
      <c r="AVB122" s="92"/>
      <c r="AVC122" s="81"/>
      <c r="AVD122" s="90"/>
      <c r="AVE122" s="81"/>
      <c r="AVF122" s="77"/>
      <c r="AVG122" s="42"/>
      <c r="AVH122" s="72"/>
      <c r="AVI122" s="96"/>
      <c r="AVJ122" s="92"/>
      <c r="AVK122" s="81"/>
      <c r="AVL122" s="90"/>
      <c r="AVM122" s="81"/>
      <c r="AVN122" s="77"/>
      <c r="AVO122" s="42"/>
      <c r="AVP122" s="72"/>
      <c r="AVQ122" s="96"/>
      <c r="AVR122" s="92"/>
      <c r="AVS122" s="81"/>
      <c r="AVT122" s="90"/>
      <c r="AVU122" s="81"/>
      <c r="AVV122" s="77"/>
      <c r="AVW122" s="42"/>
      <c r="AVX122" s="72"/>
      <c r="AVY122" s="96"/>
      <c r="AVZ122" s="92"/>
      <c r="AWA122" s="81"/>
      <c r="AWB122" s="90"/>
      <c r="AWC122" s="81"/>
      <c r="AWD122" s="77"/>
      <c r="AWE122" s="42"/>
      <c r="AWF122" s="72"/>
      <c r="AWG122" s="96"/>
      <c r="AWH122" s="92"/>
      <c r="AWI122" s="81"/>
      <c r="AWJ122" s="90"/>
      <c r="AWK122" s="81"/>
      <c r="AWL122" s="77"/>
      <c r="AWM122" s="42"/>
      <c r="AWN122" s="72"/>
      <c r="AWO122" s="96"/>
      <c r="AWP122" s="92"/>
      <c r="AWQ122" s="81"/>
      <c r="AWR122" s="90"/>
      <c r="AWS122" s="81"/>
      <c r="AWT122" s="77"/>
      <c r="AWU122" s="42"/>
      <c r="AWV122" s="72"/>
      <c r="AWW122" s="96"/>
      <c r="AWX122" s="92"/>
      <c r="AWY122" s="81"/>
      <c r="AWZ122" s="90"/>
      <c r="AXA122" s="81"/>
      <c r="AXB122" s="77"/>
      <c r="AXC122" s="42"/>
      <c r="AXD122" s="72"/>
      <c r="AXE122" s="96"/>
      <c r="AXF122" s="92"/>
      <c r="AXG122" s="81"/>
      <c r="AXH122" s="90"/>
      <c r="AXI122" s="81"/>
      <c r="AXJ122" s="77"/>
      <c r="AXK122" s="42"/>
      <c r="AXL122" s="72"/>
      <c r="AXM122" s="96"/>
      <c r="AXN122" s="92"/>
      <c r="AXO122" s="81"/>
      <c r="AXP122" s="90"/>
      <c r="AXQ122" s="81"/>
      <c r="AXR122" s="77"/>
      <c r="AXS122" s="42"/>
      <c r="AXT122" s="72"/>
      <c r="AXU122" s="96"/>
      <c r="AXV122" s="92"/>
      <c r="AXW122" s="81"/>
      <c r="AXX122" s="90"/>
      <c r="AXY122" s="81"/>
      <c r="AXZ122" s="77"/>
      <c r="AYA122" s="42"/>
      <c r="AYB122" s="72"/>
      <c r="AYC122" s="96"/>
      <c r="AYD122" s="92"/>
      <c r="AYE122" s="81"/>
      <c r="AYF122" s="90"/>
      <c r="AYG122" s="81"/>
      <c r="AYH122" s="77"/>
      <c r="AYI122" s="42"/>
      <c r="AYJ122" s="72"/>
      <c r="AYK122" s="96"/>
      <c r="AYL122" s="92"/>
      <c r="AYM122" s="81"/>
      <c r="AYN122" s="90"/>
      <c r="AYO122" s="81"/>
      <c r="AYP122" s="77"/>
      <c r="AYQ122" s="42"/>
      <c r="AYR122" s="72"/>
      <c r="AYS122" s="96"/>
      <c r="AYT122" s="92"/>
      <c r="AYU122" s="81"/>
      <c r="AYV122" s="90"/>
      <c r="AYW122" s="81"/>
      <c r="AYX122" s="77"/>
      <c r="AYY122" s="42"/>
      <c r="AYZ122" s="72"/>
      <c r="AZA122" s="96"/>
      <c r="AZB122" s="92"/>
      <c r="AZC122" s="81"/>
      <c r="AZD122" s="90"/>
      <c r="AZE122" s="81"/>
      <c r="AZF122" s="77"/>
      <c r="AZG122" s="42"/>
      <c r="AZH122" s="72"/>
      <c r="AZI122" s="96"/>
      <c r="AZJ122" s="92"/>
      <c r="AZK122" s="81"/>
      <c r="AZL122" s="90"/>
      <c r="AZM122" s="81"/>
      <c r="AZN122" s="77"/>
      <c r="AZO122" s="42"/>
      <c r="AZP122" s="72"/>
      <c r="AZQ122" s="96"/>
      <c r="AZR122" s="92"/>
      <c r="AZS122" s="81"/>
      <c r="AZT122" s="90"/>
      <c r="AZU122" s="81"/>
      <c r="AZV122" s="77"/>
      <c r="AZW122" s="42"/>
      <c r="AZX122" s="72"/>
      <c r="AZY122" s="96"/>
      <c r="AZZ122" s="92"/>
      <c r="BAA122" s="81"/>
      <c r="BAB122" s="90"/>
      <c r="BAC122" s="81"/>
      <c r="BAD122" s="77"/>
      <c r="BAE122" s="42"/>
      <c r="BAF122" s="72"/>
      <c r="BAG122" s="96"/>
      <c r="BAH122" s="92"/>
      <c r="BAI122" s="81"/>
      <c r="BAJ122" s="90"/>
      <c r="BAK122" s="81"/>
      <c r="BAL122" s="77"/>
      <c r="BAM122" s="42"/>
      <c r="BAN122" s="72"/>
      <c r="BAO122" s="96"/>
      <c r="BAP122" s="92"/>
      <c r="BAQ122" s="81"/>
      <c r="BAR122" s="90"/>
      <c r="BAS122" s="81"/>
      <c r="BAT122" s="77"/>
      <c r="BAU122" s="42"/>
      <c r="BAV122" s="72"/>
      <c r="BAW122" s="96"/>
      <c r="BAX122" s="92"/>
      <c r="BAY122" s="81"/>
      <c r="BAZ122" s="90"/>
      <c r="BBA122" s="81"/>
      <c r="BBB122" s="77"/>
      <c r="BBC122" s="42"/>
      <c r="BBD122" s="72"/>
      <c r="BBE122" s="96"/>
      <c r="BBF122" s="92"/>
      <c r="BBG122" s="81"/>
      <c r="BBH122" s="90"/>
      <c r="BBI122" s="81"/>
      <c r="BBJ122" s="77"/>
      <c r="BBK122" s="42"/>
      <c r="BBL122" s="72"/>
      <c r="BBM122" s="96"/>
      <c r="BBN122" s="92"/>
      <c r="BBO122" s="81"/>
      <c r="BBP122" s="90"/>
      <c r="BBQ122" s="81"/>
      <c r="BBR122" s="77"/>
      <c r="BBS122" s="42"/>
      <c r="BBT122" s="72"/>
      <c r="BBU122" s="96"/>
      <c r="BBV122" s="92"/>
      <c r="BBW122" s="81"/>
      <c r="BBX122" s="90"/>
      <c r="BBY122" s="81"/>
      <c r="BBZ122" s="77"/>
      <c r="BCA122" s="42"/>
      <c r="BCB122" s="72"/>
      <c r="BCC122" s="96"/>
      <c r="BCD122" s="92"/>
      <c r="BCE122" s="81"/>
      <c r="BCF122" s="90"/>
      <c r="BCG122" s="81"/>
      <c r="BCH122" s="77"/>
      <c r="BCI122" s="42"/>
      <c r="BCJ122" s="72"/>
      <c r="BCK122" s="96"/>
      <c r="BCL122" s="92"/>
      <c r="BCM122" s="81"/>
      <c r="BCN122" s="90"/>
      <c r="BCO122" s="81"/>
      <c r="BCP122" s="77"/>
      <c r="BCQ122" s="42"/>
      <c r="BCR122" s="72"/>
      <c r="BCS122" s="96"/>
      <c r="BCT122" s="92"/>
      <c r="BCU122" s="81"/>
      <c r="BCV122" s="90"/>
      <c r="BCW122" s="81"/>
      <c r="BCX122" s="77"/>
      <c r="BCY122" s="42"/>
      <c r="BCZ122" s="72"/>
      <c r="BDA122" s="96"/>
      <c r="BDB122" s="92"/>
      <c r="BDC122" s="81"/>
      <c r="BDD122" s="90"/>
      <c r="BDE122" s="81"/>
      <c r="BDF122" s="77"/>
      <c r="BDG122" s="42"/>
      <c r="BDH122" s="72"/>
      <c r="BDI122" s="96"/>
      <c r="BDJ122" s="92"/>
      <c r="BDK122" s="81"/>
      <c r="BDL122" s="90"/>
      <c r="BDM122" s="81"/>
      <c r="BDN122" s="77"/>
      <c r="BDO122" s="42"/>
      <c r="BDP122" s="72"/>
      <c r="BDQ122" s="96"/>
      <c r="BDR122" s="92"/>
      <c r="BDS122" s="81"/>
      <c r="BDT122" s="90"/>
      <c r="BDU122" s="81"/>
      <c r="BDV122" s="77"/>
      <c r="BDW122" s="42"/>
      <c r="BDX122" s="72"/>
      <c r="BDY122" s="96"/>
      <c r="BDZ122" s="92"/>
      <c r="BEA122" s="81"/>
      <c r="BEB122" s="90"/>
      <c r="BEC122" s="81"/>
      <c r="BED122" s="77"/>
      <c r="BEE122" s="42"/>
      <c r="BEF122" s="72"/>
      <c r="BEG122" s="96"/>
      <c r="BEH122" s="92"/>
      <c r="BEI122" s="81"/>
      <c r="BEJ122" s="90"/>
      <c r="BEK122" s="81"/>
      <c r="BEL122" s="77"/>
      <c r="BEM122" s="42"/>
      <c r="BEN122" s="72"/>
      <c r="BEO122" s="96"/>
      <c r="BEP122" s="92"/>
      <c r="BEQ122" s="81"/>
      <c r="BER122" s="90"/>
      <c r="BES122" s="81"/>
      <c r="BET122" s="77"/>
      <c r="BEU122" s="42"/>
      <c r="BEV122" s="72"/>
      <c r="BEW122" s="96"/>
      <c r="BEX122" s="92"/>
      <c r="BEY122" s="81"/>
      <c r="BEZ122" s="90"/>
      <c r="BFA122" s="81"/>
      <c r="BFB122" s="77"/>
      <c r="BFC122" s="42"/>
      <c r="BFD122" s="72"/>
      <c r="BFE122" s="96"/>
      <c r="BFF122" s="92"/>
      <c r="BFG122" s="81"/>
      <c r="BFH122" s="90"/>
      <c r="BFI122" s="81"/>
      <c r="BFJ122" s="77"/>
      <c r="BFK122" s="42"/>
      <c r="BFL122" s="72"/>
      <c r="BFM122" s="96"/>
      <c r="BFN122" s="92"/>
      <c r="BFO122" s="81"/>
      <c r="BFP122" s="90"/>
      <c r="BFQ122" s="81"/>
      <c r="BFR122" s="77"/>
      <c r="BFS122" s="42"/>
      <c r="BFT122" s="72"/>
      <c r="BFU122" s="96"/>
      <c r="BFV122" s="92"/>
      <c r="BFW122" s="81"/>
      <c r="BFX122" s="90"/>
      <c r="BFY122" s="81"/>
      <c r="BFZ122" s="77"/>
      <c r="BGA122" s="42"/>
      <c r="BGB122" s="72"/>
      <c r="BGC122" s="96"/>
      <c r="BGD122" s="92"/>
      <c r="BGE122" s="81"/>
      <c r="BGF122" s="90"/>
      <c r="BGG122" s="81"/>
      <c r="BGH122" s="77"/>
      <c r="BGI122" s="42"/>
      <c r="BGJ122" s="72"/>
      <c r="BGK122" s="96"/>
      <c r="BGL122" s="92"/>
      <c r="BGM122" s="81"/>
      <c r="BGN122" s="90"/>
      <c r="BGO122" s="81"/>
      <c r="BGP122" s="77"/>
      <c r="BGQ122" s="42"/>
      <c r="BGR122" s="72"/>
      <c r="BGS122" s="96"/>
      <c r="BGT122" s="92"/>
      <c r="BGU122" s="81"/>
      <c r="BGV122" s="90"/>
      <c r="BGW122" s="81"/>
      <c r="BGX122" s="77"/>
      <c r="BGY122" s="42"/>
      <c r="BGZ122" s="72"/>
      <c r="BHA122" s="96"/>
      <c r="BHB122" s="92"/>
      <c r="BHC122" s="81"/>
      <c r="BHD122" s="90"/>
      <c r="BHE122" s="81"/>
      <c r="BHF122" s="77"/>
      <c r="BHG122" s="42"/>
      <c r="BHH122" s="72"/>
      <c r="BHI122" s="96"/>
      <c r="BHJ122" s="92"/>
      <c r="BHK122" s="81"/>
      <c r="BHL122" s="90"/>
      <c r="BHM122" s="81"/>
      <c r="BHN122" s="77"/>
      <c r="BHO122" s="42"/>
      <c r="BHP122" s="72"/>
      <c r="BHQ122" s="96"/>
      <c r="BHR122" s="92"/>
      <c r="BHS122" s="81"/>
      <c r="BHT122" s="90"/>
      <c r="BHU122" s="81"/>
      <c r="BHV122" s="77"/>
      <c r="BHW122" s="42"/>
      <c r="BHX122" s="72"/>
      <c r="BHY122" s="96"/>
      <c r="BHZ122" s="92"/>
      <c r="BIA122" s="81"/>
      <c r="BIB122" s="90"/>
      <c r="BIC122" s="81"/>
      <c r="BID122" s="77"/>
      <c r="BIE122" s="42"/>
      <c r="BIF122" s="72"/>
      <c r="BIG122" s="96"/>
      <c r="BIH122" s="92"/>
      <c r="BII122" s="81"/>
      <c r="BIJ122" s="90"/>
      <c r="BIK122" s="81"/>
      <c r="BIL122" s="77"/>
      <c r="BIM122" s="42"/>
      <c r="BIN122" s="72"/>
      <c r="BIO122" s="96"/>
      <c r="BIP122" s="92"/>
      <c r="BIQ122" s="81"/>
      <c r="BIR122" s="90"/>
      <c r="BIS122" s="81"/>
      <c r="BIT122" s="77"/>
      <c r="BIU122" s="42"/>
      <c r="BIV122" s="72"/>
      <c r="BIW122" s="96"/>
      <c r="BIX122" s="92"/>
      <c r="BIY122" s="81"/>
      <c r="BIZ122" s="90"/>
      <c r="BJA122" s="81"/>
      <c r="BJB122" s="77"/>
      <c r="BJC122" s="42"/>
      <c r="BJD122" s="72"/>
      <c r="BJE122" s="96"/>
      <c r="BJF122" s="92"/>
      <c r="BJG122" s="81"/>
      <c r="BJH122" s="90"/>
      <c r="BJI122" s="81"/>
      <c r="BJJ122" s="77"/>
      <c r="BJK122" s="42"/>
      <c r="BJL122" s="72"/>
      <c r="BJM122" s="96"/>
      <c r="BJN122" s="92"/>
      <c r="BJO122" s="81"/>
      <c r="BJP122" s="90"/>
      <c r="BJQ122" s="81"/>
      <c r="BJR122" s="77"/>
      <c r="BJS122" s="42"/>
      <c r="BJT122" s="72"/>
      <c r="BJU122" s="96"/>
      <c r="BJV122" s="92"/>
      <c r="BJW122" s="81"/>
      <c r="BJX122" s="90"/>
      <c r="BJY122" s="81"/>
      <c r="BJZ122" s="77"/>
      <c r="BKA122" s="42"/>
      <c r="BKB122" s="72"/>
      <c r="BKC122" s="96"/>
      <c r="BKD122" s="92"/>
      <c r="BKE122" s="81"/>
      <c r="BKF122" s="90"/>
      <c r="BKG122" s="81"/>
      <c r="BKH122" s="77"/>
      <c r="BKI122" s="42"/>
      <c r="BKJ122" s="72"/>
      <c r="BKK122" s="96"/>
      <c r="BKL122" s="92"/>
      <c r="BKM122" s="81"/>
      <c r="BKN122" s="90"/>
      <c r="BKO122" s="81"/>
      <c r="BKP122" s="77"/>
      <c r="BKQ122" s="42"/>
      <c r="BKR122" s="72"/>
      <c r="BKS122" s="96"/>
      <c r="BKT122" s="92"/>
      <c r="BKU122" s="81"/>
      <c r="BKV122" s="90"/>
      <c r="BKW122" s="81"/>
      <c r="BKX122" s="77"/>
      <c r="BKY122" s="42"/>
      <c r="BKZ122" s="72"/>
      <c r="BLA122" s="96"/>
      <c r="BLB122" s="92"/>
      <c r="BLC122" s="81"/>
      <c r="BLD122" s="90"/>
      <c r="BLE122" s="81"/>
      <c r="BLF122" s="77"/>
      <c r="BLG122" s="42"/>
      <c r="BLH122" s="72"/>
      <c r="BLI122" s="96"/>
      <c r="BLJ122" s="92"/>
      <c r="BLK122" s="81"/>
      <c r="BLL122" s="90"/>
      <c r="BLM122" s="81"/>
      <c r="BLN122" s="77"/>
      <c r="BLO122" s="42"/>
      <c r="BLP122" s="72"/>
      <c r="BLQ122" s="96"/>
      <c r="BLR122" s="92"/>
      <c r="BLS122" s="81"/>
      <c r="BLT122" s="90"/>
      <c r="BLU122" s="81"/>
      <c r="BLV122" s="77"/>
      <c r="BLW122" s="42"/>
      <c r="BLX122" s="72"/>
      <c r="BLY122" s="96"/>
      <c r="BLZ122" s="92"/>
      <c r="BMA122" s="81"/>
      <c r="BMB122" s="90"/>
      <c r="BMC122" s="81"/>
      <c r="BMD122" s="77"/>
      <c r="BME122" s="42"/>
      <c r="BMF122" s="72"/>
      <c r="BMG122" s="96"/>
      <c r="BMH122" s="92"/>
      <c r="BMI122" s="81"/>
      <c r="BMJ122" s="90"/>
      <c r="BMK122" s="81"/>
      <c r="BML122" s="77"/>
      <c r="BMM122" s="42"/>
      <c r="BMN122" s="72"/>
      <c r="BMO122" s="96"/>
      <c r="BMP122" s="92"/>
      <c r="BMQ122" s="81"/>
      <c r="BMR122" s="90"/>
      <c r="BMS122" s="81"/>
      <c r="BMT122" s="77"/>
      <c r="BMU122" s="42"/>
      <c r="BMV122" s="72"/>
      <c r="BMW122" s="96"/>
      <c r="BMX122" s="92"/>
      <c r="BMY122" s="81"/>
      <c r="BMZ122" s="90"/>
      <c r="BNA122" s="81"/>
      <c r="BNB122" s="77"/>
      <c r="BNC122" s="42"/>
      <c r="BND122" s="72"/>
      <c r="BNE122" s="96"/>
      <c r="BNF122" s="92"/>
      <c r="BNG122" s="81"/>
      <c r="BNH122" s="90"/>
      <c r="BNI122" s="81"/>
      <c r="BNJ122" s="77"/>
      <c r="BNK122" s="42"/>
      <c r="BNL122" s="72"/>
      <c r="BNM122" s="96"/>
      <c r="BNN122" s="92"/>
      <c r="BNO122" s="81"/>
      <c r="BNP122" s="90"/>
      <c r="BNQ122" s="81"/>
      <c r="BNR122" s="77"/>
      <c r="BNS122" s="42"/>
      <c r="BNT122" s="72"/>
      <c r="BNU122" s="96"/>
      <c r="BNV122" s="92"/>
      <c r="BNW122" s="81"/>
      <c r="BNX122" s="90"/>
      <c r="BNY122" s="81"/>
      <c r="BNZ122" s="77"/>
      <c r="BOA122" s="42"/>
      <c r="BOB122" s="72"/>
      <c r="BOC122" s="96"/>
      <c r="BOD122" s="92"/>
      <c r="BOE122" s="81"/>
      <c r="BOF122" s="90"/>
      <c r="BOG122" s="81"/>
      <c r="BOH122" s="77"/>
      <c r="BOI122" s="42"/>
      <c r="BOJ122" s="72"/>
      <c r="BOK122" s="96"/>
      <c r="BOL122" s="92"/>
      <c r="BOM122" s="81"/>
      <c r="BON122" s="90"/>
      <c r="BOO122" s="81"/>
      <c r="BOP122" s="77"/>
      <c r="BOQ122" s="42"/>
      <c r="BOR122" s="72"/>
      <c r="BOS122" s="96"/>
      <c r="BOT122" s="92"/>
      <c r="BOU122" s="81"/>
      <c r="BOV122" s="90"/>
      <c r="BOW122" s="81"/>
      <c r="BOX122" s="77"/>
      <c r="BOY122" s="42"/>
      <c r="BOZ122" s="72"/>
      <c r="BPA122" s="96"/>
      <c r="BPB122" s="92"/>
      <c r="BPC122" s="81"/>
      <c r="BPD122" s="90"/>
      <c r="BPE122" s="81"/>
      <c r="BPF122" s="77"/>
      <c r="BPG122" s="42"/>
      <c r="BPH122" s="72"/>
      <c r="BPI122" s="96"/>
      <c r="BPJ122" s="92"/>
      <c r="BPK122" s="81"/>
      <c r="BPL122" s="90"/>
      <c r="BPM122" s="81"/>
      <c r="BPN122" s="77"/>
      <c r="BPO122" s="42"/>
      <c r="BPP122" s="72"/>
      <c r="BPQ122" s="96"/>
      <c r="BPR122" s="92"/>
      <c r="BPS122" s="81"/>
      <c r="BPT122" s="90"/>
      <c r="BPU122" s="81"/>
      <c r="BPV122" s="77"/>
      <c r="BPW122" s="42"/>
      <c r="BPX122" s="72"/>
      <c r="BPY122" s="96"/>
      <c r="BPZ122" s="92"/>
      <c r="BQA122" s="81"/>
      <c r="BQB122" s="90"/>
      <c r="BQC122" s="81"/>
      <c r="BQD122" s="77"/>
      <c r="BQE122" s="42"/>
      <c r="BQF122" s="72"/>
      <c r="BQG122" s="96"/>
      <c r="BQH122" s="92"/>
      <c r="BQI122" s="81"/>
      <c r="BQJ122" s="90"/>
      <c r="BQK122" s="81"/>
      <c r="BQL122" s="77"/>
      <c r="BQM122" s="42"/>
      <c r="BQN122" s="72"/>
      <c r="BQO122" s="96"/>
      <c r="BQP122" s="92"/>
      <c r="BQQ122" s="81"/>
      <c r="BQR122" s="90"/>
      <c r="BQS122" s="81"/>
      <c r="BQT122" s="77"/>
      <c r="BQU122" s="42"/>
      <c r="BQV122" s="72"/>
      <c r="BQW122" s="96"/>
      <c r="BQX122" s="92"/>
      <c r="BQY122" s="81"/>
      <c r="BQZ122" s="90"/>
      <c r="BRA122" s="81"/>
      <c r="BRB122" s="77"/>
      <c r="BRC122" s="42"/>
      <c r="BRD122" s="72"/>
      <c r="BRE122" s="96"/>
      <c r="BRF122" s="92"/>
      <c r="BRG122" s="81"/>
      <c r="BRH122" s="90"/>
      <c r="BRI122" s="81"/>
      <c r="BRJ122" s="77"/>
      <c r="BRK122" s="42"/>
      <c r="BRL122" s="72"/>
      <c r="BRM122" s="96"/>
      <c r="BRN122" s="92"/>
      <c r="BRO122" s="81"/>
      <c r="BRP122" s="90"/>
      <c r="BRQ122" s="81"/>
      <c r="BRR122" s="77"/>
      <c r="BRS122" s="42"/>
      <c r="BRT122" s="72"/>
      <c r="BRU122" s="96"/>
      <c r="BRV122" s="92"/>
      <c r="BRW122" s="81"/>
      <c r="BRX122" s="90"/>
      <c r="BRY122" s="81"/>
      <c r="BRZ122" s="77"/>
      <c r="BSA122" s="42"/>
      <c r="BSB122" s="72"/>
      <c r="BSC122" s="96"/>
      <c r="BSD122" s="92"/>
      <c r="BSE122" s="81"/>
      <c r="BSF122" s="90"/>
      <c r="BSG122" s="81"/>
      <c r="BSH122" s="77"/>
      <c r="BSI122" s="42"/>
      <c r="BSJ122" s="72"/>
      <c r="BSK122" s="96"/>
      <c r="BSL122" s="92"/>
      <c r="BSM122" s="81"/>
      <c r="BSN122" s="90"/>
      <c r="BSO122" s="81"/>
      <c r="BSP122" s="77"/>
      <c r="BSQ122" s="42"/>
      <c r="BSR122" s="72"/>
      <c r="BSS122" s="96"/>
      <c r="BST122" s="92"/>
      <c r="BSU122" s="81"/>
      <c r="BSV122" s="90"/>
      <c r="BSW122" s="81"/>
      <c r="BSX122" s="77"/>
      <c r="BSY122" s="42"/>
      <c r="BSZ122" s="72"/>
      <c r="BTA122" s="96"/>
      <c r="BTB122" s="92"/>
      <c r="BTC122" s="81"/>
      <c r="BTD122" s="90"/>
      <c r="BTE122" s="81"/>
      <c r="BTF122" s="77"/>
      <c r="BTG122" s="42"/>
      <c r="BTH122" s="72"/>
      <c r="BTI122" s="96"/>
      <c r="BTJ122" s="92"/>
      <c r="BTK122" s="81"/>
      <c r="BTL122" s="90"/>
      <c r="BTM122" s="81"/>
      <c r="BTN122" s="77"/>
      <c r="BTO122" s="42"/>
      <c r="BTP122" s="72"/>
      <c r="BTQ122" s="96"/>
      <c r="BTR122" s="92"/>
      <c r="BTS122" s="81"/>
      <c r="BTT122" s="90"/>
      <c r="BTU122" s="81"/>
      <c r="BTV122" s="77"/>
      <c r="BTW122" s="42"/>
      <c r="BTX122" s="72"/>
      <c r="BTY122" s="96"/>
      <c r="BTZ122" s="92"/>
      <c r="BUA122" s="81"/>
      <c r="BUB122" s="90"/>
      <c r="BUC122" s="81"/>
      <c r="BUD122" s="77"/>
      <c r="BUE122" s="42"/>
      <c r="BUF122" s="72"/>
      <c r="BUG122" s="96"/>
      <c r="BUH122" s="92"/>
      <c r="BUI122" s="81"/>
      <c r="BUJ122" s="90"/>
      <c r="BUK122" s="81"/>
      <c r="BUL122" s="77"/>
      <c r="BUM122" s="42"/>
      <c r="BUN122" s="72"/>
      <c r="BUO122" s="96"/>
      <c r="BUP122" s="92"/>
      <c r="BUQ122" s="81"/>
      <c r="BUR122" s="90"/>
      <c r="BUS122" s="81"/>
      <c r="BUT122" s="77"/>
      <c r="BUU122" s="42"/>
      <c r="BUV122" s="72"/>
      <c r="BUW122" s="96"/>
      <c r="BUX122" s="92"/>
      <c r="BUY122" s="81"/>
      <c r="BUZ122" s="90"/>
      <c r="BVA122" s="81"/>
      <c r="BVB122" s="77"/>
      <c r="BVC122" s="42"/>
      <c r="BVD122" s="72"/>
      <c r="BVE122" s="96"/>
      <c r="BVF122" s="92"/>
      <c r="BVG122" s="81"/>
      <c r="BVH122" s="90"/>
      <c r="BVI122" s="81"/>
      <c r="BVJ122" s="77"/>
      <c r="BVK122" s="42"/>
      <c r="BVL122" s="72"/>
      <c r="BVM122" s="96"/>
      <c r="BVN122" s="92"/>
      <c r="BVO122" s="81"/>
      <c r="BVP122" s="90"/>
      <c r="BVQ122" s="81"/>
      <c r="BVR122" s="77"/>
      <c r="BVS122" s="42"/>
      <c r="BVT122" s="72"/>
      <c r="BVU122" s="96"/>
      <c r="BVV122" s="92"/>
      <c r="BVW122" s="81"/>
      <c r="BVX122" s="90"/>
      <c r="BVY122" s="81"/>
      <c r="BVZ122" s="77"/>
      <c r="BWA122" s="42"/>
      <c r="BWB122" s="72"/>
      <c r="BWC122" s="96"/>
      <c r="BWD122" s="92"/>
      <c r="BWE122" s="81"/>
      <c r="BWF122" s="90"/>
      <c r="BWG122" s="81"/>
      <c r="BWH122" s="77"/>
      <c r="BWI122" s="42"/>
      <c r="BWJ122" s="72"/>
      <c r="BWK122" s="96"/>
      <c r="BWL122" s="92"/>
      <c r="BWM122" s="81"/>
      <c r="BWN122" s="90"/>
      <c r="BWO122" s="81"/>
      <c r="BWP122" s="77"/>
      <c r="BWQ122" s="42"/>
      <c r="BWR122" s="72"/>
      <c r="BWS122" s="96"/>
      <c r="BWT122" s="92"/>
      <c r="BWU122" s="81"/>
      <c r="BWV122" s="90"/>
      <c r="BWW122" s="81"/>
      <c r="BWX122" s="77"/>
      <c r="BWY122" s="42"/>
      <c r="BWZ122" s="72"/>
      <c r="BXA122" s="96"/>
      <c r="BXB122" s="92"/>
      <c r="BXC122" s="81"/>
      <c r="BXD122" s="90"/>
      <c r="BXE122" s="81"/>
      <c r="BXF122" s="77"/>
      <c r="BXG122" s="42"/>
      <c r="BXH122" s="72"/>
      <c r="BXI122" s="96"/>
      <c r="BXJ122" s="92"/>
      <c r="BXK122" s="81"/>
      <c r="BXL122" s="90"/>
      <c r="BXM122" s="81"/>
      <c r="BXN122" s="77"/>
      <c r="BXO122" s="42"/>
      <c r="BXP122" s="72"/>
      <c r="BXQ122" s="96"/>
      <c r="BXR122" s="92"/>
      <c r="BXS122" s="81"/>
      <c r="BXT122" s="90"/>
      <c r="BXU122" s="81"/>
      <c r="BXV122" s="77"/>
      <c r="BXW122" s="42"/>
      <c r="BXX122" s="72"/>
      <c r="BXY122" s="96"/>
      <c r="BXZ122" s="92"/>
      <c r="BYA122" s="81"/>
      <c r="BYB122" s="90"/>
      <c r="BYC122" s="81"/>
      <c r="BYD122" s="77"/>
      <c r="BYE122" s="42"/>
      <c r="BYF122" s="72"/>
      <c r="BYG122" s="96"/>
      <c r="BYH122" s="92"/>
      <c r="BYI122" s="81"/>
      <c r="BYJ122" s="90"/>
      <c r="BYK122" s="81"/>
      <c r="BYL122" s="77"/>
      <c r="BYM122" s="42"/>
      <c r="BYN122" s="72"/>
      <c r="BYO122" s="96"/>
      <c r="BYP122" s="92"/>
      <c r="BYQ122" s="81"/>
      <c r="BYR122" s="90"/>
      <c r="BYS122" s="81"/>
      <c r="BYT122" s="77"/>
      <c r="BYU122" s="42"/>
      <c r="BYV122" s="72"/>
      <c r="BYW122" s="96"/>
      <c r="BYX122" s="92"/>
      <c r="BYY122" s="81"/>
      <c r="BYZ122" s="90"/>
      <c r="BZA122" s="81"/>
      <c r="BZB122" s="77"/>
      <c r="BZC122" s="42"/>
      <c r="BZD122" s="72"/>
      <c r="BZE122" s="96"/>
      <c r="BZF122" s="92"/>
      <c r="BZG122" s="81"/>
      <c r="BZH122" s="90"/>
      <c r="BZI122" s="81"/>
      <c r="BZJ122" s="77"/>
      <c r="BZK122" s="42"/>
      <c r="BZL122" s="72"/>
      <c r="BZM122" s="96"/>
      <c r="BZN122" s="92"/>
      <c r="BZO122" s="81"/>
      <c r="BZP122" s="90"/>
      <c r="BZQ122" s="81"/>
      <c r="BZR122" s="77"/>
      <c r="BZS122" s="42"/>
      <c r="BZT122" s="72"/>
      <c r="BZU122" s="96"/>
      <c r="BZV122" s="92"/>
      <c r="BZW122" s="81"/>
      <c r="BZX122" s="90"/>
      <c r="BZY122" s="81"/>
      <c r="BZZ122" s="77"/>
      <c r="CAA122" s="42"/>
      <c r="CAB122" s="72"/>
      <c r="CAC122" s="96"/>
      <c r="CAD122" s="92"/>
      <c r="CAE122" s="81"/>
      <c r="CAF122" s="90"/>
      <c r="CAG122" s="81"/>
      <c r="CAH122" s="77"/>
      <c r="CAI122" s="42"/>
      <c r="CAJ122" s="72"/>
      <c r="CAK122" s="96"/>
      <c r="CAL122" s="92"/>
      <c r="CAM122" s="81"/>
      <c r="CAN122" s="90"/>
      <c r="CAO122" s="81"/>
      <c r="CAP122" s="77"/>
      <c r="CAQ122" s="42"/>
      <c r="CAR122" s="72"/>
      <c r="CAS122" s="96"/>
      <c r="CAT122" s="92"/>
      <c r="CAU122" s="81"/>
      <c r="CAV122" s="90"/>
      <c r="CAW122" s="81"/>
      <c r="CAX122" s="77"/>
      <c r="CAY122" s="42"/>
      <c r="CAZ122" s="72"/>
      <c r="CBA122" s="96"/>
      <c r="CBB122" s="92"/>
      <c r="CBC122" s="81"/>
      <c r="CBD122" s="90"/>
      <c r="CBE122" s="81"/>
      <c r="CBF122" s="77"/>
      <c r="CBG122" s="42"/>
      <c r="CBH122" s="72"/>
      <c r="CBI122" s="96"/>
      <c r="CBJ122" s="92"/>
      <c r="CBK122" s="81"/>
      <c r="CBL122" s="90"/>
      <c r="CBM122" s="81"/>
      <c r="CBN122" s="77"/>
      <c r="CBO122" s="42"/>
      <c r="CBP122" s="72"/>
      <c r="CBQ122" s="96"/>
      <c r="CBR122" s="92"/>
      <c r="CBS122" s="81"/>
      <c r="CBT122" s="90"/>
      <c r="CBU122" s="81"/>
      <c r="CBV122" s="77"/>
      <c r="CBW122" s="42"/>
      <c r="CBX122" s="72"/>
      <c r="CBY122" s="96"/>
      <c r="CBZ122" s="92"/>
      <c r="CCA122" s="81"/>
      <c r="CCB122" s="90"/>
      <c r="CCC122" s="81"/>
      <c r="CCD122" s="77"/>
      <c r="CCE122" s="42"/>
      <c r="CCF122" s="72"/>
      <c r="CCG122" s="96"/>
      <c r="CCH122" s="92"/>
      <c r="CCI122" s="81"/>
      <c r="CCJ122" s="90"/>
      <c r="CCK122" s="81"/>
      <c r="CCL122" s="77"/>
      <c r="CCM122" s="42"/>
      <c r="CCN122" s="72"/>
      <c r="CCO122" s="96"/>
      <c r="CCP122" s="92"/>
      <c r="CCQ122" s="81"/>
      <c r="CCR122" s="90"/>
      <c r="CCS122" s="81"/>
      <c r="CCT122" s="77"/>
      <c r="CCU122" s="42"/>
      <c r="CCV122" s="72"/>
      <c r="CCW122" s="96"/>
      <c r="CCX122" s="92"/>
      <c r="CCY122" s="81"/>
      <c r="CCZ122" s="90"/>
      <c r="CDA122" s="81"/>
      <c r="CDB122" s="77"/>
      <c r="CDC122" s="42"/>
      <c r="CDD122" s="72"/>
      <c r="CDE122" s="96"/>
      <c r="CDF122" s="92"/>
      <c r="CDG122" s="81"/>
      <c r="CDH122" s="90"/>
      <c r="CDI122" s="81"/>
      <c r="CDJ122" s="77"/>
      <c r="CDK122" s="42"/>
      <c r="CDL122" s="72"/>
      <c r="CDM122" s="96"/>
      <c r="CDN122" s="92"/>
      <c r="CDO122" s="81"/>
      <c r="CDP122" s="90"/>
      <c r="CDQ122" s="81"/>
      <c r="CDR122" s="77"/>
      <c r="CDS122" s="42"/>
      <c r="CDT122" s="72"/>
      <c r="CDU122" s="96"/>
      <c r="CDV122" s="92"/>
      <c r="CDW122" s="81"/>
      <c r="CDX122" s="90"/>
      <c r="CDY122" s="81"/>
      <c r="CDZ122" s="77"/>
      <c r="CEA122" s="42"/>
      <c r="CEB122" s="72"/>
      <c r="CEC122" s="96"/>
      <c r="CED122" s="92"/>
      <c r="CEE122" s="81"/>
      <c r="CEF122" s="90"/>
      <c r="CEG122" s="81"/>
      <c r="CEH122" s="77"/>
      <c r="CEI122" s="42"/>
      <c r="CEJ122" s="72"/>
      <c r="CEK122" s="96"/>
      <c r="CEL122" s="92"/>
      <c r="CEM122" s="81"/>
      <c r="CEN122" s="90"/>
      <c r="CEO122" s="81"/>
      <c r="CEP122" s="77"/>
      <c r="CEQ122" s="42"/>
      <c r="CER122" s="72"/>
      <c r="CES122" s="96"/>
      <c r="CET122" s="92"/>
      <c r="CEU122" s="81"/>
      <c r="CEV122" s="90"/>
      <c r="CEW122" s="81"/>
      <c r="CEX122" s="77"/>
      <c r="CEY122" s="42"/>
      <c r="CEZ122" s="72"/>
      <c r="CFA122" s="96"/>
      <c r="CFB122" s="92"/>
      <c r="CFC122" s="81"/>
      <c r="CFD122" s="90"/>
      <c r="CFE122" s="81"/>
      <c r="CFF122" s="77"/>
      <c r="CFG122" s="42"/>
      <c r="CFH122" s="72"/>
      <c r="CFI122" s="96"/>
      <c r="CFJ122" s="92"/>
      <c r="CFK122" s="81"/>
      <c r="CFL122" s="90"/>
      <c r="CFM122" s="81"/>
      <c r="CFN122" s="77"/>
      <c r="CFO122" s="42"/>
      <c r="CFP122" s="72"/>
      <c r="CFQ122" s="96"/>
      <c r="CFR122" s="92"/>
      <c r="CFS122" s="81"/>
      <c r="CFT122" s="90"/>
      <c r="CFU122" s="81"/>
      <c r="CFV122" s="77"/>
      <c r="CFW122" s="42"/>
      <c r="CFX122" s="72"/>
      <c r="CFY122" s="96"/>
      <c r="CFZ122" s="92"/>
      <c r="CGA122" s="81"/>
      <c r="CGB122" s="90"/>
      <c r="CGC122" s="81"/>
      <c r="CGD122" s="77"/>
      <c r="CGE122" s="42"/>
      <c r="CGF122" s="72"/>
      <c r="CGG122" s="96"/>
      <c r="CGH122" s="92"/>
      <c r="CGI122" s="81"/>
      <c r="CGJ122" s="90"/>
      <c r="CGK122" s="81"/>
      <c r="CGL122" s="77"/>
      <c r="CGM122" s="42"/>
      <c r="CGN122" s="72"/>
      <c r="CGO122" s="96"/>
      <c r="CGP122" s="92"/>
      <c r="CGQ122" s="81"/>
      <c r="CGR122" s="90"/>
      <c r="CGS122" s="81"/>
      <c r="CGT122" s="77"/>
      <c r="CGU122" s="42"/>
      <c r="CGV122" s="72"/>
      <c r="CGW122" s="96"/>
      <c r="CGX122" s="92"/>
      <c r="CGY122" s="81"/>
      <c r="CGZ122" s="90"/>
      <c r="CHA122" s="81"/>
      <c r="CHB122" s="77"/>
      <c r="CHC122" s="42"/>
      <c r="CHD122" s="72"/>
      <c r="CHE122" s="96"/>
      <c r="CHF122" s="92"/>
      <c r="CHG122" s="81"/>
      <c r="CHH122" s="90"/>
      <c r="CHI122" s="81"/>
      <c r="CHJ122" s="77"/>
      <c r="CHK122" s="42"/>
      <c r="CHL122" s="72"/>
      <c r="CHM122" s="96"/>
      <c r="CHN122" s="92"/>
      <c r="CHO122" s="81"/>
      <c r="CHP122" s="90"/>
      <c r="CHQ122" s="81"/>
      <c r="CHR122" s="77"/>
      <c r="CHS122" s="42"/>
      <c r="CHT122" s="72"/>
      <c r="CHU122" s="96"/>
      <c r="CHV122" s="92"/>
      <c r="CHW122" s="81"/>
      <c r="CHX122" s="90"/>
      <c r="CHY122" s="81"/>
      <c r="CHZ122" s="77"/>
      <c r="CIA122" s="42"/>
      <c r="CIB122" s="72"/>
      <c r="CIC122" s="96"/>
      <c r="CID122" s="92"/>
      <c r="CIE122" s="81"/>
      <c r="CIF122" s="90"/>
      <c r="CIG122" s="81"/>
      <c r="CIH122" s="77"/>
      <c r="CII122" s="42"/>
      <c r="CIJ122" s="72"/>
      <c r="CIK122" s="96"/>
      <c r="CIL122" s="92"/>
      <c r="CIM122" s="81"/>
      <c r="CIN122" s="90"/>
      <c r="CIO122" s="81"/>
      <c r="CIP122" s="77"/>
      <c r="CIQ122" s="42"/>
      <c r="CIR122" s="72"/>
      <c r="CIS122" s="96"/>
      <c r="CIT122" s="92"/>
      <c r="CIU122" s="81"/>
      <c r="CIV122" s="90"/>
      <c r="CIW122" s="81"/>
      <c r="CIX122" s="77"/>
      <c r="CIY122" s="42"/>
      <c r="CIZ122" s="72"/>
      <c r="CJA122" s="96"/>
      <c r="CJB122" s="92"/>
      <c r="CJC122" s="81"/>
      <c r="CJD122" s="90"/>
      <c r="CJE122" s="81"/>
      <c r="CJF122" s="77"/>
      <c r="CJG122" s="42"/>
      <c r="CJH122" s="72"/>
      <c r="CJI122" s="96"/>
      <c r="CJJ122" s="92"/>
      <c r="CJK122" s="81"/>
      <c r="CJL122" s="90"/>
      <c r="CJM122" s="81"/>
      <c r="CJN122" s="77"/>
      <c r="CJO122" s="42"/>
      <c r="CJP122" s="72"/>
      <c r="CJQ122" s="96"/>
      <c r="CJR122" s="92"/>
      <c r="CJS122" s="81"/>
      <c r="CJT122" s="90"/>
      <c r="CJU122" s="81"/>
      <c r="CJV122" s="77"/>
      <c r="CJW122" s="42"/>
      <c r="CJX122" s="72"/>
      <c r="CJY122" s="96"/>
      <c r="CJZ122" s="92"/>
      <c r="CKA122" s="81"/>
      <c r="CKB122" s="90"/>
      <c r="CKC122" s="81"/>
      <c r="CKD122" s="77"/>
      <c r="CKE122" s="42"/>
      <c r="CKF122" s="72"/>
      <c r="CKG122" s="96"/>
      <c r="CKH122" s="92"/>
      <c r="CKI122" s="81"/>
      <c r="CKJ122" s="90"/>
      <c r="CKK122" s="81"/>
      <c r="CKL122" s="77"/>
      <c r="CKM122" s="42"/>
      <c r="CKN122" s="72"/>
      <c r="CKO122" s="96"/>
      <c r="CKP122" s="92"/>
      <c r="CKQ122" s="81"/>
      <c r="CKR122" s="90"/>
      <c r="CKS122" s="81"/>
      <c r="CKT122" s="77"/>
      <c r="CKU122" s="42"/>
      <c r="CKV122" s="72"/>
      <c r="CKW122" s="96"/>
      <c r="CKX122" s="92"/>
      <c r="CKY122" s="81"/>
      <c r="CKZ122" s="90"/>
      <c r="CLA122" s="81"/>
      <c r="CLB122" s="77"/>
      <c r="CLC122" s="42"/>
      <c r="CLD122" s="72"/>
      <c r="CLE122" s="96"/>
      <c r="CLF122" s="92"/>
      <c r="CLG122" s="81"/>
      <c r="CLH122" s="90"/>
      <c r="CLI122" s="81"/>
      <c r="CLJ122" s="77"/>
      <c r="CLK122" s="42"/>
      <c r="CLL122" s="72"/>
      <c r="CLM122" s="96"/>
      <c r="CLN122" s="92"/>
      <c r="CLO122" s="81"/>
      <c r="CLP122" s="90"/>
      <c r="CLQ122" s="81"/>
      <c r="CLR122" s="77"/>
      <c r="CLS122" s="42"/>
      <c r="CLT122" s="72"/>
      <c r="CLU122" s="96"/>
      <c r="CLV122" s="92"/>
      <c r="CLW122" s="81"/>
      <c r="CLX122" s="90"/>
      <c r="CLY122" s="81"/>
      <c r="CLZ122" s="77"/>
      <c r="CMA122" s="42"/>
      <c r="CMB122" s="72"/>
      <c r="CMC122" s="96"/>
      <c r="CMD122" s="92"/>
      <c r="CME122" s="81"/>
      <c r="CMF122" s="90"/>
      <c r="CMG122" s="81"/>
      <c r="CMH122" s="77"/>
      <c r="CMI122" s="42"/>
      <c r="CMJ122" s="72"/>
      <c r="CMK122" s="96"/>
      <c r="CML122" s="92"/>
      <c r="CMM122" s="81"/>
      <c r="CMN122" s="90"/>
      <c r="CMO122" s="81"/>
      <c r="CMP122" s="77"/>
      <c r="CMQ122" s="42"/>
      <c r="CMR122" s="72"/>
      <c r="CMS122" s="96"/>
      <c r="CMT122" s="92"/>
      <c r="CMU122" s="81"/>
      <c r="CMV122" s="90"/>
      <c r="CMW122" s="81"/>
      <c r="CMX122" s="77"/>
      <c r="CMY122" s="42"/>
      <c r="CMZ122" s="72"/>
      <c r="CNA122" s="96"/>
      <c r="CNB122" s="92"/>
      <c r="CNC122" s="81"/>
      <c r="CND122" s="90"/>
      <c r="CNE122" s="81"/>
      <c r="CNF122" s="77"/>
      <c r="CNG122" s="42"/>
      <c r="CNH122" s="72"/>
      <c r="CNI122" s="96"/>
      <c r="CNJ122" s="92"/>
      <c r="CNK122" s="81"/>
      <c r="CNL122" s="90"/>
      <c r="CNM122" s="81"/>
      <c r="CNN122" s="77"/>
      <c r="CNO122" s="42"/>
      <c r="CNP122" s="72"/>
      <c r="CNQ122" s="96"/>
      <c r="CNR122" s="92"/>
      <c r="CNS122" s="81"/>
      <c r="CNT122" s="90"/>
      <c r="CNU122" s="81"/>
      <c r="CNV122" s="77"/>
      <c r="CNW122" s="42"/>
      <c r="CNX122" s="72"/>
      <c r="CNY122" s="96"/>
      <c r="CNZ122" s="92"/>
      <c r="COA122" s="81"/>
      <c r="COB122" s="90"/>
      <c r="COC122" s="81"/>
      <c r="COD122" s="77"/>
      <c r="COE122" s="42"/>
      <c r="COF122" s="72"/>
      <c r="COG122" s="96"/>
      <c r="COH122" s="92"/>
      <c r="COI122" s="81"/>
      <c r="COJ122" s="90"/>
      <c r="COK122" s="81"/>
      <c r="COL122" s="77"/>
      <c r="COM122" s="42"/>
      <c r="CON122" s="72"/>
      <c r="COO122" s="96"/>
      <c r="COP122" s="92"/>
      <c r="COQ122" s="81"/>
      <c r="COR122" s="90"/>
      <c r="COS122" s="81"/>
      <c r="COT122" s="77"/>
      <c r="COU122" s="42"/>
      <c r="COV122" s="72"/>
      <c r="COW122" s="96"/>
      <c r="COX122" s="92"/>
      <c r="COY122" s="81"/>
      <c r="COZ122" s="90"/>
      <c r="CPA122" s="81"/>
      <c r="CPB122" s="77"/>
      <c r="CPC122" s="42"/>
      <c r="CPD122" s="72"/>
      <c r="CPE122" s="96"/>
      <c r="CPF122" s="92"/>
      <c r="CPG122" s="81"/>
      <c r="CPH122" s="90"/>
      <c r="CPI122" s="81"/>
      <c r="CPJ122" s="77"/>
      <c r="CPK122" s="42"/>
      <c r="CPL122" s="72"/>
      <c r="CPM122" s="96"/>
      <c r="CPN122" s="92"/>
      <c r="CPO122" s="81"/>
      <c r="CPP122" s="90"/>
      <c r="CPQ122" s="81"/>
      <c r="CPR122" s="77"/>
      <c r="CPS122" s="42"/>
      <c r="CPT122" s="72"/>
      <c r="CPU122" s="96"/>
      <c r="CPV122" s="92"/>
      <c r="CPW122" s="81"/>
      <c r="CPX122" s="90"/>
      <c r="CPY122" s="81"/>
      <c r="CPZ122" s="77"/>
      <c r="CQA122" s="42"/>
      <c r="CQB122" s="72"/>
      <c r="CQC122" s="96"/>
      <c r="CQD122" s="92"/>
      <c r="CQE122" s="81"/>
      <c r="CQF122" s="90"/>
      <c r="CQG122" s="81"/>
      <c r="CQH122" s="77"/>
      <c r="CQI122" s="42"/>
      <c r="CQJ122" s="72"/>
      <c r="CQK122" s="96"/>
      <c r="CQL122" s="92"/>
      <c r="CQM122" s="81"/>
      <c r="CQN122" s="90"/>
      <c r="CQO122" s="81"/>
      <c r="CQP122" s="77"/>
      <c r="CQQ122" s="42"/>
      <c r="CQR122" s="72"/>
      <c r="CQS122" s="96"/>
      <c r="CQT122" s="92"/>
      <c r="CQU122" s="81"/>
      <c r="CQV122" s="90"/>
      <c r="CQW122" s="81"/>
      <c r="CQX122" s="77"/>
      <c r="CQY122" s="42"/>
      <c r="CQZ122" s="72"/>
      <c r="CRA122" s="96"/>
      <c r="CRB122" s="92"/>
      <c r="CRC122" s="81"/>
      <c r="CRD122" s="90"/>
      <c r="CRE122" s="81"/>
      <c r="CRF122" s="77"/>
      <c r="CRG122" s="42"/>
      <c r="CRH122" s="72"/>
      <c r="CRI122" s="96"/>
      <c r="CRJ122" s="92"/>
      <c r="CRK122" s="81"/>
      <c r="CRL122" s="90"/>
      <c r="CRM122" s="81"/>
      <c r="CRN122" s="77"/>
      <c r="CRO122" s="42"/>
      <c r="CRP122" s="72"/>
      <c r="CRQ122" s="96"/>
      <c r="CRR122" s="92"/>
      <c r="CRS122" s="81"/>
      <c r="CRT122" s="90"/>
      <c r="CRU122" s="81"/>
      <c r="CRV122" s="77"/>
      <c r="CRW122" s="42"/>
      <c r="CRX122" s="72"/>
      <c r="CRY122" s="96"/>
      <c r="CRZ122" s="92"/>
      <c r="CSA122" s="81"/>
      <c r="CSB122" s="90"/>
      <c r="CSC122" s="81"/>
      <c r="CSD122" s="77"/>
      <c r="CSE122" s="42"/>
      <c r="CSF122" s="72"/>
      <c r="CSG122" s="96"/>
      <c r="CSH122" s="92"/>
      <c r="CSI122" s="81"/>
      <c r="CSJ122" s="90"/>
      <c r="CSK122" s="81"/>
      <c r="CSL122" s="77"/>
      <c r="CSM122" s="42"/>
      <c r="CSN122" s="72"/>
      <c r="CSO122" s="96"/>
      <c r="CSP122" s="92"/>
      <c r="CSQ122" s="81"/>
      <c r="CSR122" s="90"/>
      <c r="CSS122" s="81"/>
      <c r="CST122" s="77"/>
      <c r="CSU122" s="42"/>
      <c r="CSV122" s="72"/>
      <c r="CSW122" s="96"/>
      <c r="CSX122" s="92"/>
      <c r="CSY122" s="81"/>
      <c r="CSZ122" s="90"/>
      <c r="CTA122" s="81"/>
      <c r="CTB122" s="77"/>
      <c r="CTC122" s="42"/>
      <c r="CTD122" s="72"/>
      <c r="CTE122" s="96"/>
      <c r="CTF122" s="92"/>
      <c r="CTG122" s="81"/>
      <c r="CTH122" s="90"/>
      <c r="CTI122" s="81"/>
      <c r="CTJ122" s="77"/>
      <c r="CTK122" s="42"/>
      <c r="CTL122" s="72"/>
      <c r="CTM122" s="96"/>
      <c r="CTN122" s="92"/>
      <c r="CTO122" s="81"/>
      <c r="CTP122" s="90"/>
      <c r="CTQ122" s="81"/>
      <c r="CTR122" s="77"/>
      <c r="CTS122" s="42"/>
      <c r="CTT122" s="72"/>
      <c r="CTU122" s="96"/>
      <c r="CTV122" s="92"/>
      <c r="CTW122" s="81"/>
      <c r="CTX122" s="90"/>
      <c r="CTY122" s="81"/>
      <c r="CTZ122" s="77"/>
      <c r="CUA122" s="42"/>
      <c r="CUB122" s="72"/>
      <c r="CUC122" s="96"/>
      <c r="CUD122" s="92"/>
      <c r="CUE122" s="81"/>
      <c r="CUF122" s="90"/>
      <c r="CUG122" s="81"/>
      <c r="CUH122" s="77"/>
      <c r="CUI122" s="42"/>
      <c r="CUJ122" s="72"/>
      <c r="CUK122" s="96"/>
      <c r="CUL122" s="92"/>
      <c r="CUM122" s="81"/>
      <c r="CUN122" s="90"/>
      <c r="CUO122" s="81"/>
      <c r="CUP122" s="77"/>
      <c r="CUQ122" s="42"/>
      <c r="CUR122" s="72"/>
      <c r="CUS122" s="96"/>
      <c r="CUT122" s="92"/>
      <c r="CUU122" s="81"/>
      <c r="CUV122" s="90"/>
      <c r="CUW122" s="81"/>
      <c r="CUX122" s="77"/>
      <c r="CUY122" s="42"/>
      <c r="CUZ122" s="72"/>
      <c r="CVA122" s="96"/>
      <c r="CVB122" s="92"/>
      <c r="CVC122" s="81"/>
      <c r="CVD122" s="90"/>
      <c r="CVE122" s="81"/>
      <c r="CVF122" s="77"/>
      <c r="CVG122" s="42"/>
      <c r="CVH122" s="72"/>
      <c r="CVI122" s="96"/>
      <c r="CVJ122" s="92"/>
      <c r="CVK122" s="81"/>
      <c r="CVL122" s="90"/>
      <c r="CVM122" s="81"/>
      <c r="CVN122" s="77"/>
      <c r="CVO122" s="42"/>
      <c r="CVP122" s="72"/>
      <c r="CVQ122" s="96"/>
      <c r="CVR122" s="92"/>
      <c r="CVS122" s="81"/>
      <c r="CVT122" s="90"/>
      <c r="CVU122" s="81"/>
      <c r="CVV122" s="77"/>
      <c r="CVW122" s="42"/>
      <c r="CVX122" s="72"/>
      <c r="CVY122" s="96"/>
      <c r="CVZ122" s="92"/>
      <c r="CWA122" s="81"/>
      <c r="CWB122" s="90"/>
      <c r="CWC122" s="81"/>
      <c r="CWD122" s="77"/>
      <c r="CWE122" s="42"/>
      <c r="CWF122" s="72"/>
      <c r="CWG122" s="96"/>
      <c r="CWH122" s="92"/>
      <c r="CWI122" s="81"/>
      <c r="CWJ122" s="90"/>
      <c r="CWK122" s="81"/>
      <c r="CWL122" s="77"/>
      <c r="CWM122" s="42"/>
      <c r="CWN122" s="72"/>
      <c r="CWO122" s="96"/>
      <c r="CWP122" s="92"/>
      <c r="CWQ122" s="81"/>
      <c r="CWR122" s="90"/>
      <c r="CWS122" s="81"/>
      <c r="CWT122" s="77"/>
      <c r="CWU122" s="42"/>
      <c r="CWV122" s="72"/>
      <c r="CWW122" s="96"/>
      <c r="CWX122" s="92"/>
      <c r="CWY122" s="81"/>
      <c r="CWZ122" s="90"/>
      <c r="CXA122" s="81"/>
      <c r="CXB122" s="77"/>
      <c r="CXC122" s="42"/>
      <c r="CXD122" s="72"/>
      <c r="CXE122" s="96"/>
      <c r="CXF122" s="92"/>
      <c r="CXG122" s="81"/>
      <c r="CXH122" s="90"/>
      <c r="CXI122" s="81"/>
      <c r="CXJ122" s="77"/>
      <c r="CXK122" s="42"/>
      <c r="CXL122" s="72"/>
      <c r="CXM122" s="96"/>
      <c r="CXN122" s="92"/>
      <c r="CXO122" s="81"/>
      <c r="CXP122" s="90"/>
      <c r="CXQ122" s="81"/>
      <c r="CXR122" s="77"/>
      <c r="CXS122" s="42"/>
      <c r="CXT122" s="72"/>
      <c r="CXU122" s="96"/>
      <c r="CXV122" s="92"/>
      <c r="CXW122" s="81"/>
      <c r="CXX122" s="90"/>
      <c r="CXY122" s="81"/>
      <c r="CXZ122" s="77"/>
      <c r="CYA122" s="42"/>
      <c r="CYB122" s="72"/>
      <c r="CYC122" s="96"/>
      <c r="CYD122" s="92"/>
      <c r="CYE122" s="81"/>
      <c r="CYF122" s="90"/>
      <c r="CYG122" s="81"/>
      <c r="CYH122" s="77"/>
      <c r="CYI122" s="42"/>
      <c r="CYJ122" s="72"/>
      <c r="CYK122" s="96"/>
      <c r="CYL122" s="92"/>
      <c r="CYM122" s="81"/>
      <c r="CYN122" s="90"/>
      <c r="CYO122" s="81"/>
      <c r="CYP122" s="77"/>
      <c r="CYQ122" s="42"/>
      <c r="CYR122" s="72"/>
      <c r="CYS122" s="96"/>
      <c r="CYT122" s="92"/>
      <c r="CYU122" s="81"/>
      <c r="CYV122" s="90"/>
      <c r="CYW122" s="81"/>
      <c r="CYX122" s="77"/>
      <c r="CYY122" s="42"/>
      <c r="CYZ122" s="72"/>
      <c r="CZA122" s="96"/>
      <c r="CZB122" s="92"/>
      <c r="CZC122" s="81"/>
      <c r="CZD122" s="90"/>
      <c r="CZE122" s="81"/>
      <c r="CZF122" s="77"/>
      <c r="CZG122" s="42"/>
      <c r="CZH122" s="72"/>
      <c r="CZI122" s="96"/>
      <c r="CZJ122" s="92"/>
      <c r="CZK122" s="81"/>
      <c r="CZL122" s="90"/>
      <c r="CZM122" s="81"/>
      <c r="CZN122" s="77"/>
      <c r="CZO122" s="42"/>
      <c r="CZP122" s="72"/>
      <c r="CZQ122" s="96"/>
      <c r="CZR122" s="92"/>
      <c r="CZS122" s="81"/>
      <c r="CZT122" s="90"/>
      <c r="CZU122" s="81"/>
      <c r="CZV122" s="77"/>
      <c r="CZW122" s="42"/>
      <c r="CZX122" s="72"/>
      <c r="CZY122" s="96"/>
      <c r="CZZ122" s="92"/>
      <c r="DAA122" s="81"/>
      <c r="DAB122" s="90"/>
      <c r="DAC122" s="81"/>
      <c r="DAD122" s="77"/>
      <c r="DAE122" s="42"/>
      <c r="DAF122" s="72"/>
      <c r="DAG122" s="96"/>
      <c r="DAH122" s="92"/>
      <c r="DAI122" s="81"/>
      <c r="DAJ122" s="90"/>
      <c r="DAK122" s="81"/>
      <c r="DAL122" s="77"/>
      <c r="DAM122" s="42"/>
      <c r="DAN122" s="72"/>
      <c r="DAO122" s="96"/>
      <c r="DAP122" s="92"/>
      <c r="DAQ122" s="81"/>
      <c r="DAR122" s="90"/>
      <c r="DAS122" s="81"/>
      <c r="DAT122" s="77"/>
      <c r="DAU122" s="42"/>
      <c r="DAV122" s="72"/>
      <c r="DAW122" s="96"/>
      <c r="DAX122" s="92"/>
      <c r="DAY122" s="81"/>
      <c r="DAZ122" s="90"/>
      <c r="DBA122" s="81"/>
      <c r="DBB122" s="77"/>
      <c r="DBC122" s="42"/>
      <c r="DBD122" s="72"/>
      <c r="DBE122" s="96"/>
      <c r="DBF122" s="92"/>
      <c r="DBG122" s="81"/>
      <c r="DBH122" s="90"/>
      <c r="DBI122" s="81"/>
      <c r="DBJ122" s="77"/>
      <c r="DBK122" s="42"/>
      <c r="DBL122" s="72"/>
      <c r="DBM122" s="96"/>
      <c r="DBN122" s="92"/>
      <c r="DBO122" s="81"/>
      <c r="DBP122" s="90"/>
      <c r="DBQ122" s="81"/>
      <c r="DBR122" s="77"/>
      <c r="DBS122" s="42"/>
      <c r="DBT122" s="72"/>
      <c r="DBU122" s="96"/>
      <c r="DBV122" s="92"/>
      <c r="DBW122" s="81"/>
      <c r="DBX122" s="90"/>
      <c r="DBY122" s="81"/>
      <c r="DBZ122" s="77"/>
      <c r="DCA122" s="42"/>
      <c r="DCB122" s="72"/>
      <c r="DCC122" s="96"/>
      <c r="DCD122" s="92"/>
      <c r="DCE122" s="81"/>
      <c r="DCF122" s="90"/>
      <c r="DCG122" s="81"/>
      <c r="DCH122" s="77"/>
      <c r="DCI122" s="42"/>
      <c r="DCJ122" s="72"/>
      <c r="DCK122" s="96"/>
      <c r="DCL122" s="92"/>
      <c r="DCM122" s="81"/>
      <c r="DCN122" s="90"/>
      <c r="DCO122" s="81"/>
      <c r="DCP122" s="77"/>
      <c r="DCQ122" s="42"/>
      <c r="DCR122" s="72"/>
      <c r="DCS122" s="96"/>
      <c r="DCT122" s="92"/>
      <c r="DCU122" s="81"/>
      <c r="DCV122" s="90"/>
      <c r="DCW122" s="81"/>
      <c r="DCX122" s="77"/>
      <c r="DCY122" s="42"/>
      <c r="DCZ122" s="72"/>
      <c r="DDA122" s="96"/>
      <c r="DDB122" s="92"/>
      <c r="DDC122" s="81"/>
      <c r="DDD122" s="90"/>
      <c r="DDE122" s="81"/>
    </row>
    <row r="123" spans="1:2813" ht="39.950000000000003" hidden="1" customHeight="1" outlineLevel="1">
      <c r="B123" s="6"/>
      <c r="C123" s="130" t="str">
        <f>IF(A123&lt;&gt;"",A123,MAX($A$23:A123)&amp;"."&amp;ROW()-ROW($A$23)+1-MATCH(MAX($A$23:A123),$A$23:A123))</f>
        <v>18.2</v>
      </c>
      <c r="D123" s="48"/>
      <c r="E123" s="46" t="s">
        <v>174</v>
      </c>
      <c r="F123" s="14" t="s">
        <v>97</v>
      </c>
      <c r="G123" s="24">
        <f>2*4*7</f>
        <v>56</v>
      </c>
      <c r="H123" s="14"/>
      <c r="I123" s="141"/>
      <c r="J123" s="123" t="str">
        <f t="shared" si="4"/>
        <v xml:space="preserve"> </v>
      </c>
      <c r="K123" s="72"/>
      <c r="L123" s="96"/>
      <c r="M123" s="92"/>
      <c r="N123" s="81"/>
      <c r="O123" s="90"/>
      <c r="P123" s="81"/>
      <c r="Q123" s="1"/>
      <c r="R123" s="6"/>
      <c r="S123" s="81"/>
      <c r="T123" s="90"/>
      <c r="U123" s="81"/>
      <c r="V123" s="77"/>
      <c r="W123" s="42"/>
      <c r="X123" s="72"/>
      <c r="Y123" s="96"/>
      <c r="Z123" s="92"/>
      <c r="AA123" s="81"/>
      <c r="AB123" s="90"/>
      <c r="AC123" s="81"/>
      <c r="AD123" s="77"/>
      <c r="AE123" s="42"/>
      <c r="AF123" s="72"/>
      <c r="AG123" s="96"/>
      <c r="AH123" s="92"/>
      <c r="AI123" s="81"/>
      <c r="AJ123" s="90"/>
      <c r="AK123" s="81"/>
      <c r="AL123" s="77"/>
      <c r="AM123" s="42"/>
      <c r="AN123" s="72"/>
      <c r="AO123" s="96"/>
      <c r="AP123" s="92"/>
      <c r="AQ123" s="81"/>
      <c r="AR123" s="90"/>
      <c r="AS123" s="81"/>
      <c r="AT123" s="77"/>
      <c r="AU123" s="42"/>
      <c r="AV123" s="72"/>
      <c r="AW123" s="96"/>
      <c r="AX123" s="92"/>
      <c r="AY123" s="81"/>
      <c r="AZ123" s="90"/>
      <c r="BA123" s="81"/>
      <c r="BB123" s="77"/>
      <c r="BC123" s="42"/>
      <c r="BD123" s="72"/>
      <c r="BE123" s="96"/>
      <c r="BF123" s="92"/>
      <c r="BG123" s="81"/>
      <c r="BH123" s="90"/>
      <c r="BI123" s="81"/>
      <c r="BJ123" s="77"/>
      <c r="BK123" s="42"/>
      <c r="BL123" s="72"/>
      <c r="BM123" s="96"/>
      <c r="BN123" s="92"/>
      <c r="BO123" s="81"/>
      <c r="BP123" s="90"/>
      <c r="BQ123" s="81"/>
      <c r="BR123" s="77"/>
      <c r="BS123" s="42"/>
      <c r="BT123" s="72"/>
      <c r="BU123" s="96"/>
      <c r="BV123" s="92"/>
      <c r="BW123" s="81"/>
      <c r="BX123" s="90"/>
      <c r="BY123" s="81"/>
      <c r="BZ123" s="77"/>
      <c r="CA123" s="42"/>
      <c r="CB123" s="72"/>
      <c r="CC123" s="96"/>
      <c r="CD123" s="92"/>
      <c r="CE123" s="81"/>
      <c r="CF123" s="90"/>
      <c r="CG123" s="81"/>
      <c r="CH123" s="77"/>
      <c r="CI123" s="42"/>
      <c r="CJ123" s="72"/>
      <c r="CK123" s="96"/>
      <c r="CL123" s="92"/>
      <c r="CM123" s="81"/>
      <c r="CN123" s="90"/>
      <c r="CO123" s="81"/>
      <c r="CP123" s="77"/>
      <c r="CQ123" s="42"/>
      <c r="CR123" s="72"/>
      <c r="CS123" s="96"/>
      <c r="CT123" s="92"/>
      <c r="CU123" s="81"/>
      <c r="CV123" s="90"/>
      <c r="CW123" s="81"/>
      <c r="CX123" s="77"/>
      <c r="CY123" s="42"/>
      <c r="CZ123" s="72"/>
      <c r="DA123" s="96"/>
      <c r="DB123" s="92"/>
      <c r="DC123" s="81"/>
      <c r="DD123" s="90"/>
      <c r="DE123" s="81"/>
      <c r="DF123" s="77"/>
      <c r="DG123" s="42"/>
      <c r="DH123" s="72"/>
      <c r="DI123" s="96"/>
      <c r="DJ123" s="92"/>
      <c r="DK123" s="81"/>
      <c r="DL123" s="90"/>
      <c r="DM123" s="81"/>
      <c r="DN123" s="77"/>
      <c r="DO123" s="42"/>
      <c r="DP123" s="72"/>
      <c r="DQ123" s="96"/>
      <c r="DR123" s="92"/>
      <c r="DS123" s="81"/>
      <c r="DT123" s="90"/>
      <c r="DU123" s="81"/>
      <c r="DV123" s="77"/>
      <c r="DW123" s="42"/>
      <c r="DX123" s="72"/>
      <c r="DY123" s="96"/>
      <c r="DZ123" s="92"/>
      <c r="EA123" s="81"/>
      <c r="EB123" s="90"/>
      <c r="EC123" s="81"/>
      <c r="ED123" s="77"/>
      <c r="EE123" s="42"/>
      <c r="EF123" s="72"/>
      <c r="EG123" s="96"/>
      <c r="EH123" s="92"/>
      <c r="EI123" s="81"/>
      <c r="EJ123" s="90"/>
      <c r="EK123" s="81"/>
      <c r="EL123" s="77"/>
      <c r="EM123" s="42"/>
      <c r="EN123" s="72"/>
      <c r="EO123" s="96"/>
      <c r="EP123" s="92"/>
      <c r="EQ123" s="81"/>
      <c r="ER123" s="90"/>
      <c r="ES123" s="81"/>
      <c r="ET123" s="77"/>
      <c r="EU123" s="42"/>
      <c r="EV123" s="72"/>
      <c r="EW123" s="96"/>
      <c r="EX123" s="92"/>
      <c r="EY123" s="81"/>
      <c r="EZ123" s="90"/>
      <c r="FA123" s="81"/>
      <c r="FB123" s="77"/>
      <c r="FC123" s="42"/>
      <c r="FD123" s="72"/>
      <c r="FE123" s="96"/>
      <c r="FF123" s="92"/>
      <c r="FG123" s="81"/>
      <c r="FH123" s="90"/>
      <c r="FI123" s="81"/>
      <c r="FJ123" s="77"/>
      <c r="FK123" s="42"/>
      <c r="FL123" s="72"/>
      <c r="FM123" s="96"/>
      <c r="FN123" s="92"/>
      <c r="FO123" s="81"/>
      <c r="FP123" s="90"/>
      <c r="FQ123" s="81"/>
      <c r="FR123" s="77"/>
      <c r="FS123" s="42"/>
      <c r="FT123" s="72"/>
      <c r="FU123" s="96"/>
      <c r="FV123" s="92"/>
      <c r="FW123" s="81"/>
      <c r="FX123" s="90"/>
      <c r="FY123" s="81"/>
      <c r="FZ123" s="77"/>
      <c r="GA123" s="42"/>
      <c r="GB123" s="72"/>
      <c r="GC123" s="96"/>
      <c r="GD123" s="92"/>
      <c r="GE123" s="81"/>
      <c r="GF123" s="90"/>
      <c r="GG123" s="81"/>
      <c r="GH123" s="77"/>
      <c r="GI123" s="42"/>
      <c r="GJ123" s="72"/>
      <c r="GK123" s="96"/>
      <c r="GL123" s="92"/>
      <c r="GM123" s="81"/>
      <c r="GN123" s="90"/>
      <c r="GO123" s="81"/>
      <c r="GP123" s="77"/>
      <c r="GQ123" s="42"/>
      <c r="GR123" s="72"/>
      <c r="GS123" s="96"/>
      <c r="GT123" s="92"/>
      <c r="GU123" s="81"/>
      <c r="GV123" s="90"/>
      <c r="GW123" s="81"/>
      <c r="GX123" s="77"/>
      <c r="GY123" s="42"/>
      <c r="GZ123" s="72"/>
      <c r="HA123" s="96"/>
      <c r="HB123" s="92"/>
      <c r="HC123" s="81"/>
      <c r="HD123" s="90"/>
      <c r="HE123" s="81"/>
      <c r="HF123" s="77"/>
      <c r="HG123" s="42"/>
      <c r="HH123" s="72"/>
      <c r="HI123" s="96"/>
      <c r="HJ123" s="92"/>
      <c r="HK123" s="81"/>
      <c r="HL123" s="90"/>
      <c r="HM123" s="81"/>
      <c r="HN123" s="77"/>
      <c r="HO123" s="42"/>
      <c r="HP123" s="72"/>
      <c r="HQ123" s="96"/>
      <c r="HR123" s="92"/>
      <c r="HS123" s="81"/>
      <c r="HT123" s="90"/>
      <c r="HU123" s="81"/>
      <c r="HV123" s="77"/>
      <c r="HW123" s="42"/>
      <c r="HX123" s="72"/>
      <c r="HY123" s="96"/>
      <c r="HZ123" s="92"/>
      <c r="IA123" s="81"/>
      <c r="IB123" s="90"/>
      <c r="IC123" s="81"/>
      <c r="ID123" s="77"/>
      <c r="IE123" s="42"/>
      <c r="IF123" s="72"/>
      <c r="IG123" s="96"/>
      <c r="IH123" s="92"/>
      <c r="II123" s="81"/>
      <c r="IJ123" s="90"/>
      <c r="IK123" s="81"/>
      <c r="IL123" s="77"/>
      <c r="IM123" s="42"/>
      <c r="IN123" s="72"/>
      <c r="IO123" s="96"/>
      <c r="IP123" s="92"/>
      <c r="IQ123" s="81"/>
      <c r="IR123" s="90"/>
      <c r="IS123" s="81"/>
      <c r="IT123" s="77"/>
      <c r="IU123" s="42"/>
      <c r="IV123" s="72"/>
      <c r="IW123" s="96"/>
      <c r="IX123" s="92"/>
      <c r="IY123" s="81"/>
      <c r="IZ123" s="90"/>
      <c r="JA123" s="81"/>
      <c r="JB123" s="77"/>
      <c r="JC123" s="42"/>
      <c r="JD123" s="72"/>
      <c r="JE123" s="96"/>
      <c r="JF123" s="92"/>
      <c r="JG123" s="81"/>
      <c r="JH123" s="90"/>
      <c r="JI123" s="81"/>
      <c r="JJ123" s="77"/>
      <c r="JK123" s="42"/>
      <c r="JL123" s="72"/>
      <c r="JM123" s="96"/>
      <c r="JN123" s="92"/>
      <c r="JO123" s="81"/>
      <c r="JP123" s="90"/>
      <c r="JQ123" s="81"/>
      <c r="JR123" s="77"/>
      <c r="JS123" s="42"/>
      <c r="JT123" s="72"/>
      <c r="JU123" s="96"/>
      <c r="JV123" s="92"/>
      <c r="JW123" s="81"/>
      <c r="JX123" s="90"/>
      <c r="JY123" s="81"/>
      <c r="JZ123" s="77"/>
      <c r="KA123" s="42"/>
      <c r="KB123" s="72"/>
      <c r="KC123" s="96"/>
      <c r="KD123" s="92"/>
      <c r="KE123" s="81"/>
      <c r="KF123" s="90"/>
      <c r="KG123" s="81"/>
      <c r="KH123" s="77"/>
      <c r="KI123" s="42"/>
      <c r="KJ123" s="72"/>
      <c r="KK123" s="96"/>
      <c r="KL123" s="92"/>
      <c r="KM123" s="81"/>
      <c r="KN123" s="90"/>
      <c r="KO123" s="81"/>
      <c r="KP123" s="77"/>
      <c r="KQ123" s="42"/>
      <c r="KR123" s="72"/>
      <c r="KS123" s="96"/>
      <c r="KT123" s="92"/>
      <c r="KU123" s="81"/>
      <c r="KV123" s="90"/>
      <c r="KW123" s="81"/>
      <c r="KX123" s="77"/>
      <c r="KY123" s="42"/>
      <c r="KZ123" s="72"/>
      <c r="LA123" s="96"/>
      <c r="LB123" s="92"/>
      <c r="LC123" s="81"/>
      <c r="LD123" s="90"/>
      <c r="LE123" s="81"/>
      <c r="LF123" s="77"/>
      <c r="LG123" s="42"/>
      <c r="LH123" s="72"/>
      <c r="LI123" s="96"/>
      <c r="LJ123" s="92"/>
      <c r="LK123" s="81"/>
      <c r="LL123" s="90"/>
      <c r="LM123" s="81"/>
      <c r="LN123" s="77"/>
      <c r="LO123" s="42"/>
      <c r="LP123" s="72"/>
      <c r="LQ123" s="96"/>
      <c r="LR123" s="92"/>
      <c r="LS123" s="81"/>
      <c r="LT123" s="90"/>
      <c r="LU123" s="81"/>
      <c r="LV123" s="77"/>
      <c r="LW123" s="42"/>
      <c r="LX123" s="72"/>
      <c r="LY123" s="96"/>
      <c r="LZ123" s="92"/>
      <c r="MA123" s="81"/>
      <c r="MB123" s="90"/>
      <c r="MC123" s="81"/>
      <c r="MD123" s="77"/>
      <c r="ME123" s="42"/>
      <c r="MF123" s="72"/>
      <c r="MG123" s="96"/>
      <c r="MH123" s="92"/>
      <c r="MI123" s="81"/>
      <c r="MJ123" s="90"/>
      <c r="MK123" s="81"/>
      <c r="ML123" s="77"/>
      <c r="MM123" s="42"/>
      <c r="MN123" s="72"/>
      <c r="MO123" s="96"/>
      <c r="MP123" s="92"/>
      <c r="MQ123" s="81"/>
      <c r="MR123" s="90"/>
      <c r="MS123" s="81"/>
      <c r="MT123" s="77"/>
      <c r="MU123" s="42"/>
      <c r="MV123" s="72"/>
      <c r="MW123" s="96"/>
      <c r="MX123" s="92"/>
      <c r="MY123" s="81"/>
      <c r="MZ123" s="90"/>
      <c r="NA123" s="81"/>
      <c r="NB123" s="77"/>
      <c r="NC123" s="42"/>
      <c r="ND123" s="72"/>
      <c r="NE123" s="96"/>
      <c r="NF123" s="92"/>
      <c r="NG123" s="81"/>
      <c r="NH123" s="90"/>
      <c r="NI123" s="81"/>
      <c r="NJ123" s="77"/>
      <c r="NK123" s="42"/>
      <c r="NL123" s="72"/>
      <c r="NM123" s="96"/>
      <c r="NN123" s="92"/>
      <c r="NO123" s="81"/>
      <c r="NP123" s="90"/>
      <c r="NQ123" s="81"/>
      <c r="NR123" s="77"/>
      <c r="NS123" s="42"/>
      <c r="NT123" s="72"/>
      <c r="NU123" s="96"/>
      <c r="NV123" s="92"/>
      <c r="NW123" s="81"/>
      <c r="NX123" s="90"/>
      <c r="NY123" s="81"/>
      <c r="NZ123" s="77"/>
      <c r="OA123" s="42"/>
      <c r="OB123" s="72"/>
      <c r="OC123" s="96"/>
      <c r="OD123" s="92"/>
      <c r="OE123" s="81"/>
      <c r="OF123" s="90"/>
      <c r="OG123" s="81"/>
      <c r="OH123" s="77"/>
      <c r="OI123" s="42"/>
      <c r="OJ123" s="72"/>
      <c r="OK123" s="96"/>
      <c r="OL123" s="92"/>
      <c r="OM123" s="81"/>
      <c r="ON123" s="90"/>
      <c r="OO123" s="81"/>
      <c r="OP123" s="77"/>
      <c r="OQ123" s="42"/>
      <c r="OR123" s="72"/>
      <c r="OS123" s="96"/>
      <c r="OT123" s="92"/>
      <c r="OU123" s="81"/>
      <c r="OV123" s="90"/>
      <c r="OW123" s="81"/>
      <c r="OX123" s="77"/>
      <c r="OY123" s="42"/>
      <c r="OZ123" s="72"/>
      <c r="PA123" s="96"/>
      <c r="PB123" s="92"/>
      <c r="PC123" s="81"/>
      <c r="PD123" s="90"/>
      <c r="PE123" s="81"/>
      <c r="PF123" s="77"/>
      <c r="PG123" s="42"/>
      <c r="PH123" s="72"/>
      <c r="PI123" s="96"/>
      <c r="PJ123" s="92"/>
      <c r="PK123" s="81"/>
      <c r="PL123" s="90"/>
      <c r="PM123" s="81"/>
      <c r="PN123" s="77"/>
      <c r="PO123" s="42"/>
      <c r="PP123" s="72"/>
      <c r="PQ123" s="96"/>
      <c r="PR123" s="92"/>
      <c r="PS123" s="81"/>
      <c r="PT123" s="90"/>
      <c r="PU123" s="81"/>
      <c r="PV123" s="77"/>
      <c r="PW123" s="42"/>
      <c r="PX123" s="72"/>
      <c r="PY123" s="96"/>
      <c r="PZ123" s="92"/>
      <c r="QA123" s="81"/>
      <c r="QB123" s="90"/>
      <c r="QC123" s="81"/>
      <c r="QD123" s="77"/>
      <c r="QE123" s="42"/>
      <c r="QF123" s="72"/>
      <c r="QG123" s="96"/>
      <c r="QH123" s="92"/>
      <c r="QI123" s="81"/>
      <c r="QJ123" s="90"/>
      <c r="QK123" s="81"/>
      <c r="QL123" s="77"/>
      <c r="QM123" s="42"/>
      <c r="QN123" s="72"/>
      <c r="QO123" s="96"/>
      <c r="QP123" s="92"/>
      <c r="QQ123" s="81"/>
      <c r="QR123" s="90"/>
      <c r="QS123" s="81"/>
      <c r="QT123" s="77"/>
      <c r="QU123" s="42"/>
      <c r="QV123" s="72"/>
      <c r="QW123" s="96"/>
      <c r="QX123" s="92"/>
      <c r="QY123" s="81"/>
      <c r="QZ123" s="90"/>
      <c r="RA123" s="81"/>
      <c r="RB123" s="77"/>
      <c r="RC123" s="42"/>
      <c r="RD123" s="72"/>
      <c r="RE123" s="96"/>
      <c r="RF123" s="92"/>
      <c r="RG123" s="81"/>
      <c r="RH123" s="90"/>
      <c r="RI123" s="81"/>
      <c r="RJ123" s="77"/>
      <c r="RK123" s="42"/>
      <c r="RL123" s="72"/>
      <c r="RM123" s="96"/>
      <c r="RN123" s="92"/>
      <c r="RO123" s="81"/>
      <c r="RP123" s="90"/>
      <c r="RQ123" s="81"/>
      <c r="RR123" s="77"/>
      <c r="RS123" s="42"/>
      <c r="RT123" s="72"/>
      <c r="RU123" s="96"/>
      <c r="RV123" s="92"/>
      <c r="RW123" s="81"/>
      <c r="RX123" s="90"/>
      <c r="RY123" s="81"/>
      <c r="RZ123" s="77"/>
      <c r="SA123" s="42"/>
      <c r="SB123" s="72"/>
      <c r="SC123" s="96"/>
      <c r="SD123" s="92"/>
      <c r="SE123" s="81"/>
      <c r="SF123" s="90"/>
      <c r="SG123" s="81"/>
      <c r="SH123" s="77"/>
      <c r="SI123" s="42"/>
      <c r="SJ123" s="72"/>
      <c r="SK123" s="96"/>
      <c r="SL123" s="92"/>
      <c r="SM123" s="81"/>
      <c r="SN123" s="90"/>
      <c r="SO123" s="81"/>
      <c r="SP123" s="77"/>
      <c r="SQ123" s="42"/>
      <c r="SR123" s="72"/>
      <c r="SS123" s="96"/>
      <c r="ST123" s="92"/>
      <c r="SU123" s="81"/>
      <c r="SV123" s="90"/>
      <c r="SW123" s="81"/>
      <c r="SX123" s="77"/>
      <c r="SY123" s="42"/>
      <c r="SZ123" s="72"/>
      <c r="TA123" s="96"/>
      <c r="TB123" s="92"/>
      <c r="TC123" s="81"/>
      <c r="TD123" s="90"/>
      <c r="TE123" s="81"/>
      <c r="TF123" s="77"/>
      <c r="TG123" s="42"/>
      <c r="TH123" s="72"/>
      <c r="TI123" s="96"/>
      <c r="TJ123" s="92"/>
      <c r="TK123" s="81"/>
      <c r="TL123" s="90"/>
      <c r="TM123" s="81"/>
      <c r="TN123" s="77"/>
      <c r="TO123" s="42"/>
      <c r="TP123" s="72"/>
      <c r="TQ123" s="96"/>
      <c r="TR123" s="92"/>
      <c r="TS123" s="81"/>
      <c r="TT123" s="90"/>
      <c r="TU123" s="81"/>
      <c r="TV123" s="77"/>
      <c r="TW123" s="42"/>
      <c r="TX123" s="72"/>
      <c r="TY123" s="96"/>
      <c r="TZ123" s="92"/>
      <c r="UA123" s="81"/>
      <c r="UB123" s="90"/>
      <c r="UC123" s="81"/>
      <c r="UD123" s="77"/>
      <c r="UE123" s="42"/>
      <c r="UF123" s="72"/>
      <c r="UG123" s="96"/>
      <c r="UH123" s="92"/>
      <c r="UI123" s="81"/>
      <c r="UJ123" s="90"/>
      <c r="UK123" s="81"/>
      <c r="UL123" s="77"/>
      <c r="UM123" s="42"/>
      <c r="UN123" s="72"/>
      <c r="UO123" s="96"/>
      <c r="UP123" s="92"/>
      <c r="UQ123" s="81"/>
      <c r="UR123" s="90"/>
      <c r="US123" s="81"/>
      <c r="UT123" s="77"/>
      <c r="UU123" s="42"/>
      <c r="UV123" s="72"/>
      <c r="UW123" s="96"/>
      <c r="UX123" s="92"/>
      <c r="UY123" s="81"/>
      <c r="UZ123" s="90"/>
      <c r="VA123" s="81"/>
      <c r="VB123" s="77"/>
      <c r="VC123" s="42"/>
      <c r="VD123" s="72"/>
      <c r="VE123" s="96"/>
      <c r="VF123" s="92"/>
      <c r="VG123" s="81"/>
      <c r="VH123" s="90"/>
      <c r="VI123" s="81"/>
      <c r="VJ123" s="77"/>
      <c r="VK123" s="42"/>
      <c r="VL123" s="72"/>
      <c r="VM123" s="96"/>
      <c r="VN123" s="92"/>
      <c r="VO123" s="81"/>
      <c r="VP123" s="90"/>
      <c r="VQ123" s="81"/>
      <c r="VR123" s="77"/>
      <c r="VS123" s="42"/>
      <c r="VT123" s="72"/>
      <c r="VU123" s="96"/>
      <c r="VV123" s="92"/>
      <c r="VW123" s="81"/>
      <c r="VX123" s="90"/>
      <c r="VY123" s="81"/>
      <c r="VZ123" s="77"/>
      <c r="WA123" s="42"/>
      <c r="WB123" s="72"/>
      <c r="WC123" s="96"/>
      <c r="WD123" s="92"/>
      <c r="WE123" s="81"/>
      <c r="WF123" s="90"/>
      <c r="WG123" s="81"/>
      <c r="WH123" s="77"/>
      <c r="WI123" s="42"/>
      <c r="WJ123" s="72"/>
      <c r="WK123" s="96"/>
      <c r="WL123" s="92"/>
      <c r="WM123" s="81"/>
      <c r="WN123" s="90"/>
      <c r="WO123" s="81"/>
      <c r="WP123" s="77"/>
      <c r="WQ123" s="42"/>
      <c r="WR123" s="72"/>
      <c r="WS123" s="96"/>
      <c r="WT123" s="92"/>
      <c r="WU123" s="81"/>
      <c r="WV123" s="90"/>
      <c r="WW123" s="81"/>
      <c r="WX123" s="77"/>
      <c r="WY123" s="42"/>
      <c r="WZ123" s="72"/>
      <c r="XA123" s="96"/>
      <c r="XB123" s="92"/>
      <c r="XC123" s="81"/>
      <c r="XD123" s="90"/>
      <c r="XE123" s="81"/>
      <c r="XF123" s="77"/>
      <c r="XG123" s="42"/>
      <c r="XH123" s="72"/>
      <c r="XI123" s="96"/>
      <c r="XJ123" s="92"/>
      <c r="XK123" s="81"/>
      <c r="XL123" s="90"/>
      <c r="XM123" s="81"/>
      <c r="XN123" s="77"/>
      <c r="XO123" s="42"/>
      <c r="XP123" s="72"/>
      <c r="XQ123" s="96"/>
      <c r="XR123" s="92"/>
      <c r="XS123" s="81"/>
      <c r="XT123" s="90"/>
      <c r="XU123" s="81"/>
      <c r="XV123" s="77"/>
      <c r="XW123" s="42"/>
      <c r="XX123" s="72"/>
      <c r="XY123" s="96"/>
      <c r="XZ123" s="92"/>
      <c r="YA123" s="81"/>
      <c r="YB123" s="90"/>
      <c r="YC123" s="81"/>
      <c r="YD123" s="77"/>
      <c r="YE123" s="42"/>
      <c r="YF123" s="72"/>
      <c r="YG123" s="96"/>
      <c r="YH123" s="92"/>
      <c r="YI123" s="81"/>
      <c r="YJ123" s="90"/>
      <c r="YK123" s="81"/>
      <c r="YL123" s="77"/>
      <c r="YM123" s="42"/>
      <c r="YN123" s="72"/>
      <c r="YO123" s="96"/>
      <c r="YP123" s="92"/>
      <c r="YQ123" s="81"/>
      <c r="YR123" s="90"/>
      <c r="YS123" s="81"/>
      <c r="YT123" s="77"/>
      <c r="YU123" s="42"/>
      <c r="YV123" s="72"/>
      <c r="YW123" s="96"/>
      <c r="YX123" s="92"/>
      <c r="YY123" s="81"/>
      <c r="YZ123" s="90"/>
      <c r="ZA123" s="81"/>
      <c r="ZB123" s="77"/>
      <c r="ZC123" s="42"/>
      <c r="ZD123" s="72"/>
      <c r="ZE123" s="96"/>
      <c r="ZF123" s="92"/>
      <c r="ZG123" s="81"/>
      <c r="ZH123" s="90"/>
      <c r="ZI123" s="81"/>
      <c r="ZJ123" s="77"/>
      <c r="ZK123" s="42"/>
      <c r="ZL123" s="72"/>
      <c r="ZM123" s="96"/>
      <c r="ZN123" s="92"/>
      <c r="ZO123" s="81"/>
      <c r="ZP123" s="90"/>
      <c r="ZQ123" s="81"/>
      <c r="ZR123" s="77"/>
      <c r="ZS123" s="42"/>
      <c r="ZT123" s="72"/>
      <c r="ZU123" s="96"/>
      <c r="ZV123" s="92"/>
      <c r="ZW123" s="81"/>
      <c r="ZX123" s="90"/>
      <c r="ZY123" s="81"/>
      <c r="ZZ123" s="77"/>
      <c r="AAA123" s="42"/>
      <c r="AAB123" s="72"/>
      <c r="AAC123" s="96"/>
      <c r="AAD123" s="92"/>
      <c r="AAE123" s="81"/>
      <c r="AAF123" s="90"/>
      <c r="AAG123" s="81"/>
      <c r="AAH123" s="77"/>
      <c r="AAI123" s="42"/>
      <c r="AAJ123" s="72"/>
      <c r="AAK123" s="96"/>
      <c r="AAL123" s="92"/>
      <c r="AAM123" s="81"/>
      <c r="AAN123" s="90"/>
      <c r="AAO123" s="81"/>
      <c r="AAP123" s="77"/>
      <c r="AAQ123" s="42"/>
      <c r="AAR123" s="72"/>
      <c r="AAS123" s="96"/>
      <c r="AAT123" s="92"/>
      <c r="AAU123" s="81"/>
      <c r="AAV123" s="90"/>
      <c r="AAW123" s="81"/>
      <c r="AAX123" s="77"/>
      <c r="AAY123" s="42"/>
      <c r="AAZ123" s="72"/>
      <c r="ABA123" s="96"/>
      <c r="ABB123" s="92"/>
      <c r="ABC123" s="81"/>
      <c r="ABD123" s="90"/>
      <c r="ABE123" s="81"/>
      <c r="ABF123" s="77"/>
      <c r="ABG123" s="42"/>
      <c r="ABH123" s="72"/>
      <c r="ABI123" s="96"/>
      <c r="ABJ123" s="92"/>
      <c r="ABK123" s="81"/>
      <c r="ABL123" s="90"/>
      <c r="ABM123" s="81"/>
      <c r="ABN123" s="77"/>
      <c r="ABO123" s="42"/>
      <c r="ABP123" s="72"/>
      <c r="ABQ123" s="96"/>
      <c r="ABR123" s="92"/>
      <c r="ABS123" s="81"/>
      <c r="ABT123" s="90"/>
      <c r="ABU123" s="81"/>
      <c r="ABV123" s="77"/>
      <c r="ABW123" s="42"/>
      <c r="ABX123" s="72"/>
      <c r="ABY123" s="96"/>
      <c r="ABZ123" s="92"/>
      <c r="ACA123" s="81"/>
      <c r="ACB123" s="90"/>
      <c r="ACC123" s="81"/>
      <c r="ACD123" s="77"/>
      <c r="ACE123" s="42"/>
      <c r="ACF123" s="72"/>
      <c r="ACG123" s="96"/>
      <c r="ACH123" s="92"/>
      <c r="ACI123" s="81"/>
      <c r="ACJ123" s="90"/>
      <c r="ACK123" s="81"/>
      <c r="ACL123" s="77"/>
      <c r="ACM123" s="42"/>
      <c r="ACN123" s="72"/>
      <c r="ACO123" s="96"/>
      <c r="ACP123" s="92"/>
      <c r="ACQ123" s="81"/>
      <c r="ACR123" s="90"/>
      <c r="ACS123" s="81"/>
      <c r="ACT123" s="77"/>
      <c r="ACU123" s="42"/>
      <c r="ACV123" s="72"/>
      <c r="ACW123" s="96"/>
      <c r="ACX123" s="92"/>
      <c r="ACY123" s="81"/>
      <c r="ACZ123" s="90"/>
      <c r="ADA123" s="81"/>
      <c r="ADB123" s="77"/>
      <c r="ADC123" s="42"/>
      <c r="ADD123" s="72"/>
      <c r="ADE123" s="96"/>
      <c r="ADF123" s="92"/>
      <c r="ADG123" s="81"/>
      <c r="ADH123" s="90"/>
      <c r="ADI123" s="81"/>
      <c r="ADJ123" s="77"/>
      <c r="ADK123" s="42"/>
      <c r="ADL123" s="72"/>
      <c r="ADM123" s="96"/>
      <c r="ADN123" s="92"/>
      <c r="ADO123" s="81"/>
      <c r="ADP123" s="90"/>
      <c r="ADQ123" s="81"/>
      <c r="ADR123" s="77"/>
      <c r="ADS123" s="42"/>
      <c r="ADT123" s="72"/>
      <c r="ADU123" s="96"/>
      <c r="ADV123" s="92"/>
      <c r="ADW123" s="81"/>
      <c r="ADX123" s="90"/>
      <c r="ADY123" s="81"/>
      <c r="ADZ123" s="77"/>
      <c r="AEA123" s="42"/>
      <c r="AEB123" s="72"/>
      <c r="AEC123" s="96"/>
      <c r="AED123" s="92"/>
      <c r="AEE123" s="81"/>
      <c r="AEF123" s="90"/>
      <c r="AEG123" s="81"/>
      <c r="AEH123" s="77"/>
      <c r="AEI123" s="42"/>
      <c r="AEJ123" s="72"/>
      <c r="AEK123" s="96"/>
      <c r="AEL123" s="92"/>
      <c r="AEM123" s="81"/>
      <c r="AEN123" s="90"/>
      <c r="AEO123" s="81"/>
      <c r="AEP123" s="77"/>
      <c r="AEQ123" s="42"/>
      <c r="AER123" s="72"/>
      <c r="AES123" s="96"/>
      <c r="AET123" s="92"/>
      <c r="AEU123" s="81"/>
      <c r="AEV123" s="90"/>
      <c r="AEW123" s="81"/>
      <c r="AEX123" s="77"/>
      <c r="AEY123" s="42"/>
      <c r="AEZ123" s="72"/>
      <c r="AFA123" s="96"/>
      <c r="AFB123" s="92"/>
      <c r="AFC123" s="81"/>
      <c r="AFD123" s="90"/>
      <c r="AFE123" s="81"/>
      <c r="AFF123" s="77"/>
      <c r="AFG123" s="42"/>
      <c r="AFH123" s="72"/>
      <c r="AFI123" s="96"/>
      <c r="AFJ123" s="92"/>
      <c r="AFK123" s="81"/>
      <c r="AFL123" s="90"/>
      <c r="AFM123" s="81"/>
      <c r="AFN123" s="77"/>
      <c r="AFO123" s="42"/>
      <c r="AFP123" s="72"/>
      <c r="AFQ123" s="96"/>
      <c r="AFR123" s="92"/>
      <c r="AFS123" s="81"/>
      <c r="AFT123" s="90"/>
      <c r="AFU123" s="81"/>
      <c r="AFV123" s="77"/>
      <c r="AFW123" s="42"/>
      <c r="AFX123" s="72"/>
      <c r="AFY123" s="96"/>
      <c r="AFZ123" s="92"/>
      <c r="AGA123" s="81"/>
      <c r="AGB123" s="90"/>
      <c r="AGC123" s="81"/>
      <c r="AGD123" s="77"/>
      <c r="AGE123" s="42"/>
      <c r="AGF123" s="72"/>
      <c r="AGG123" s="96"/>
      <c r="AGH123" s="92"/>
      <c r="AGI123" s="81"/>
      <c r="AGJ123" s="90"/>
      <c r="AGK123" s="81"/>
      <c r="AGL123" s="77"/>
      <c r="AGM123" s="42"/>
      <c r="AGN123" s="72"/>
      <c r="AGO123" s="96"/>
      <c r="AGP123" s="92"/>
      <c r="AGQ123" s="81"/>
      <c r="AGR123" s="90"/>
      <c r="AGS123" s="81"/>
      <c r="AGT123" s="77"/>
      <c r="AGU123" s="42"/>
      <c r="AGV123" s="72"/>
      <c r="AGW123" s="96"/>
      <c r="AGX123" s="92"/>
      <c r="AGY123" s="81"/>
      <c r="AGZ123" s="90"/>
      <c r="AHA123" s="81"/>
      <c r="AHB123" s="77"/>
      <c r="AHC123" s="42"/>
      <c r="AHD123" s="72"/>
      <c r="AHE123" s="96"/>
      <c r="AHF123" s="92"/>
      <c r="AHG123" s="81"/>
      <c r="AHH123" s="90"/>
      <c r="AHI123" s="81"/>
      <c r="AHJ123" s="77"/>
      <c r="AHK123" s="42"/>
      <c r="AHL123" s="72"/>
      <c r="AHM123" s="96"/>
      <c r="AHN123" s="92"/>
      <c r="AHO123" s="81"/>
      <c r="AHP123" s="90"/>
      <c r="AHQ123" s="81"/>
      <c r="AHR123" s="77"/>
      <c r="AHS123" s="42"/>
      <c r="AHT123" s="72"/>
      <c r="AHU123" s="96"/>
      <c r="AHV123" s="92"/>
      <c r="AHW123" s="81"/>
      <c r="AHX123" s="90"/>
      <c r="AHY123" s="81"/>
      <c r="AHZ123" s="77"/>
      <c r="AIA123" s="42"/>
      <c r="AIB123" s="72"/>
      <c r="AIC123" s="96"/>
      <c r="AID123" s="92"/>
      <c r="AIE123" s="81"/>
      <c r="AIF123" s="90"/>
      <c r="AIG123" s="81"/>
      <c r="AIH123" s="77"/>
      <c r="AII123" s="42"/>
      <c r="AIJ123" s="72"/>
      <c r="AIK123" s="96"/>
      <c r="AIL123" s="92"/>
      <c r="AIM123" s="81"/>
      <c r="AIN123" s="90"/>
      <c r="AIO123" s="81"/>
      <c r="AIP123" s="77"/>
      <c r="AIQ123" s="42"/>
      <c r="AIR123" s="72"/>
      <c r="AIS123" s="96"/>
      <c r="AIT123" s="92"/>
      <c r="AIU123" s="81"/>
      <c r="AIV123" s="90"/>
      <c r="AIW123" s="81"/>
      <c r="AIX123" s="77"/>
      <c r="AIY123" s="42"/>
      <c r="AIZ123" s="72"/>
      <c r="AJA123" s="96"/>
      <c r="AJB123" s="92"/>
      <c r="AJC123" s="81"/>
      <c r="AJD123" s="90"/>
      <c r="AJE123" s="81"/>
      <c r="AJF123" s="77"/>
      <c r="AJG123" s="42"/>
      <c r="AJH123" s="72"/>
      <c r="AJI123" s="96"/>
      <c r="AJJ123" s="92"/>
      <c r="AJK123" s="81"/>
      <c r="AJL123" s="90"/>
      <c r="AJM123" s="81"/>
      <c r="AJN123" s="77"/>
      <c r="AJO123" s="42"/>
      <c r="AJP123" s="72"/>
      <c r="AJQ123" s="96"/>
      <c r="AJR123" s="92"/>
      <c r="AJS123" s="81"/>
      <c r="AJT123" s="90"/>
      <c r="AJU123" s="81"/>
      <c r="AJV123" s="77"/>
      <c r="AJW123" s="42"/>
      <c r="AJX123" s="72"/>
      <c r="AJY123" s="96"/>
      <c r="AJZ123" s="92"/>
      <c r="AKA123" s="81"/>
      <c r="AKB123" s="90"/>
      <c r="AKC123" s="81"/>
      <c r="AKD123" s="77"/>
      <c r="AKE123" s="42"/>
      <c r="AKF123" s="72"/>
      <c r="AKG123" s="96"/>
      <c r="AKH123" s="92"/>
      <c r="AKI123" s="81"/>
      <c r="AKJ123" s="90"/>
      <c r="AKK123" s="81"/>
      <c r="AKL123" s="77"/>
      <c r="AKM123" s="42"/>
      <c r="AKN123" s="72"/>
      <c r="AKO123" s="96"/>
      <c r="AKP123" s="92"/>
      <c r="AKQ123" s="81"/>
      <c r="AKR123" s="90"/>
      <c r="AKS123" s="81"/>
      <c r="AKT123" s="77"/>
      <c r="AKU123" s="42"/>
      <c r="AKV123" s="72"/>
      <c r="AKW123" s="96"/>
      <c r="AKX123" s="92"/>
      <c r="AKY123" s="81"/>
      <c r="AKZ123" s="90"/>
      <c r="ALA123" s="81"/>
      <c r="ALB123" s="77"/>
      <c r="ALC123" s="42"/>
      <c r="ALD123" s="72"/>
      <c r="ALE123" s="96"/>
      <c r="ALF123" s="92"/>
      <c r="ALG123" s="81"/>
      <c r="ALH123" s="90"/>
      <c r="ALI123" s="81"/>
      <c r="ALJ123" s="77"/>
      <c r="ALK123" s="42"/>
      <c r="ALL123" s="72"/>
      <c r="ALM123" s="96"/>
      <c r="ALN123" s="92"/>
      <c r="ALO123" s="81"/>
      <c r="ALP123" s="90"/>
      <c r="ALQ123" s="81"/>
      <c r="ALR123" s="77"/>
      <c r="ALS123" s="42"/>
      <c r="ALT123" s="72"/>
      <c r="ALU123" s="96"/>
      <c r="ALV123" s="92"/>
      <c r="ALW123" s="81"/>
      <c r="ALX123" s="90"/>
      <c r="ALY123" s="81"/>
      <c r="ALZ123" s="77"/>
      <c r="AMA123" s="42"/>
      <c r="AMB123" s="72"/>
      <c r="AMC123" s="96"/>
      <c r="AMD123" s="92"/>
      <c r="AME123" s="81"/>
      <c r="AMF123" s="90"/>
      <c r="AMG123" s="81"/>
      <c r="AMH123" s="77"/>
      <c r="AMI123" s="42"/>
      <c r="AMJ123" s="72"/>
      <c r="AMK123" s="96"/>
      <c r="AML123" s="92"/>
      <c r="AMM123" s="81"/>
      <c r="AMN123" s="90"/>
      <c r="AMO123" s="81"/>
      <c r="AMP123" s="77"/>
      <c r="AMQ123" s="42"/>
      <c r="AMR123" s="72"/>
      <c r="AMS123" s="96"/>
      <c r="AMT123" s="92"/>
      <c r="AMU123" s="81"/>
      <c r="AMV123" s="90"/>
      <c r="AMW123" s="81"/>
      <c r="AMX123" s="77"/>
      <c r="AMY123" s="42"/>
      <c r="AMZ123" s="72"/>
      <c r="ANA123" s="96"/>
      <c r="ANB123" s="92"/>
      <c r="ANC123" s="81"/>
      <c r="AND123" s="90"/>
      <c r="ANE123" s="81"/>
      <c r="ANF123" s="77"/>
      <c r="ANG123" s="42"/>
      <c r="ANH123" s="72"/>
      <c r="ANI123" s="96"/>
      <c r="ANJ123" s="92"/>
      <c r="ANK123" s="81"/>
      <c r="ANL123" s="90"/>
      <c r="ANM123" s="81"/>
      <c r="ANN123" s="77"/>
      <c r="ANO123" s="42"/>
      <c r="ANP123" s="72"/>
      <c r="ANQ123" s="96"/>
      <c r="ANR123" s="92"/>
      <c r="ANS123" s="81"/>
      <c r="ANT123" s="90"/>
      <c r="ANU123" s="81"/>
      <c r="ANV123" s="77"/>
      <c r="ANW123" s="42"/>
      <c r="ANX123" s="72"/>
      <c r="ANY123" s="96"/>
      <c r="ANZ123" s="92"/>
      <c r="AOA123" s="81"/>
      <c r="AOB123" s="90"/>
      <c r="AOC123" s="81"/>
      <c r="AOD123" s="77"/>
      <c r="AOE123" s="42"/>
      <c r="AOF123" s="72"/>
      <c r="AOG123" s="96"/>
      <c r="AOH123" s="92"/>
      <c r="AOI123" s="81"/>
      <c r="AOJ123" s="90"/>
      <c r="AOK123" s="81"/>
      <c r="AOL123" s="77"/>
      <c r="AOM123" s="42"/>
      <c r="AON123" s="72"/>
      <c r="AOO123" s="96"/>
      <c r="AOP123" s="92"/>
      <c r="AOQ123" s="81"/>
      <c r="AOR123" s="90"/>
      <c r="AOS123" s="81"/>
      <c r="AOT123" s="77"/>
      <c r="AOU123" s="42"/>
      <c r="AOV123" s="72"/>
      <c r="AOW123" s="96"/>
      <c r="AOX123" s="92"/>
      <c r="AOY123" s="81"/>
      <c r="AOZ123" s="90"/>
      <c r="APA123" s="81"/>
      <c r="APB123" s="77"/>
      <c r="APC123" s="42"/>
      <c r="APD123" s="72"/>
      <c r="APE123" s="96"/>
      <c r="APF123" s="92"/>
      <c r="APG123" s="81"/>
      <c r="APH123" s="90"/>
      <c r="API123" s="81"/>
      <c r="APJ123" s="77"/>
      <c r="APK123" s="42"/>
      <c r="APL123" s="72"/>
      <c r="APM123" s="96"/>
      <c r="APN123" s="92"/>
      <c r="APO123" s="81"/>
      <c r="APP123" s="90"/>
      <c r="APQ123" s="81"/>
      <c r="APR123" s="77"/>
      <c r="APS123" s="42"/>
      <c r="APT123" s="72"/>
      <c r="APU123" s="96"/>
      <c r="APV123" s="92"/>
      <c r="APW123" s="81"/>
      <c r="APX123" s="90"/>
      <c r="APY123" s="81"/>
      <c r="APZ123" s="77"/>
      <c r="AQA123" s="42"/>
      <c r="AQB123" s="72"/>
      <c r="AQC123" s="96"/>
      <c r="AQD123" s="92"/>
      <c r="AQE123" s="81"/>
      <c r="AQF123" s="90"/>
      <c r="AQG123" s="81"/>
      <c r="AQH123" s="77"/>
      <c r="AQI123" s="42"/>
      <c r="AQJ123" s="72"/>
      <c r="AQK123" s="96"/>
      <c r="AQL123" s="92"/>
      <c r="AQM123" s="81"/>
      <c r="AQN123" s="90"/>
      <c r="AQO123" s="81"/>
      <c r="AQP123" s="77"/>
      <c r="AQQ123" s="42"/>
      <c r="AQR123" s="72"/>
      <c r="AQS123" s="96"/>
      <c r="AQT123" s="92"/>
      <c r="AQU123" s="81"/>
      <c r="AQV123" s="90"/>
      <c r="AQW123" s="81"/>
      <c r="AQX123" s="77"/>
      <c r="AQY123" s="42"/>
      <c r="AQZ123" s="72"/>
      <c r="ARA123" s="96"/>
      <c r="ARB123" s="92"/>
      <c r="ARC123" s="81"/>
      <c r="ARD123" s="90"/>
      <c r="ARE123" s="81"/>
      <c r="ARF123" s="77"/>
      <c r="ARG123" s="42"/>
      <c r="ARH123" s="72"/>
      <c r="ARI123" s="96"/>
      <c r="ARJ123" s="92"/>
      <c r="ARK123" s="81"/>
      <c r="ARL123" s="90"/>
      <c r="ARM123" s="81"/>
      <c r="ARN123" s="77"/>
      <c r="ARO123" s="42"/>
      <c r="ARP123" s="72"/>
      <c r="ARQ123" s="96"/>
      <c r="ARR123" s="92"/>
      <c r="ARS123" s="81"/>
      <c r="ART123" s="90"/>
      <c r="ARU123" s="81"/>
      <c r="ARV123" s="77"/>
      <c r="ARW123" s="42"/>
      <c r="ARX123" s="72"/>
      <c r="ARY123" s="96"/>
      <c r="ARZ123" s="92"/>
      <c r="ASA123" s="81"/>
      <c r="ASB123" s="90"/>
      <c r="ASC123" s="81"/>
      <c r="ASD123" s="77"/>
      <c r="ASE123" s="42"/>
      <c r="ASF123" s="72"/>
      <c r="ASG123" s="96"/>
      <c r="ASH123" s="92"/>
      <c r="ASI123" s="81"/>
      <c r="ASJ123" s="90"/>
      <c r="ASK123" s="81"/>
      <c r="ASL123" s="77"/>
      <c r="ASM123" s="42"/>
      <c r="ASN123" s="72"/>
      <c r="ASO123" s="96"/>
      <c r="ASP123" s="92"/>
      <c r="ASQ123" s="81"/>
      <c r="ASR123" s="90"/>
      <c r="ASS123" s="81"/>
      <c r="AST123" s="77"/>
      <c r="ASU123" s="42"/>
      <c r="ASV123" s="72"/>
      <c r="ASW123" s="96"/>
      <c r="ASX123" s="92"/>
      <c r="ASY123" s="81"/>
      <c r="ASZ123" s="90"/>
      <c r="ATA123" s="81"/>
      <c r="ATB123" s="77"/>
      <c r="ATC123" s="42"/>
      <c r="ATD123" s="72"/>
      <c r="ATE123" s="96"/>
      <c r="ATF123" s="92"/>
      <c r="ATG123" s="81"/>
      <c r="ATH123" s="90"/>
      <c r="ATI123" s="81"/>
      <c r="ATJ123" s="77"/>
      <c r="ATK123" s="42"/>
      <c r="ATL123" s="72"/>
      <c r="ATM123" s="96"/>
      <c r="ATN123" s="92"/>
      <c r="ATO123" s="81"/>
      <c r="ATP123" s="90"/>
      <c r="ATQ123" s="81"/>
      <c r="ATR123" s="77"/>
      <c r="ATS123" s="42"/>
      <c r="ATT123" s="72"/>
      <c r="ATU123" s="96"/>
      <c r="ATV123" s="92"/>
      <c r="ATW123" s="81"/>
      <c r="ATX123" s="90"/>
      <c r="ATY123" s="81"/>
      <c r="ATZ123" s="77"/>
      <c r="AUA123" s="42"/>
      <c r="AUB123" s="72"/>
      <c r="AUC123" s="96"/>
      <c r="AUD123" s="92"/>
      <c r="AUE123" s="81"/>
      <c r="AUF123" s="90"/>
      <c r="AUG123" s="81"/>
      <c r="AUH123" s="77"/>
      <c r="AUI123" s="42"/>
      <c r="AUJ123" s="72"/>
      <c r="AUK123" s="96"/>
      <c r="AUL123" s="92"/>
      <c r="AUM123" s="81"/>
      <c r="AUN123" s="90"/>
      <c r="AUO123" s="81"/>
      <c r="AUP123" s="77"/>
      <c r="AUQ123" s="42"/>
      <c r="AUR123" s="72"/>
      <c r="AUS123" s="96"/>
      <c r="AUT123" s="92"/>
      <c r="AUU123" s="81"/>
      <c r="AUV123" s="90"/>
      <c r="AUW123" s="81"/>
      <c r="AUX123" s="77"/>
      <c r="AUY123" s="42"/>
      <c r="AUZ123" s="72"/>
      <c r="AVA123" s="96"/>
      <c r="AVB123" s="92"/>
      <c r="AVC123" s="81"/>
      <c r="AVD123" s="90"/>
      <c r="AVE123" s="81"/>
      <c r="AVF123" s="77"/>
      <c r="AVG123" s="42"/>
      <c r="AVH123" s="72"/>
      <c r="AVI123" s="96"/>
      <c r="AVJ123" s="92"/>
      <c r="AVK123" s="81"/>
      <c r="AVL123" s="90"/>
      <c r="AVM123" s="81"/>
      <c r="AVN123" s="77"/>
      <c r="AVO123" s="42"/>
      <c r="AVP123" s="72"/>
      <c r="AVQ123" s="96"/>
      <c r="AVR123" s="92"/>
      <c r="AVS123" s="81"/>
      <c r="AVT123" s="90"/>
      <c r="AVU123" s="81"/>
      <c r="AVV123" s="77"/>
      <c r="AVW123" s="42"/>
      <c r="AVX123" s="72"/>
      <c r="AVY123" s="96"/>
      <c r="AVZ123" s="92"/>
      <c r="AWA123" s="81"/>
      <c r="AWB123" s="90"/>
      <c r="AWC123" s="81"/>
      <c r="AWD123" s="77"/>
      <c r="AWE123" s="42"/>
      <c r="AWF123" s="72"/>
      <c r="AWG123" s="96"/>
      <c r="AWH123" s="92"/>
      <c r="AWI123" s="81"/>
      <c r="AWJ123" s="90"/>
      <c r="AWK123" s="81"/>
      <c r="AWL123" s="77"/>
      <c r="AWM123" s="42"/>
      <c r="AWN123" s="72"/>
      <c r="AWO123" s="96"/>
      <c r="AWP123" s="92"/>
      <c r="AWQ123" s="81"/>
      <c r="AWR123" s="90"/>
      <c r="AWS123" s="81"/>
      <c r="AWT123" s="77"/>
      <c r="AWU123" s="42"/>
      <c r="AWV123" s="72"/>
      <c r="AWW123" s="96"/>
      <c r="AWX123" s="92"/>
      <c r="AWY123" s="81"/>
      <c r="AWZ123" s="90"/>
      <c r="AXA123" s="81"/>
      <c r="AXB123" s="77"/>
      <c r="AXC123" s="42"/>
      <c r="AXD123" s="72"/>
      <c r="AXE123" s="96"/>
      <c r="AXF123" s="92"/>
      <c r="AXG123" s="81"/>
      <c r="AXH123" s="90"/>
      <c r="AXI123" s="81"/>
      <c r="AXJ123" s="77"/>
      <c r="AXK123" s="42"/>
      <c r="AXL123" s="72"/>
      <c r="AXM123" s="96"/>
      <c r="AXN123" s="92"/>
      <c r="AXO123" s="81"/>
      <c r="AXP123" s="90"/>
      <c r="AXQ123" s="81"/>
      <c r="AXR123" s="77"/>
      <c r="AXS123" s="42"/>
      <c r="AXT123" s="72"/>
      <c r="AXU123" s="96"/>
      <c r="AXV123" s="92"/>
      <c r="AXW123" s="81"/>
      <c r="AXX123" s="90"/>
      <c r="AXY123" s="81"/>
      <c r="AXZ123" s="77"/>
      <c r="AYA123" s="42"/>
      <c r="AYB123" s="72"/>
      <c r="AYC123" s="96"/>
      <c r="AYD123" s="92"/>
      <c r="AYE123" s="81"/>
      <c r="AYF123" s="90"/>
      <c r="AYG123" s="81"/>
      <c r="AYH123" s="77"/>
      <c r="AYI123" s="42"/>
      <c r="AYJ123" s="72"/>
      <c r="AYK123" s="96"/>
      <c r="AYL123" s="92"/>
      <c r="AYM123" s="81"/>
      <c r="AYN123" s="90"/>
      <c r="AYO123" s="81"/>
      <c r="AYP123" s="77"/>
      <c r="AYQ123" s="42"/>
      <c r="AYR123" s="72"/>
      <c r="AYS123" s="96"/>
      <c r="AYT123" s="92"/>
      <c r="AYU123" s="81"/>
      <c r="AYV123" s="90"/>
      <c r="AYW123" s="81"/>
      <c r="AYX123" s="77"/>
      <c r="AYY123" s="42"/>
      <c r="AYZ123" s="72"/>
      <c r="AZA123" s="96"/>
      <c r="AZB123" s="92"/>
      <c r="AZC123" s="81"/>
      <c r="AZD123" s="90"/>
      <c r="AZE123" s="81"/>
      <c r="AZF123" s="77"/>
      <c r="AZG123" s="42"/>
      <c r="AZH123" s="72"/>
      <c r="AZI123" s="96"/>
      <c r="AZJ123" s="92"/>
      <c r="AZK123" s="81"/>
      <c r="AZL123" s="90"/>
      <c r="AZM123" s="81"/>
      <c r="AZN123" s="77"/>
      <c r="AZO123" s="42"/>
      <c r="AZP123" s="72"/>
      <c r="AZQ123" s="96"/>
      <c r="AZR123" s="92"/>
      <c r="AZS123" s="81"/>
      <c r="AZT123" s="90"/>
      <c r="AZU123" s="81"/>
      <c r="AZV123" s="77"/>
      <c r="AZW123" s="42"/>
      <c r="AZX123" s="72"/>
      <c r="AZY123" s="96"/>
      <c r="AZZ123" s="92"/>
      <c r="BAA123" s="81"/>
      <c r="BAB123" s="90"/>
      <c r="BAC123" s="81"/>
      <c r="BAD123" s="77"/>
      <c r="BAE123" s="42"/>
      <c r="BAF123" s="72"/>
      <c r="BAG123" s="96"/>
      <c r="BAH123" s="92"/>
      <c r="BAI123" s="81"/>
      <c r="BAJ123" s="90"/>
      <c r="BAK123" s="81"/>
      <c r="BAL123" s="77"/>
      <c r="BAM123" s="42"/>
      <c r="BAN123" s="72"/>
      <c r="BAO123" s="96"/>
      <c r="BAP123" s="92"/>
      <c r="BAQ123" s="81"/>
      <c r="BAR123" s="90"/>
      <c r="BAS123" s="81"/>
      <c r="BAT123" s="77"/>
      <c r="BAU123" s="42"/>
      <c r="BAV123" s="72"/>
      <c r="BAW123" s="96"/>
      <c r="BAX123" s="92"/>
      <c r="BAY123" s="81"/>
      <c r="BAZ123" s="90"/>
      <c r="BBA123" s="81"/>
      <c r="BBB123" s="77"/>
      <c r="BBC123" s="42"/>
      <c r="BBD123" s="72"/>
      <c r="BBE123" s="96"/>
      <c r="BBF123" s="92"/>
      <c r="BBG123" s="81"/>
      <c r="BBH123" s="90"/>
      <c r="BBI123" s="81"/>
      <c r="BBJ123" s="77"/>
      <c r="BBK123" s="42"/>
      <c r="BBL123" s="72"/>
      <c r="BBM123" s="96"/>
      <c r="BBN123" s="92"/>
      <c r="BBO123" s="81"/>
      <c r="BBP123" s="90"/>
      <c r="BBQ123" s="81"/>
      <c r="BBR123" s="77"/>
      <c r="BBS123" s="42"/>
      <c r="BBT123" s="72"/>
      <c r="BBU123" s="96"/>
      <c r="BBV123" s="92"/>
      <c r="BBW123" s="81"/>
      <c r="BBX123" s="90"/>
      <c r="BBY123" s="81"/>
      <c r="BBZ123" s="77"/>
      <c r="BCA123" s="42"/>
      <c r="BCB123" s="72"/>
      <c r="BCC123" s="96"/>
      <c r="BCD123" s="92"/>
      <c r="BCE123" s="81"/>
      <c r="BCF123" s="90"/>
      <c r="BCG123" s="81"/>
      <c r="BCH123" s="77"/>
      <c r="BCI123" s="42"/>
      <c r="BCJ123" s="72"/>
      <c r="BCK123" s="96"/>
      <c r="BCL123" s="92"/>
      <c r="BCM123" s="81"/>
      <c r="BCN123" s="90"/>
      <c r="BCO123" s="81"/>
      <c r="BCP123" s="77"/>
      <c r="BCQ123" s="42"/>
      <c r="BCR123" s="72"/>
      <c r="BCS123" s="96"/>
      <c r="BCT123" s="92"/>
      <c r="BCU123" s="81"/>
      <c r="BCV123" s="90"/>
      <c r="BCW123" s="81"/>
      <c r="BCX123" s="77"/>
      <c r="BCY123" s="42"/>
      <c r="BCZ123" s="72"/>
      <c r="BDA123" s="96"/>
      <c r="BDB123" s="92"/>
      <c r="BDC123" s="81"/>
      <c r="BDD123" s="90"/>
      <c r="BDE123" s="81"/>
      <c r="BDF123" s="77"/>
      <c r="BDG123" s="42"/>
      <c r="BDH123" s="72"/>
      <c r="BDI123" s="96"/>
      <c r="BDJ123" s="92"/>
      <c r="BDK123" s="81"/>
      <c r="BDL123" s="90"/>
      <c r="BDM123" s="81"/>
      <c r="BDN123" s="77"/>
      <c r="BDO123" s="42"/>
      <c r="BDP123" s="72"/>
      <c r="BDQ123" s="96"/>
      <c r="BDR123" s="92"/>
      <c r="BDS123" s="81"/>
      <c r="BDT123" s="90"/>
      <c r="BDU123" s="81"/>
      <c r="BDV123" s="77"/>
      <c r="BDW123" s="42"/>
      <c r="BDX123" s="72"/>
      <c r="BDY123" s="96"/>
      <c r="BDZ123" s="92"/>
      <c r="BEA123" s="81"/>
      <c r="BEB123" s="90"/>
      <c r="BEC123" s="81"/>
      <c r="BED123" s="77"/>
      <c r="BEE123" s="42"/>
      <c r="BEF123" s="72"/>
      <c r="BEG123" s="96"/>
      <c r="BEH123" s="92"/>
      <c r="BEI123" s="81"/>
      <c r="BEJ123" s="90"/>
      <c r="BEK123" s="81"/>
      <c r="BEL123" s="77"/>
      <c r="BEM123" s="42"/>
      <c r="BEN123" s="72"/>
      <c r="BEO123" s="96"/>
      <c r="BEP123" s="92"/>
      <c r="BEQ123" s="81"/>
      <c r="BER123" s="90"/>
      <c r="BES123" s="81"/>
      <c r="BET123" s="77"/>
      <c r="BEU123" s="42"/>
      <c r="BEV123" s="72"/>
      <c r="BEW123" s="96"/>
      <c r="BEX123" s="92"/>
      <c r="BEY123" s="81"/>
      <c r="BEZ123" s="90"/>
      <c r="BFA123" s="81"/>
      <c r="BFB123" s="77"/>
      <c r="BFC123" s="42"/>
      <c r="BFD123" s="72"/>
      <c r="BFE123" s="96"/>
      <c r="BFF123" s="92"/>
      <c r="BFG123" s="81"/>
      <c r="BFH123" s="90"/>
      <c r="BFI123" s="81"/>
      <c r="BFJ123" s="77"/>
      <c r="BFK123" s="42"/>
      <c r="BFL123" s="72"/>
      <c r="BFM123" s="96"/>
      <c r="BFN123" s="92"/>
      <c r="BFO123" s="81"/>
      <c r="BFP123" s="90"/>
      <c r="BFQ123" s="81"/>
      <c r="BFR123" s="77"/>
      <c r="BFS123" s="42"/>
      <c r="BFT123" s="72"/>
      <c r="BFU123" s="96"/>
      <c r="BFV123" s="92"/>
      <c r="BFW123" s="81"/>
      <c r="BFX123" s="90"/>
      <c r="BFY123" s="81"/>
      <c r="BFZ123" s="77"/>
      <c r="BGA123" s="42"/>
      <c r="BGB123" s="72"/>
      <c r="BGC123" s="96"/>
      <c r="BGD123" s="92"/>
      <c r="BGE123" s="81"/>
      <c r="BGF123" s="90"/>
      <c r="BGG123" s="81"/>
      <c r="BGH123" s="77"/>
      <c r="BGI123" s="42"/>
      <c r="BGJ123" s="72"/>
      <c r="BGK123" s="96"/>
      <c r="BGL123" s="92"/>
      <c r="BGM123" s="81"/>
      <c r="BGN123" s="90"/>
      <c r="BGO123" s="81"/>
      <c r="BGP123" s="77"/>
      <c r="BGQ123" s="42"/>
      <c r="BGR123" s="72"/>
      <c r="BGS123" s="96"/>
      <c r="BGT123" s="92"/>
      <c r="BGU123" s="81"/>
      <c r="BGV123" s="90"/>
      <c r="BGW123" s="81"/>
      <c r="BGX123" s="77"/>
      <c r="BGY123" s="42"/>
      <c r="BGZ123" s="72"/>
      <c r="BHA123" s="96"/>
      <c r="BHB123" s="92"/>
      <c r="BHC123" s="81"/>
      <c r="BHD123" s="90"/>
      <c r="BHE123" s="81"/>
      <c r="BHF123" s="77"/>
      <c r="BHG123" s="42"/>
      <c r="BHH123" s="72"/>
      <c r="BHI123" s="96"/>
      <c r="BHJ123" s="92"/>
      <c r="BHK123" s="81"/>
      <c r="BHL123" s="90"/>
      <c r="BHM123" s="81"/>
      <c r="BHN123" s="77"/>
      <c r="BHO123" s="42"/>
      <c r="BHP123" s="72"/>
      <c r="BHQ123" s="96"/>
      <c r="BHR123" s="92"/>
      <c r="BHS123" s="81"/>
      <c r="BHT123" s="90"/>
      <c r="BHU123" s="81"/>
      <c r="BHV123" s="77"/>
      <c r="BHW123" s="42"/>
      <c r="BHX123" s="72"/>
      <c r="BHY123" s="96"/>
      <c r="BHZ123" s="92"/>
      <c r="BIA123" s="81"/>
      <c r="BIB123" s="90"/>
      <c r="BIC123" s="81"/>
      <c r="BID123" s="77"/>
      <c r="BIE123" s="42"/>
      <c r="BIF123" s="72"/>
      <c r="BIG123" s="96"/>
      <c r="BIH123" s="92"/>
      <c r="BII123" s="81"/>
      <c r="BIJ123" s="90"/>
      <c r="BIK123" s="81"/>
      <c r="BIL123" s="77"/>
      <c r="BIM123" s="42"/>
      <c r="BIN123" s="72"/>
      <c r="BIO123" s="96"/>
      <c r="BIP123" s="92"/>
      <c r="BIQ123" s="81"/>
      <c r="BIR123" s="90"/>
      <c r="BIS123" s="81"/>
      <c r="BIT123" s="77"/>
      <c r="BIU123" s="42"/>
      <c r="BIV123" s="72"/>
      <c r="BIW123" s="96"/>
      <c r="BIX123" s="92"/>
      <c r="BIY123" s="81"/>
      <c r="BIZ123" s="90"/>
      <c r="BJA123" s="81"/>
      <c r="BJB123" s="77"/>
      <c r="BJC123" s="42"/>
      <c r="BJD123" s="72"/>
      <c r="BJE123" s="96"/>
      <c r="BJF123" s="92"/>
      <c r="BJG123" s="81"/>
      <c r="BJH123" s="90"/>
      <c r="BJI123" s="81"/>
      <c r="BJJ123" s="77"/>
      <c r="BJK123" s="42"/>
      <c r="BJL123" s="72"/>
      <c r="BJM123" s="96"/>
      <c r="BJN123" s="92"/>
      <c r="BJO123" s="81"/>
      <c r="BJP123" s="90"/>
      <c r="BJQ123" s="81"/>
      <c r="BJR123" s="77"/>
      <c r="BJS123" s="42"/>
      <c r="BJT123" s="72"/>
      <c r="BJU123" s="96"/>
      <c r="BJV123" s="92"/>
      <c r="BJW123" s="81"/>
      <c r="BJX123" s="90"/>
      <c r="BJY123" s="81"/>
      <c r="BJZ123" s="77"/>
      <c r="BKA123" s="42"/>
      <c r="BKB123" s="72"/>
      <c r="BKC123" s="96"/>
      <c r="BKD123" s="92"/>
      <c r="BKE123" s="81"/>
      <c r="BKF123" s="90"/>
      <c r="BKG123" s="81"/>
      <c r="BKH123" s="77"/>
      <c r="BKI123" s="42"/>
      <c r="BKJ123" s="72"/>
      <c r="BKK123" s="96"/>
      <c r="BKL123" s="92"/>
      <c r="BKM123" s="81"/>
      <c r="BKN123" s="90"/>
      <c r="BKO123" s="81"/>
      <c r="BKP123" s="77"/>
      <c r="BKQ123" s="42"/>
      <c r="BKR123" s="72"/>
      <c r="BKS123" s="96"/>
      <c r="BKT123" s="92"/>
      <c r="BKU123" s="81"/>
      <c r="BKV123" s="90"/>
      <c r="BKW123" s="81"/>
      <c r="BKX123" s="77"/>
      <c r="BKY123" s="42"/>
      <c r="BKZ123" s="72"/>
      <c r="BLA123" s="96"/>
      <c r="BLB123" s="92"/>
      <c r="BLC123" s="81"/>
      <c r="BLD123" s="90"/>
      <c r="BLE123" s="81"/>
      <c r="BLF123" s="77"/>
      <c r="BLG123" s="42"/>
      <c r="BLH123" s="72"/>
      <c r="BLI123" s="96"/>
      <c r="BLJ123" s="92"/>
      <c r="BLK123" s="81"/>
      <c r="BLL123" s="90"/>
      <c r="BLM123" s="81"/>
      <c r="BLN123" s="77"/>
      <c r="BLO123" s="42"/>
      <c r="BLP123" s="72"/>
      <c r="BLQ123" s="96"/>
      <c r="BLR123" s="92"/>
      <c r="BLS123" s="81"/>
      <c r="BLT123" s="90"/>
      <c r="BLU123" s="81"/>
      <c r="BLV123" s="77"/>
      <c r="BLW123" s="42"/>
      <c r="BLX123" s="72"/>
      <c r="BLY123" s="96"/>
      <c r="BLZ123" s="92"/>
      <c r="BMA123" s="81"/>
      <c r="BMB123" s="90"/>
      <c r="BMC123" s="81"/>
      <c r="BMD123" s="77"/>
      <c r="BME123" s="42"/>
      <c r="BMF123" s="72"/>
      <c r="BMG123" s="96"/>
      <c r="BMH123" s="92"/>
      <c r="BMI123" s="81"/>
      <c r="BMJ123" s="90"/>
      <c r="BMK123" s="81"/>
      <c r="BML123" s="77"/>
      <c r="BMM123" s="42"/>
      <c r="BMN123" s="72"/>
      <c r="BMO123" s="96"/>
      <c r="BMP123" s="92"/>
      <c r="BMQ123" s="81"/>
      <c r="BMR123" s="90"/>
      <c r="BMS123" s="81"/>
      <c r="BMT123" s="77"/>
      <c r="BMU123" s="42"/>
      <c r="BMV123" s="72"/>
      <c r="BMW123" s="96"/>
      <c r="BMX123" s="92"/>
      <c r="BMY123" s="81"/>
      <c r="BMZ123" s="90"/>
      <c r="BNA123" s="81"/>
      <c r="BNB123" s="77"/>
      <c r="BNC123" s="42"/>
      <c r="BND123" s="72"/>
      <c r="BNE123" s="96"/>
      <c r="BNF123" s="92"/>
      <c r="BNG123" s="81"/>
      <c r="BNH123" s="90"/>
      <c r="BNI123" s="81"/>
      <c r="BNJ123" s="77"/>
      <c r="BNK123" s="42"/>
      <c r="BNL123" s="72"/>
      <c r="BNM123" s="96"/>
      <c r="BNN123" s="92"/>
      <c r="BNO123" s="81"/>
      <c r="BNP123" s="90"/>
      <c r="BNQ123" s="81"/>
      <c r="BNR123" s="77"/>
      <c r="BNS123" s="42"/>
      <c r="BNT123" s="72"/>
      <c r="BNU123" s="96"/>
      <c r="BNV123" s="92"/>
      <c r="BNW123" s="81"/>
      <c r="BNX123" s="90"/>
      <c r="BNY123" s="81"/>
      <c r="BNZ123" s="77"/>
      <c r="BOA123" s="42"/>
      <c r="BOB123" s="72"/>
      <c r="BOC123" s="96"/>
      <c r="BOD123" s="92"/>
      <c r="BOE123" s="81"/>
      <c r="BOF123" s="90"/>
      <c r="BOG123" s="81"/>
      <c r="BOH123" s="77"/>
      <c r="BOI123" s="42"/>
      <c r="BOJ123" s="72"/>
      <c r="BOK123" s="96"/>
      <c r="BOL123" s="92"/>
      <c r="BOM123" s="81"/>
      <c r="BON123" s="90"/>
      <c r="BOO123" s="81"/>
      <c r="BOP123" s="77"/>
      <c r="BOQ123" s="42"/>
      <c r="BOR123" s="72"/>
      <c r="BOS123" s="96"/>
      <c r="BOT123" s="92"/>
      <c r="BOU123" s="81"/>
      <c r="BOV123" s="90"/>
      <c r="BOW123" s="81"/>
      <c r="BOX123" s="77"/>
      <c r="BOY123" s="42"/>
      <c r="BOZ123" s="72"/>
      <c r="BPA123" s="96"/>
      <c r="BPB123" s="92"/>
      <c r="BPC123" s="81"/>
      <c r="BPD123" s="90"/>
      <c r="BPE123" s="81"/>
      <c r="BPF123" s="77"/>
      <c r="BPG123" s="42"/>
      <c r="BPH123" s="72"/>
      <c r="BPI123" s="96"/>
      <c r="BPJ123" s="92"/>
      <c r="BPK123" s="81"/>
      <c r="BPL123" s="90"/>
      <c r="BPM123" s="81"/>
      <c r="BPN123" s="77"/>
      <c r="BPO123" s="42"/>
      <c r="BPP123" s="72"/>
      <c r="BPQ123" s="96"/>
      <c r="BPR123" s="92"/>
      <c r="BPS123" s="81"/>
      <c r="BPT123" s="90"/>
      <c r="BPU123" s="81"/>
      <c r="BPV123" s="77"/>
      <c r="BPW123" s="42"/>
      <c r="BPX123" s="72"/>
      <c r="BPY123" s="96"/>
      <c r="BPZ123" s="92"/>
      <c r="BQA123" s="81"/>
      <c r="BQB123" s="90"/>
      <c r="BQC123" s="81"/>
      <c r="BQD123" s="77"/>
      <c r="BQE123" s="42"/>
      <c r="BQF123" s="72"/>
      <c r="BQG123" s="96"/>
      <c r="BQH123" s="92"/>
      <c r="BQI123" s="81"/>
      <c r="BQJ123" s="90"/>
      <c r="BQK123" s="81"/>
      <c r="BQL123" s="77"/>
      <c r="BQM123" s="42"/>
      <c r="BQN123" s="72"/>
      <c r="BQO123" s="96"/>
      <c r="BQP123" s="92"/>
      <c r="BQQ123" s="81"/>
      <c r="BQR123" s="90"/>
      <c r="BQS123" s="81"/>
      <c r="BQT123" s="77"/>
      <c r="BQU123" s="42"/>
      <c r="BQV123" s="72"/>
      <c r="BQW123" s="96"/>
      <c r="BQX123" s="92"/>
      <c r="BQY123" s="81"/>
      <c r="BQZ123" s="90"/>
      <c r="BRA123" s="81"/>
      <c r="BRB123" s="77"/>
      <c r="BRC123" s="42"/>
      <c r="BRD123" s="72"/>
      <c r="BRE123" s="96"/>
      <c r="BRF123" s="92"/>
      <c r="BRG123" s="81"/>
      <c r="BRH123" s="90"/>
      <c r="BRI123" s="81"/>
      <c r="BRJ123" s="77"/>
      <c r="BRK123" s="42"/>
      <c r="BRL123" s="72"/>
      <c r="BRM123" s="96"/>
      <c r="BRN123" s="92"/>
      <c r="BRO123" s="81"/>
      <c r="BRP123" s="90"/>
      <c r="BRQ123" s="81"/>
      <c r="BRR123" s="77"/>
      <c r="BRS123" s="42"/>
      <c r="BRT123" s="72"/>
      <c r="BRU123" s="96"/>
      <c r="BRV123" s="92"/>
      <c r="BRW123" s="81"/>
      <c r="BRX123" s="90"/>
      <c r="BRY123" s="81"/>
      <c r="BRZ123" s="77"/>
      <c r="BSA123" s="42"/>
      <c r="BSB123" s="72"/>
      <c r="BSC123" s="96"/>
      <c r="BSD123" s="92"/>
      <c r="BSE123" s="81"/>
      <c r="BSF123" s="90"/>
      <c r="BSG123" s="81"/>
      <c r="BSH123" s="77"/>
      <c r="BSI123" s="42"/>
      <c r="BSJ123" s="72"/>
      <c r="BSK123" s="96"/>
      <c r="BSL123" s="92"/>
      <c r="BSM123" s="81"/>
      <c r="BSN123" s="90"/>
      <c r="BSO123" s="81"/>
      <c r="BSP123" s="77"/>
      <c r="BSQ123" s="42"/>
      <c r="BSR123" s="72"/>
      <c r="BSS123" s="96"/>
      <c r="BST123" s="92"/>
      <c r="BSU123" s="81"/>
      <c r="BSV123" s="90"/>
      <c r="BSW123" s="81"/>
      <c r="BSX123" s="77"/>
      <c r="BSY123" s="42"/>
      <c r="BSZ123" s="72"/>
      <c r="BTA123" s="96"/>
      <c r="BTB123" s="92"/>
      <c r="BTC123" s="81"/>
      <c r="BTD123" s="90"/>
      <c r="BTE123" s="81"/>
      <c r="BTF123" s="77"/>
      <c r="BTG123" s="42"/>
      <c r="BTH123" s="72"/>
      <c r="BTI123" s="96"/>
      <c r="BTJ123" s="92"/>
      <c r="BTK123" s="81"/>
      <c r="BTL123" s="90"/>
      <c r="BTM123" s="81"/>
      <c r="BTN123" s="77"/>
      <c r="BTO123" s="42"/>
      <c r="BTP123" s="72"/>
      <c r="BTQ123" s="96"/>
      <c r="BTR123" s="92"/>
      <c r="BTS123" s="81"/>
      <c r="BTT123" s="90"/>
      <c r="BTU123" s="81"/>
      <c r="BTV123" s="77"/>
      <c r="BTW123" s="42"/>
      <c r="BTX123" s="72"/>
      <c r="BTY123" s="96"/>
      <c r="BTZ123" s="92"/>
      <c r="BUA123" s="81"/>
      <c r="BUB123" s="90"/>
      <c r="BUC123" s="81"/>
      <c r="BUD123" s="77"/>
      <c r="BUE123" s="42"/>
      <c r="BUF123" s="72"/>
      <c r="BUG123" s="96"/>
      <c r="BUH123" s="92"/>
      <c r="BUI123" s="81"/>
      <c r="BUJ123" s="90"/>
      <c r="BUK123" s="81"/>
      <c r="BUL123" s="77"/>
      <c r="BUM123" s="42"/>
      <c r="BUN123" s="72"/>
      <c r="BUO123" s="96"/>
      <c r="BUP123" s="92"/>
      <c r="BUQ123" s="81"/>
      <c r="BUR123" s="90"/>
      <c r="BUS123" s="81"/>
      <c r="BUT123" s="77"/>
      <c r="BUU123" s="42"/>
      <c r="BUV123" s="72"/>
      <c r="BUW123" s="96"/>
      <c r="BUX123" s="92"/>
      <c r="BUY123" s="81"/>
      <c r="BUZ123" s="90"/>
      <c r="BVA123" s="81"/>
      <c r="BVB123" s="77"/>
      <c r="BVC123" s="42"/>
      <c r="BVD123" s="72"/>
      <c r="BVE123" s="96"/>
      <c r="BVF123" s="92"/>
      <c r="BVG123" s="81"/>
      <c r="BVH123" s="90"/>
      <c r="BVI123" s="81"/>
      <c r="BVJ123" s="77"/>
      <c r="BVK123" s="42"/>
      <c r="BVL123" s="72"/>
      <c r="BVM123" s="96"/>
      <c r="BVN123" s="92"/>
      <c r="BVO123" s="81"/>
      <c r="BVP123" s="90"/>
      <c r="BVQ123" s="81"/>
      <c r="BVR123" s="77"/>
      <c r="BVS123" s="42"/>
      <c r="BVT123" s="72"/>
      <c r="BVU123" s="96"/>
      <c r="BVV123" s="92"/>
      <c r="BVW123" s="81"/>
      <c r="BVX123" s="90"/>
      <c r="BVY123" s="81"/>
      <c r="BVZ123" s="77"/>
      <c r="BWA123" s="42"/>
      <c r="BWB123" s="72"/>
      <c r="BWC123" s="96"/>
      <c r="BWD123" s="92"/>
      <c r="BWE123" s="81"/>
      <c r="BWF123" s="90"/>
      <c r="BWG123" s="81"/>
      <c r="BWH123" s="77"/>
      <c r="BWI123" s="42"/>
      <c r="BWJ123" s="72"/>
      <c r="BWK123" s="96"/>
      <c r="BWL123" s="92"/>
      <c r="BWM123" s="81"/>
      <c r="BWN123" s="90"/>
      <c r="BWO123" s="81"/>
      <c r="BWP123" s="77"/>
      <c r="BWQ123" s="42"/>
      <c r="BWR123" s="72"/>
      <c r="BWS123" s="96"/>
      <c r="BWT123" s="92"/>
      <c r="BWU123" s="81"/>
      <c r="BWV123" s="90"/>
      <c r="BWW123" s="81"/>
      <c r="BWX123" s="77"/>
      <c r="BWY123" s="42"/>
      <c r="BWZ123" s="72"/>
      <c r="BXA123" s="96"/>
      <c r="BXB123" s="92"/>
      <c r="BXC123" s="81"/>
      <c r="BXD123" s="90"/>
      <c r="BXE123" s="81"/>
      <c r="BXF123" s="77"/>
      <c r="BXG123" s="42"/>
      <c r="BXH123" s="72"/>
      <c r="BXI123" s="96"/>
      <c r="BXJ123" s="92"/>
      <c r="BXK123" s="81"/>
      <c r="BXL123" s="90"/>
      <c r="BXM123" s="81"/>
      <c r="BXN123" s="77"/>
      <c r="BXO123" s="42"/>
      <c r="BXP123" s="72"/>
      <c r="BXQ123" s="96"/>
      <c r="BXR123" s="92"/>
      <c r="BXS123" s="81"/>
      <c r="BXT123" s="90"/>
      <c r="BXU123" s="81"/>
      <c r="BXV123" s="77"/>
      <c r="BXW123" s="42"/>
      <c r="BXX123" s="72"/>
      <c r="BXY123" s="96"/>
      <c r="BXZ123" s="92"/>
      <c r="BYA123" s="81"/>
      <c r="BYB123" s="90"/>
      <c r="BYC123" s="81"/>
      <c r="BYD123" s="77"/>
      <c r="BYE123" s="42"/>
      <c r="BYF123" s="72"/>
      <c r="BYG123" s="96"/>
      <c r="BYH123" s="92"/>
      <c r="BYI123" s="81"/>
      <c r="BYJ123" s="90"/>
      <c r="BYK123" s="81"/>
      <c r="BYL123" s="77"/>
      <c r="BYM123" s="42"/>
      <c r="BYN123" s="72"/>
      <c r="BYO123" s="96"/>
      <c r="BYP123" s="92"/>
      <c r="BYQ123" s="81"/>
      <c r="BYR123" s="90"/>
      <c r="BYS123" s="81"/>
      <c r="BYT123" s="77"/>
      <c r="BYU123" s="42"/>
      <c r="BYV123" s="72"/>
      <c r="BYW123" s="96"/>
      <c r="BYX123" s="92"/>
      <c r="BYY123" s="81"/>
      <c r="BYZ123" s="90"/>
      <c r="BZA123" s="81"/>
      <c r="BZB123" s="77"/>
      <c r="BZC123" s="42"/>
      <c r="BZD123" s="72"/>
      <c r="BZE123" s="96"/>
      <c r="BZF123" s="92"/>
      <c r="BZG123" s="81"/>
      <c r="BZH123" s="90"/>
      <c r="BZI123" s="81"/>
      <c r="BZJ123" s="77"/>
      <c r="BZK123" s="42"/>
      <c r="BZL123" s="72"/>
      <c r="BZM123" s="96"/>
      <c r="BZN123" s="92"/>
      <c r="BZO123" s="81"/>
      <c r="BZP123" s="90"/>
      <c r="BZQ123" s="81"/>
      <c r="BZR123" s="77"/>
      <c r="BZS123" s="42"/>
      <c r="BZT123" s="72"/>
      <c r="BZU123" s="96"/>
      <c r="BZV123" s="92"/>
      <c r="BZW123" s="81"/>
      <c r="BZX123" s="90"/>
      <c r="BZY123" s="81"/>
      <c r="BZZ123" s="77"/>
      <c r="CAA123" s="42"/>
      <c r="CAB123" s="72"/>
      <c r="CAC123" s="96"/>
      <c r="CAD123" s="92"/>
      <c r="CAE123" s="81"/>
      <c r="CAF123" s="90"/>
      <c r="CAG123" s="81"/>
      <c r="CAH123" s="77"/>
      <c r="CAI123" s="42"/>
      <c r="CAJ123" s="72"/>
      <c r="CAK123" s="96"/>
      <c r="CAL123" s="92"/>
      <c r="CAM123" s="81"/>
      <c r="CAN123" s="90"/>
      <c r="CAO123" s="81"/>
      <c r="CAP123" s="77"/>
      <c r="CAQ123" s="42"/>
      <c r="CAR123" s="72"/>
      <c r="CAS123" s="96"/>
      <c r="CAT123" s="92"/>
      <c r="CAU123" s="81"/>
      <c r="CAV123" s="90"/>
      <c r="CAW123" s="81"/>
      <c r="CAX123" s="77"/>
      <c r="CAY123" s="42"/>
      <c r="CAZ123" s="72"/>
      <c r="CBA123" s="96"/>
      <c r="CBB123" s="92"/>
      <c r="CBC123" s="81"/>
      <c r="CBD123" s="90"/>
      <c r="CBE123" s="81"/>
      <c r="CBF123" s="77"/>
      <c r="CBG123" s="42"/>
      <c r="CBH123" s="72"/>
      <c r="CBI123" s="96"/>
      <c r="CBJ123" s="92"/>
      <c r="CBK123" s="81"/>
      <c r="CBL123" s="90"/>
      <c r="CBM123" s="81"/>
      <c r="CBN123" s="77"/>
      <c r="CBO123" s="42"/>
      <c r="CBP123" s="72"/>
      <c r="CBQ123" s="96"/>
      <c r="CBR123" s="92"/>
      <c r="CBS123" s="81"/>
      <c r="CBT123" s="90"/>
      <c r="CBU123" s="81"/>
      <c r="CBV123" s="77"/>
      <c r="CBW123" s="42"/>
      <c r="CBX123" s="72"/>
      <c r="CBY123" s="96"/>
      <c r="CBZ123" s="92"/>
      <c r="CCA123" s="81"/>
      <c r="CCB123" s="90"/>
      <c r="CCC123" s="81"/>
      <c r="CCD123" s="77"/>
      <c r="CCE123" s="42"/>
      <c r="CCF123" s="72"/>
      <c r="CCG123" s="96"/>
      <c r="CCH123" s="92"/>
      <c r="CCI123" s="81"/>
      <c r="CCJ123" s="90"/>
      <c r="CCK123" s="81"/>
      <c r="CCL123" s="77"/>
      <c r="CCM123" s="42"/>
      <c r="CCN123" s="72"/>
      <c r="CCO123" s="96"/>
      <c r="CCP123" s="92"/>
      <c r="CCQ123" s="81"/>
      <c r="CCR123" s="90"/>
      <c r="CCS123" s="81"/>
      <c r="CCT123" s="77"/>
      <c r="CCU123" s="42"/>
      <c r="CCV123" s="72"/>
      <c r="CCW123" s="96"/>
      <c r="CCX123" s="92"/>
      <c r="CCY123" s="81"/>
      <c r="CCZ123" s="90"/>
      <c r="CDA123" s="81"/>
      <c r="CDB123" s="77"/>
      <c r="CDC123" s="42"/>
      <c r="CDD123" s="72"/>
      <c r="CDE123" s="96"/>
      <c r="CDF123" s="92"/>
      <c r="CDG123" s="81"/>
      <c r="CDH123" s="90"/>
      <c r="CDI123" s="81"/>
      <c r="CDJ123" s="77"/>
      <c r="CDK123" s="42"/>
      <c r="CDL123" s="72"/>
      <c r="CDM123" s="96"/>
      <c r="CDN123" s="92"/>
      <c r="CDO123" s="81"/>
      <c r="CDP123" s="90"/>
      <c r="CDQ123" s="81"/>
      <c r="CDR123" s="77"/>
      <c r="CDS123" s="42"/>
      <c r="CDT123" s="72"/>
      <c r="CDU123" s="96"/>
      <c r="CDV123" s="92"/>
      <c r="CDW123" s="81"/>
      <c r="CDX123" s="90"/>
      <c r="CDY123" s="81"/>
      <c r="CDZ123" s="77"/>
      <c r="CEA123" s="42"/>
      <c r="CEB123" s="72"/>
      <c r="CEC123" s="96"/>
      <c r="CED123" s="92"/>
      <c r="CEE123" s="81"/>
      <c r="CEF123" s="90"/>
      <c r="CEG123" s="81"/>
      <c r="CEH123" s="77"/>
      <c r="CEI123" s="42"/>
      <c r="CEJ123" s="72"/>
      <c r="CEK123" s="96"/>
      <c r="CEL123" s="92"/>
      <c r="CEM123" s="81"/>
      <c r="CEN123" s="90"/>
      <c r="CEO123" s="81"/>
      <c r="CEP123" s="77"/>
      <c r="CEQ123" s="42"/>
      <c r="CER123" s="72"/>
      <c r="CES123" s="96"/>
      <c r="CET123" s="92"/>
      <c r="CEU123" s="81"/>
      <c r="CEV123" s="90"/>
      <c r="CEW123" s="81"/>
      <c r="CEX123" s="77"/>
      <c r="CEY123" s="42"/>
      <c r="CEZ123" s="72"/>
      <c r="CFA123" s="96"/>
      <c r="CFB123" s="92"/>
      <c r="CFC123" s="81"/>
      <c r="CFD123" s="90"/>
      <c r="CFE123" s="81"/>
      <c r="CFF123" s="77"/>
      <c r="CFG123" s="42"/>
      <c r="CFH123" s="72"/>
      <c r="CFI123" s="96"/>
      <c r="CFJ123" s="92"/>
      <c r="CFK123" s="81"/>
      <c r="CFL123" s="90"/>
      <c r="CFM123" s="81"/>
      <c r="CFN123" s="77"/>
      <c r="CFO123" s="42"/>
      <c r="CFP123" s="72"/>
      <c r="CFQ123" s="96"/>
      <c r="CFR123" s="92"/>
      <c r="CFS123" s="81"/>
      <c r="CFT123" s="90"/>
      <c r="CFU123" s="81"/>
      <c r="CFV123" s="77"/>
      <c r="CFW123" s="42"/>
      <c r="CFX123" s="72"/>
      <c r="CFY123" s="96"/>
      <c r="CFZ123" s="92"/>
      <c r="CGA123" s="81"/>
      <c r="CGB123" s="90"/>
      <c r="CGC123" s="81"/>
      <c r="CGD123" s="77"/>
      <c r="CGE123" s="42"/>
      <c r="CGF123" s="72"/>
      <c r="CGG123" s="96"/>
      <c r="CGH123" s="92"/>
      <c r="CGI123" s="81"/>
      <c r="CGJ123" s="90"/>
      <c r="CGK123" s="81"/>
      <c r="CGL123" s="77"/>
      <c r="CGM123" s="42"/>
      <c r="CGN123" s="72"/>
      <c r="CGO123" s="96"/>
      <c r="CGP123" s="92"/>
      <c r="CGQ123" s="81"/>
      <c r="CGR123" s="90"/>
      <c r="CGS123" s="81"/>
      <c r="CGT123" s="77"/>
      <c r="CGU123" s="42"/>
      <c r="CGV123" s="72"/>
      <c r="CGW123" s="96"/>
      <c r="CGX123" s="92"/>
      <c r="CGY123" s="81"/>
      <c r="CGZ123" s="90"/>
      <c r="CHA123" s="81"/>
      <c r="CHB123" s="77"/>
      <c r="CHC123" s="42"/>
      <c r="CHD123" s="72"/>
      <c r="CHE123" s="96"/>
      <c r="CHF123" s="92"/>
      <c r="CHG123" s="81"/>
      <c r="CHH123" s="90"/>
      <c r="CHI123" s="81"/>
      <c r="CHJ123" s="77"/>
      <c r="CHK123" s="42"/>
      <c r="CHL123" s="72"/>
      <c r="CHM123" s="96"/>
      <c r="CHN123" s="92"/>
      <c r="CHO123" s="81"/>
      <c r="CHP123" s="90"/>
      <c r="CHQ123" s="81"/>
      <c r="CHR123" s="77"/>
      <c r="CHS123" s="42"/>
      <c r="CHT123" s="72"/>
      <c r="CHU123" s="96"/>
      <c r="CHV123" s="92"/>
      <c r="CHW123" s="81"/>
      <c r="CHX123" s="90"/>
      <c r="CHY123" s="81"/>
      <c r="CHZ123" s="77"/>
      <c r="CIA123" s="42"/>
      <c r="CIB123" s="72"/>
      <c r="CIC123" s="96"/>
      <c r="CID123" s="92"/>
      <c r="CIE123" s="81"/>
      <c r="CIF123" s="90"/>
      <c r="CIG123" s="81"/>
      <c r="CIH123" s="77"/>
      <c r="CII123" s="42"/>
      <c r="CIJ123" s="72"/>
      <c r="CIK123" s="96"/>
      <c r="CIL123" s="92"/>
      <c r="CIM123" s="81"/>
      <c r="CIN123" s="90"/>
      <c r="CIO123" s="81"/>
      <c r="CIP123" s="77"/>
      <c r="CIQ123" s="42"/>
      <c r="CIR123" s="72"/>
      <c r="CIS123" s="96"/>
      <c r="CIT123" s="92"/>
      <c r="CIU123" s="81"/>
      <c r="CIV123" s="90"/>
      <c r="CIW123" s="81"/>
      <c r="CIX123" s="77"/>
      <c r="CIY123" s="42"/>
      <c r="CIZ123" s="72"/>
      <c r="CJA123" s="96"/>
      <c r="CJB123" s="92"/>
      <c r="CJC123" s="81"/>
      <c r="CJD123" s="90"/>
      <c r="CJE123" s="81"/>
      <c r="CJF123" s="77"/>
      <c r="CJG123" s="42"/>
      <c r="CJH123" s="72"/>
      <c r="CJI123" s="96"/>
      <c r="CJJ123" s="92"/>
      <c r="CJK123" s="81"/>
      <c r="CJL123" s="90"/>
      <c r="CJM123" s="81"/>
      <c r="CJN123" s="77"/>
      <c r="CJO123" s="42"/>
      <c r="CJP123" s="72"/>
      <c r="CJQ123" s="96"/>
      <c r="CJR123" s="92"/>
      <c r="CJS123" s="81"/>
      <c r="CJT123" s="90"/>
      <c r="CJU123" s="81"/>
      <c r="CJV123" s="77"/>
      <c r="CJW123" s="42"/>
      <c r="CJX123" s="72"/>
      <c r="CJY123" s="96"/>
      <c r="CJZ123" s="92"/>
      <c r="CKA123" s="81"/>
      <c r="CKB123" s="90"/>
      <c r="CKC123" s="81"/>
      <c r="CKD123" s="77"/>
      <c r="CKE123" s="42"/>
      <c r="CKF123" s="72"/>
      <c r="CKG123" s="96"/>
      <c r="CKH123" s="92"/>
      <c r="CKI123" s="81"/>
      <c r="CKJ123" s="90"/>
      <c r="CKK123" s="81"/>
      <c r="CKL123" s="77"/>
      <c r="CKM123" s="42"/>
      <c r="CKN123" s="72"/>
      <c r="CKO123" s="96"/>
      <c r="CKP123" s="92"/>
      <c r="CKQ123" s="81"/>
      <c r="CKR123" s="90"/>
      <c r="CKS123" s="81"/>
      <c r="CKT123" s="77"/>
      <c r="CKU123" s="42"/>
      <c r="CKV123" s="72"/>
      <c r="CKW123" s="96"/>
      <c r="CKX123" s="92"/>
      <c r="CKY123" s="81"/>
      <c r="CKZ123" s="90"/>
      <c r="CLA123" s="81"/>
      <c r="CLB123" s="77"/>
      <c r="CLC123" s="42"/>
      <c r="CLD123" s="72"/>
      <c r="CLE123" s="96"/>
      <c r="CLF123" s="92"/>
      <c r="CLG123" s="81"/>
      <c r="CLH123" s="90"/>
      <c r="CLI123" s="81"/>
      <c r="CLJ123" s="77"/>
      <c r="CLK123" s="42"/>
      <c r="CLL123" s="72"/>
      <c r="CLM123" s="96"/>
      <c r="CLN123" s="92"/>
      <c r="CLO123" s="81"/>
      <c r="CLP123" s="90"/>
      <c r="CLQ123" s="81"/>
      <c r="CLR123" s="77"/>
      <c r="CLS123" s="42"/>
      <c r="CLT123" s="72"/>
      <c r="CLU123" s="96"/>
      <c r="CLV123" s="92"/>
      <c r="CLW123" s="81"/>
      <c r="CLX123" s="90"/>
      <c r="CLY123" s="81"/>
      <c r="CLZ123" s="77"/>
      <c r="CMA123" s="42"/>
      <c r="CMB123" s="72"/>
      <c r="CMC123" s="96"/>
      <c r="CMD123" s="92"/>
      <c r="CME123" s="81"/>
      <c r="CMF123" s="90"/>
      <c r="CMG123" s="81"/>
      <c r="CMH123" s="77"/>
      <c r="CMI123" s="42"/>
      <c r="CMJ123" s="72"/>
      <c r="CMK123" s="96"/>
      <c r="CML123" s="92"/>
      <c r="CMM123" s="81"/>
      <c r="CMN123" s="90"/>
      <c r="CMO123" s="81"/>
      <c r="CMP123" s="77"/>
      <c r="CMQ123" s="42"/>
      <c r="CMR123" s="72"/>
      <c r="CMS123" s="96"/>
      <c r="CMT123" s="92"/>
      <c r="CMU123" s="81"/>
      <c r="CMV123" s="90"/>
      <c r="CMW123" s="81"/>
      <c r="CMX123" s="77"/>
      <c r="CMY123" s="42"/>
      <c r="CMZ123" s="72"/>
      <c r="CNA123" s="96"/>
      <c r="CNB123" s="92"/>
      <c r="CNC123" s="81"/>
      <c r="CND123" s="90"/>
      <c r="CNE123" s="81"/>
      <c r="CNF123" s="77"/>
      <c r="CNG123" s="42"/>
      <c r="CNH123" s="72"/>
      <c r="CNI123" s="96"/>
      <c r="CNJ123" s="92"/>
      <c r="CNK123" s="81"/>
      <c r="CNL123" s="90"/>
      <c r="CNM123" s="81"/>
      <c r="CNN123" s="77"/>
      <c r="CNO123" s="42"/>
      <c r="CNP123" s="72"/>
      <c r="CNQ123" s="96"/>
      <c r="CNR123" s="92"/>
      <c r="CNS123" s="81"/>
      <c r="CNT123" s="90"/>
      <c r="CNU123" s="81"/>
      <c r="CNV123" s="77"/>
      <c r="CNW123" s="42"/>
      <c r="CNX123" s="72"/>
      <c r="CNY123" s="96"/>
      <c r="CNZ123" s="92"/>
      <c r="COA123" s="81"/>
      <c r="COB123" s="90"/>
      <c r="COC123" s="81"/>
      <c r="COD123" s="77"/>
      <c r="COE123" s="42"/>
      <c r="COF123" s="72"/>
      <c r="COG123" s="96"/>
      <c r="COH123" s="92"/>
      <c r="COI123" s="81"/>
      <c r="COJ123" s="90"/>
      <c r="COK123" s="81"/>
      <c r="COL123" s="77"/>
      <c r="COM123" s="42"/>
      <c r="CON123" s="72"/>
      <c r="COO123" s="96"/>
      <c r="COP123" s="92"/>
      <c r="COQ123" s="81"/>
      <c r="COR123" s="90"/>
      <c r="COS123" s="81"/>
      <c r="COT123" s="77"/>
      <c r="COU123" s="42"/>
      <c r="COV123" s="72"/>
      <c r="COW123" s="96"/>
      <c r="COX123" s="92"/>
      <c r="COY123" s="81"/>
      <c r="COZ123" s="90"/>
      <c r="CPA123" s="81"/>
      <c r="CPB123" s="77"/>
      <c r="CPC123" s="42"/>
      <c r="CPD123" s="72"/>
      <c r="CPE123" s="96"/>
      <c r="CPF123" s="92"/>
      <c r="CPG123" s="81"/>
      <c r="CPH123" s="90"/>
      <c r="CPI123" s="81"/>
      <c r="CPJ123" s="77"/>
      <c r="CPK123" s="42"/>
      <c r="CPL123" s="72"/>
      <c r="CPM123" s="96"/>
      <c r="CPN123" s="92"/>
      <c r="CPO123" s="81"/>
      <c r="CPP123" s="90"/>
      <c r="CPQ123" s="81"/>
      <c r="CPR123" s="77"/>
      <c r="CPS123" s="42"/>
      <c r="CPT123" s="72"/>
      <c r="CPU123" s="96"/>
      <c r="CPV123" s="92"/>
      <c r="CPW123" s="81"/>
      <c r="CPX123" s="90"/>
      <c r="CPY123" s="81"/>
      <c r="CPZ123" s="77"/>
      <c r="CQA123" s="42"/>
      <c r="CQB123" s="72"/>
      <c r="CQC123" s="96"/>
      <c r="CQD123" s="92"/>
      <c r="CQE123" s="81"/>
      <c r="CQF123" s="90"/>
      <c r="CQG123" s="81"/>
      <c r="CQH123" s="77"/>
      <c r="CQI123" s="42"/>
      <c r="CQJ123" s="72"/>
      <c r="CQK123" s="96"/>
      <c r="CQL123" s="92"/>
      <c r="CQM123" s="81"/>
      <c r="CQN123" s="90"/>
      <c r="CQO123" s="81"/>
      <c r="CQP123" s="77"/>
      <c r="CQQ123" s="42"/>
      <c r="CQR123" s="72"/>
      <c r="CQS123" s="96"/>
      <c r="CQT123" s="92"/>
      <c r="CQU123" s="81"/>
      <c r="CQV123" s="90"/>
      <c r="CQW123" s="81"/>
      <c r="CQX123" s="77"/>
      <c r="CQY123" s="42"/>
      <c r="CQZ123" s="72"/>
      <c r="CRA123" s="96"/>
      <c r="CRB123" s="92"/>
      <c r="CRC123" s="81"/>
      <c r="CRD123" s="90"/>
      <c r="CRE123" s="81"/>
      <c r="CRF123" s="77"/>
      <c r="CRG123" s="42"/>
      <c r="CRH123" s="72"/>
      <c r="CRI123" s="96"/>
      <c r="CRJ123" s="92"/>
      <c r="CRK123" s="81"/>
      <c r="CRL123" s="90"/>
      <c r="CRM123" s="81"/>
      <c r="CRN123" s="77"/>
      <c r="CRO123" s="42"/>
      <c r="CRP123" s="72"/>
      <c r="CRQ123" s="96"/>
      <c r="CRR123" s="92"/>
      <c r="CRS123" s="81"/>
      <c r="CRT123" s="90"/>
      <c r="CRU123" s="81"/>
      <c r="CRV123" s="77"/>
      <c r="CRW123" s="42"/>
      <c r="CRX123" s="72"/>
      <c r="CRY123" s="96"/>
      <c r="CRZ123" s="92"/>
      <c r="CSA123" s="81"/>
      <c r="CSB123" s="90"/>
      <c r="CSC123" s="81"/>
      <c r="CSD123" s="77"/>
      <c r="CSE123" s="42"/>
      <c r="CSF123" s="72"/>
      <c r="CSG123" s="96"/>
      <c r="CSH123" s="92"/>
      <c r="CSI123" s="81"/>
      <c r="CSJ123" s="90"/>
      <c r="CSK123" s="81"/>
      <c r="CSL123" s="77"/>
      <c r="CSM123" s="42"/>
      <c r="CSN123" s="72"/>
      <c r="CSO123" s="96"/>
      <c r="CSP123" s="92"/>
      <c r="CSQ123" s="81"/>
      <c r="CSR123" s="90"/>
      <c r="CSS123" s="81"/>
      <c r="CST123" s="77"/>
      <c r="CSU123" s="42"/>
      <c r="CSV123" s="72"/>
      <c r="CSW123" s="96"/>
      <c r="CSX123" s="92"/>
      <c r="CSY123" s="81"/>
      <c r="CSZ123" s="90"/>
      <c r="CTA123" s="81"/>
      <c r="CTB123" s="77"/>
      <c r="CTC123" s="42"/>
      <c r="CTD123" s="72"/>
      <c r="CTE123" s="96"/>
      <c r="CTF123" s="92"/>
      <c r="CTG123" s="81"/>
      <c r="CTH123" s="90"/>
      <c r="CTI123" s="81"/>
      <c r="CTJ123" s="77"/>
      <c r="CTK123" s="42"/>
      <c r="CTL123" s="72"/>
      <c r="CTM123" s="96"/>
      <c r="CTN123" s="92"/>
      <c r="CTO123" s="81"/>
      <c r="CTP123" s="90"/>
      <c r="CTQ123" s="81"/>
      <c r="CTR123" s="77"/>
      <c r="CTS123" s="42"/>
      <c r="CTT123" s="72"/>
      <c r="CTU123" s="96"/>
      <c r="CTV123" s="92"/>
      <c r="CTW123" s="81"/>
      <c r="CTX123" s="90"/>
      <c r="CTY123" s="81"/>
      <c r="CTZ123" s="77"/>
      <c r="CUA123" s="42"/>
      <c r="CUB123" s="72"/>
      <c r="CUC123" s="96"/>
      <c r="CUD123" s="92"/>
      <c r="CUE123" s="81"/>
      <c r="CUF123" s="90"/>
      <c r="CUG123" s="81"/>
      <c r="CUH123" s="77"/>
      <c r="CUI123" s="42"/>
      <c r="CUJ123" s="72"/>
      <c r="CUK123" s="96"/>
      <c r="CUL123" s="92"/>
      <c r="CUM123" s="81"/>
      <c r="CUN123" s="90"/>
      <c r="CUO123" s="81"/>
      <c r="CUP123" s="77"/>
      <c r="CUQ123" s="42"/>
      <c r="CUR123" s="72"/>
      <c r="CUS123" s="96"/>
      <c r="CUT123" s="92"/>
      <c r="CUU123" s="81"/>
      <c r="CUV123" s="90"/>
      <c r="CUW123" s="81"/>
      <c r="CUX123" s="77"/>
      <c r="CUY123" s="42"/>
      <c r="CUZ123" s="72"/>
      <c r="CVA123" s="96"/>
      <c r="CVB123" s="92"/>
      <c r="CVC123" s="81"/>
      <c r="CVD123" s="90"/>
      <c r="CVE123" s="81"/>
      <c r="CVF123" s="77"/>
      <c r="CVG123" s="42"/>
      <c r="CVH123" s="72"/>
      <c r="CVI123" s="96"/>
      <c r="CVJ123" s="92"/>
      <c r="CVK123" s="81"/>
      <c r="CVL123" s="90"/>
      <c r="CVM123" s="81"/>
      <c r="CVN123" s="77"/>
      <c r="CVO123" s="42"/>
      <c r="CVP123" s="72"/>
      <c r="CVQ123" s="96"/>
      <c r="CVR123" s="92"/>
      <c r="CVS123" s="81"/>
      <c r="CVT123" s="90"/>
      <c r="CVU123" s="81"/>
      <c r="CVV123" s="77"/>
      <c r="CVW123" s="42"/>
      <c r="CVX123" s="72"/>
      <c r="CVY123" s="96"/>
      <c r="CVZ123" s="92"/>
      <c r="CWA123" s="81"/>
      <c r="CWB123" s="90"/>
      <c r="CWC123" s="81"/>
      <c r="CWD123" s="77"/>
      <c r="CWE123" s="42"/>
      <c r="CWF123" s="72"/>
      <c r="CWG123" s="96"/>
      <c r="CWH123" s="92"/>
      <c r="CWI123" s="81"/>
      <c r="CWJ123" s="90"/>
      <c r="CWK123" s="81"/>
      <c r="CWL123" s="77"/>
      <c r="CWM123" s="42"/>
      <c r="CWN123" s="72"/>
      <c r="CWO123" s="96"/>
      <c r="CWP123" s="92"/>
      <c r="CWQ123" s="81"/>
      <c r="CWR123" s="90"/>
      <c r="CWS123" s="81"/>
      <c r="CWT123" s="77"/>
      <c r="CWU123" s="42"/>
      <c r="CWV123" s="72"/>
      <c r="CWW123" s="96"/>
      <c r="CWX123" s="92"/>
      <c r="CWY123" s="81"/>
      <c r="CWZ123" s="90"/>
      <c r="CXA123" s="81"/>
      <c r="CXB123" s="77"/>
      <c r="CXC123" s="42"/>
      <c r="CXD123" s="72"/>
      <c r="CXE123" s="96"/>
      <c r="CXF123" s="92"/>
      <c r="CXG123" s="81"/>
      <c r="CXH123" s="90"/>
      <c r="CXI123" s="81"/>
      <c r="CXJ123" s="77"/>
      <c r="CXK123" s="42"/>
      <c r="CXL123" s="72"/>
      <c r="CXM123" s="96"/>
      <c r="CXN123" s="92"/>
      <c r="CXO123" s="81"/>
      <c r="CXP123" s="90"/>
      <c r="CXQ123" s="81"/>
      <c r="CXR123" s="77"/>
      <c r="CXS123" s="42"/>
      <c r="CXT123" s="72"/>
      <c r="CXU123" s="96"/>
      <c r="CXV123" s="92"/>
      <c r="CXW123" s="81"/>
      <c r="CXX123" s="90"/>
      <c r="CXY123" s="81"/>
      <c r="CXZ123" s="77"/>
      <c r="CYA123" s="42"/>
      <c r="CYB123" s="72"/>
      <c r="CYC123" s="96"/>
      <c r="CYD123" s="92"/>
      <c r="CYE123" s="81"/>
      <c r="CYF123" s="90"/>
      <c r="CYG123" s="81"/>
      <c r="CYH123" s="77"/>
      <c r="CYI123" s="42"/>
      <c r="CYJ123" s="72"/>
      <c r="CYK123" s="96"/>
      <c r="CYL123" s="92"/>
      <c r="CYM123" s="81"/>
      <c r="CYN123" s="90"/>
      <c r="CYO123" s="81"/>
      <c r="CYP123" s="77"/>
      <c r="CYQ123" s="42"/>
      <c r="CYR123" s="72"/>
      <c r="CYS123" s="96"/>
      <c r="CYT123" s="92"/>
      <c r="CYU123" s="81"/>
      <c r="CYV123" s="90"/>
      <c r="CYW123" s="81"/>
      <c r="CYX123" s="77"/>
      <c r="CYY123" s="42"/>
      <c r="CYZ123" s="72"/>
      <c r="CZA123" s="96"/>
      <c r="CZB123" s="92"/>
      <c r="CZC123" s="81"/>
      <c r="CZD123" s="90"/>
      <c r="CZE123" s="81"/>
      <c r="CZF123" s="77"/>
      <c r="CZG123" s="42"/>
      <c r="CZH123" s="72"/>
      <c r="CZI123" s="96"/>
      <c r="CZJ123" s="92"/>
      <c r="CZK123" s="81"/>
      <c r="CZL123" s="90"/>
      <c r="CZM123" s="81"/>
      <c r="CZN123" s="77"/>
      <c r="CZO123" s="42"/>
      <c r="CZP123" s="72"/>
      <c r="CZQ123" s="96"/>
      <c r="CZR123" s="92"/>
      <c r="CZS123" s="81"/>
      <c r="CZT123" s="90"/>
      <c r="CZU123" s="81"/>
      <c r="CZV123" s="77"/>
      <c r="CZW123" s="42"/>
      <c r="CZX123" s="72"/>
      <c r="CZY123" s="96"/>
      <c r="CZZ123" s="92"/>
      <c r="DAA123" s="81"/>
      <c r="DAB123" s="90"/>
      <c r="DAC123" s="81"/>
      <c r="DAD123" s="77"/>
      <c r="DAE123" s="42"/>
      <c r="DAF123" s="72"/>
      <c r="DAG123" s="96"/>
      <c r="DAH123" s="92"/>
      <c r="DAI123" s="81"/>
      <c r="DAJ123" s="90"/>
      <c r="DAK123" s="81"/>
      <c r="DAL123" s="77"/>
      <c r="DAM123" s="42"/>
      <c r="DAN123" s="72"/>
      <c r="DAO123" s="96"/>
      <c r="DAP123" s="92"/>
      <c r="DAQ123" s="81"/>
      <c r="DAR123" s="90"/>
      <c r="DAS123" s="81"/>
      <c r="DAT123" s="77"/>
      <c r="DAU123" s="42"/>
      <c r="DAV123" s="72"/>
      <c r="DAW123" s="96"/>
      <c r="DAX123" s="92"/>
      <c r="DAY123" s="81"/>
      <c r="DAZ123" s="90"/>
      <c r="DBA123" s="81"/>
      <c r="DBB123" s="77"/>
      <c r="DBC123" s="42"/>
      <c r="DBD123" s="72"/>
      <c r="DBE123" s="96"/>
      <c r="DBF123" s="92"/>
      <c r="DBG123" s="81"/>
      <c r="DBH123" s="90"/>
      <c r="DBI123" s="81"/>
      <c r="DBJ123" s="77"/>
      <c r="DBK123" s="42"/>
      <c r="DBL123" s="72"/>
      <c r="DBM123" s="96"/>
      <c r="DBN123" s="92"/>
      <c r="DBO123" s="81"/>
      <c r="DBP123" s="90"/>
      <c r="DBQ123" s="81"/>
      <c r="DBR123" s="77"/>
      <c r="DBS123" s="42"/>
      <c r="DBT123" s="72"/>
      <c r="DBU123" s="96"/>
      <c r="DBV123" s="92"/>
      <c r="DBW123" s="81"/>
      <c r="DBX123" s="90"/>
      <c r="DBY123" s="81"/>
      <c r="DBZ123" s="77"/>
      <c r="DCA123" s="42"/>
      <c r="DCB123" s="72"/>
      <c r="DCC123" s="96"/>
      <c r="DCD123" s="92"/>
      <c r="DCE123" s="81"/>
      <c r="DCF123" s="90"/>
      <c r="DCG123" s="81"/>
      <c r="DCH123" s="77"/>
      <c r="DCI123" s="42"/>
      <c r="DCJ123" s="72"/>
      <c r="DCK123" s="96"/>
      <c r="DCL123" s="92"/>
      <c r="DCM123" s="81"/>
      <c r="DCN123" s="90"/>
      <c r="DCO123" s="81"/>
      <c r="DCP123" s="77"/>
      <c r="DCQ123" s="42"/>
      <c r="DCR123" s="72"/>
      <c r="DCS123" s="96"/>
      <c r="DCT123" s="92"/>
      <c r="DCU123" s="81"/>
      <c r="DCV123" s="90"/>
      <c r="DCW123" s="81"/>
      <c r="DCX123" s="77"/>
      <c r="DCY123" s="42"/>
      <c r="DCZ123" s="72"/>
      <c r="DDA123" s="96"/>
      <c r="DDB123" s="92"/>
      <c r="DDC123" s="81"/>
      <c r="DDD123" s="90"/>
      <c r="DDE123" s="81"/>
    </row>
    <row r="124" spans="1:2813" ht="24.95" customHeight="1" collapsed="1">
      <c r="B124" s="6"/>
      <c r="C124" s="319" t="s">
        <v>248</v>
      </c>
      <c r="D124" s="320"/>
      <c r="E124" s="320"/>
      <c r="F124" s="320"/>
      <c r="G124" s="320"/>
      <c r="H124" s="320"/>
      <c r="I124" s="320"/>
      <c r="J124" s="165"/>
      <c r="K124" s="72"/>
      <c r="L124" s="96"/>
      <c r="M124" s="92"/>
      <c r="N124" s="81"/>
      <c r="O124" s="90"/>
      <c r="P124" s="81"/>
      <c r="Q124" s="1"/>
      <c r="R124" s="6"/>
      <c r="S124" s="81"/>
      <c r="T124" s="90"/>
      <c r="U124" s="81"/>
      <c r="V124" s="77"/>
      <c r="W124" s="42"/>
      <c r="X124" s="72"/>
      <c r="Y124" s="96"/>
      <c r="Z124" s="92"/>
      <c r="AA124" s="81"/>
      <c r="AB124" s="90"/>
      <c r="AC124" s="81"/>
      <c r="AD124" s="77"/>
      <c r="AE124" s="42"/>
      <c r="AF124" s="72"/>
      <c r="AG124" s="96"/>
      <c r="AH124" s="92"/>
      <c r="AI124" s="81"/>
      <c r="AJ124" s="90"/>
      <c r="AK124" s="81"/>
      <c r="AL124" s="77"/>
      <c r="AM124" s="42"/>
      <c r="AN124" s="72"/>
      <c r="AO124" s="96"/>
      <c r="AP124" s="92"/>
      <c r="AQ124" s="81"/>
      <c r="AR124" s="90"/>
      <c r="AS124" s="81"/>
      <c r="AT124" s="77"/>
      <c r="AU124" s="42"/>
      <c r="AV124" s="72"/>
      <c r="AW124" s="96"/>
      <c r="AX124" s="92"/>
      <c r="AY124" s="81"/>
      <c r="AZ124" s="90"/>
      <c r="BA124" s="81"/>
      <c r="BB124" s="77"/>
      <c r="BC124" s="42"/>
      <c r="BD124" s="72"/>
      <c r="BE124" s="96"/>
      <c r="BF124" s="92"/>
      <c r="BG124" s="81"/>
      <c r="BH124" s="90"/>
      <c r="BI124" s="81"/>
      <c r="BJ124" s="77"/>
      <c r="BK124" s="42"/>
      <c r="BL124" s="72"/>
      <c r="BM124" s="96"/>
      <c r="BN124" s="92"/>
      <c r="BO124" s="81"/>
      <c r="BP124" s="90"/>
      <c r="BQ124" s="81"/>
      <c r="BR124" s="77"/>
      <c r="BS124" s="42"/>
      <c r="BT124" s="72"/>
      <c r="BU124" s="96"/>
      <c r="BV124" s="92"/>
      <c r="BW124" s="81"/>
      <c r="BX124" s="90"/>
      <c r="BY124" s="81"/>
      <c r="BZ124" s="77"/>
      <c r="CA124" s="42"/>
      <c r="CB124" s="72"/>
      <c r="CC124" s="96"/>
      <c r="CD124" s="92"/>
      <c r="CE124" s="81"/>
      <c r="CF124" s="90"/>
      <c r="CG124" s="81"/>
      <c r="CH124" s="77"/>
      <c r="CI124" s="42"/>
      <c r="CJ124" s="72"/>
      <c r="CK124" s="96"/>
      <c r="CL124" s="92"/>
      <c r="CM124" s="81"/>
      <c r="CN124" s="90"/>
      <c r="CO124" s="81"/>
      <c r="CP124" s="77"/>
      <c r="CQ124" s="42"/>
      <c r="CR124" s="72"/>
      <c r="CS124" s="96"/>
      <c r="CT124" s="92"/>
      <c r="CU124" s="81"/>
      <c r="CV124" s="90"/>
      <c r="CW124" s="81"/>
      <c r="CX124" s="77"/>
      <c r="CY124" s="42"/>
      <c r="CZ124" s="72"/>
      <c r="DA124" s="96"/>
      <c r="DB124" s="92"/>
      <c r="DC124" s="81"/>
      <c r="DD124" s="90"/>
      <c r="DE124" s="81"/>
      <c r="DF124" s="77"/>
      <c r="DG124" s="42"/>
      <c r="DH124" s="72"/>
      <c r="DI124" s="96"/>
      <c r="DJ124" s="92"/>
      <c r="DK124" s="81"/>
      <c r="DL124" s="90"/>
      <c r="DM124" s="81"/>
      <c r="DN124" s="77"/>
      <c r="DO124" s="42"/>
      <c r="DP124" s="72"/>
      <c r="DQ124" s="96"/>
      <c r="DR124" s="92"/>
      <c r="DS124" s="81"/>
      <c r="DT124" s="90"/>
      <c r="DU124" s="81"/>
      <c r="DV124" s="77"/>
      <c r="DW124" s="42"/>
      <c r="DX124" s="72"/>
      <c r="DY124" s="96"/>
      <c r="DZ124" s="92"/>
      <c r="EA124" s="81"/>
      <c r="EB124" s="90"/>
      <c r="EC124" s="81"/>
      <c r="ED124" s="77"/>
      <c r="EE124" s="42"/>
      <c r="EF124" s="72"/>
      <c r="EG124" s="96"/>
      <c r="EH124" s="92"/>
      <c r="EI124" s="81"/>
      <c r="EJ124" s="90"/>
      <c r="EK124" s="81"/>
      <c r="EL124" s="77"/>
      <c r="EM124" s="42"/>
      <c r="EN124" s="72"/>
      <c r="EO124" s="96"/>
      <c r="EP124" s="92"/>
      <c r="EQ124" s="81"/>
      <c r="ER124" s="90"/>
      <c r="ES124" s="81"/>
      <c r="ET124" s="77"/>
      <c r="EU124" s="42"/>
      <c r="EV124" s="72"/>
      <c r="EW124" s="96"/>
      <c r="EX124" s="92"/>
      <c r="EY124" s="81"/>
      <c r="EZ124" s="90"/>
      <c r="FA124" s="81"/>
      <c r="FB124" s="77"/>
      <c r="FC124" s="42"/>
      <c r="FD124" s="72"/>
      <c r="FE124" s="96"/>
      <c r="FF124" s="92"/>
      <c r="FG124" s="81"/>
      <c r="FH124" s="90"/>
      <c r="FI124" s="81"/>
      <c r="FJ124" s="77"/>
      <c r="FK124" s="42"/>
      <c r="FL124" s="72"/>
      <c r="FM124" s="96"/>
      <c r="FN124" s="92"/>
      <c r="FO124" s="81"/>
      <c r="FP124" s="90"/>
      <c r="FQ124" s="81"/>
      <c r="FR124" s="77"/>
      <c r="FS124" s="42"/>
      <c r="FT124" s="72"/>
      <c r="FU124" s="96"/>
      <c r="FV124" s="92"/>
      <c r="FW124" s="81"/>
      <c r="FX124" s="90"/>
      <c r="FY124" s="81"/>
      <c r="FZ124" s="77"/>
      <c r="GA124" s="42"/>
      <c r="GB124" s="72"/>
      <c r="GC124" s="96"/>
      <c r="GD124" s="92"/>
      <c r="GE124" s="81"/>
      <c r="GF124" s="90"/>
      <c r="GG124" s="81"/>
      <c r="GH124" s="77"/>
      <c r="GI124" s="42"/>
      <c r="GJ124" s="72"/>
      <c r="GK124" s="96"/>
      <c r="GL124" s="92"/>
      <c r="GM124" s="81"/>
      <c r="GN124" s="90"/>
      <c r="GO124" s="81"/>
      <c r="GP124" s="77"/>
      <c r="GQ124" s="42"/>
      <c r="GR124" s="72"/>
      <c r="GS124" s="96"/>
      <c r="GT124" s="92"/>
      <c r="GU124" s="81"/>
      <c r="GV124" s="90"/>
      <c r="GW124" s="81"/>
      <c r="GX124" s="77"/>
      <c r="GY124" s="42"/>
      <c r="GZ124" s="72"/>
      <c r="HA124" s="96"/>
      <c r="HB124" s="92"/>
      <c r="HC124" s="81"/>
      <c r="HD124" s="90"/>
      <c r="HE124" s="81"/>
      <c r="HF124" s="77"/>
      <c r="HG124" s="42"/>
      <c r="HH124" s="72"/>
      <c r="HI124" s="96"/>
      <c r="HJ124" s="92"/>
      <c r="HK124" s="81"/>
      <c r="HL124" s="90"/>
      <c r="HM124" s="81"/>
      <c r="HN124" s="77"/>
      <c r="HO124" s="42"/>
      <c r="HP124" s="72"/>
      <c r="HQ124" s="96"/>
      <c r="HR124" s="92"/>
      <c r="HS124" s="81"/>
      <c r="HT124" s="90"/>
      <c r="HU124" s="81"/>
      <c r="HV124" s="77"/>
      <c r="HW124" s="42"/>
      <c r="HX124" s="72"/>
      <c r="HY124" s="96"/>
      <c r="HZ124" s="92"/>
      <c r="IA124" s="81"/>
      <c r="IB124" s="90"/>
      <c r="IC124" s="81"/>
      <c r="ID124" s="77"/>
      <c r="IE124" s="42"/>
      <c r="IF124" s="72"/>
      <c r="IG124" s="96"/>
      <c r="IH124" s="92"/>
      <c r="II124" s="81"/>
      <c r="IJ124" s="90"/>
      <c r="IK124" s="81"/>
      <c r="IL124" s="77"/>
      <c r="IM124" s="42"/>
      <c r="IN124" s="72"/>
      <c r="IO124" s="96"/>
      <c r="IP124" s="92"/>
      <c r="IQ124" s="81"/>
      <c r="IR124" s="90"/>
      <c r="IS124" s="81"/>
      <c r="IT124" s="77"/>
      <c r="IU124" s="42"/>
      <c r="IV124" s="72"/>
      <c r="IW124" s="96"/>
      <c r="IX124" s="92"/>
      <c r="IY124" s="81"/>
      <c r="IZ124" s="90"/>
      <c r="JA124" s="81"/>
      <c r="JB124" s="77"/>
      <c r="JC124" s="42"/>
      <c r="JD124" s="72"/>
      <c r="JE124" s="96"/>
      <c r="JF124" s="92"/>
      <c r="JG124" s="81"/>
      <c r="JH124" s="90"/>
      <c r="JI124" s="81"/>
      <c r="JJ124" s="77"/>
      <c r="JK124" s="42"/>
      <c r="JL124" s="72"/>
      <c r="JM124" s="96"/>
      <c r="JN124" s="92"/>
      <c r="JO124" s="81"/>
      <c r="JP124" s="90"/>
      <c r="JQ124" s="81"/>
      <c r="JR124" s="77"/>
      <c r="JS124" s="42"/>
      <c r="JT124" s="72"/>
      <c r="JU124" s="96"/>
      <c r="JV124" s="92"/>
      <c r="JW124" s="81"/>
      <c r="JX124" s="90"/>
      <c r="JY124" s="81"/>
      <c r="JZ124" s="77"/>
      <c r="KA124" s="42"/>
      <c r="KB124" s="72"/>
      <c r="KC124" s="96"/>
      <c r="KD124" s="92"/>
      <c r="KE124" s="81"/>
      <c r="KF124" s="90"/>
      <c r="KG124" s="81"/>
      <c r="KH124" s="77"/>
      <c r="KI124" s="42"/>
      <c r="KJ124" s="72"/>
      <c r="KK124" s="96"/>
      <c r="KL124" s="92"/>
      <c r="KM124" s="81"/>
      <c r="KN124" s="90"/>
      <c r="KO124" s="81"/>
      <c r="KP124" s="77"/>
      <c r="KQ124" s="42"/>
      <c r="KR124" s="72"/>
      <c r="KS124" s="96"/>
      <c r="KT124" s="92"/>
      <c r="KU124" s="81"/>
      <c r="KV124" s="90"/>
      <c r="KW124" s="81"/>
      <c r="KX124" s="77"/>
      <c r="KY124" s="42"/>
      <c r="KZ124" s="72"/>
      <c r="LA124" s="96"/>
      <c r="LB124" s="92"/>
      <c r="LC124" s="81"/>
      <c r="LD124" s="90"/>
      <c r="LE124" s="81"/>
      <c r="LF124" s="77"/>
      <c r="LG124" s="42"/>
      <c r="LH124" s="72"/>
      <c r="LI124" s="96"/>
      <c r="LJ124" s="92"/>
      <c r="LK124" s="81"/>
      <c r="LL124" s="90"/>
      <c r="LM124" s="81"/>
      <c r="LN124" s="77"/>
      <c r="LO124" s="42"/>
      <c r="LP124" s="72"/>
      <c r="LQ124" s="96"/>
      <c r="LR124" s="92"/>
      <c r="LS124" s="81"/>
      <c r="LT124" s="90"/>
      <c r="LU124" s="81"/>
      <c r="LV124" s="77"/>
      <c r="LW124" s="42"/>
      <c r="LX124" s="72"/>
      <c r="LY124" s="96"/>
      <c r="LZ124" s="92"/>
      <c r="MA124" s="81"/>
      <c r="MB124" s="90"/>
      <c r="MC124" s="81"/>
      <c r="MD124" s="77"/>
      <c r="ME124" s="42"/>
      <c r="MF124" s="72"/>
      <c r="MG124" s="96"/>
      <c r="MH124" s="92"/>
      <c r="MI124" s="81"/>
      <c r="MJ124" s="90"/>
      <c r="MK124" s="81"/>
      <c r="ML124" s="77"/>
      <c r="MM124" s="42"/>
      <c r="MN124" s="72"/>
      <c r="MO124" s="96"/>
      <c r="MP124" s="92"/>
      <c r="MQ124" s="81"/>
      <c r="MR124" s="90"/>
      <c r="MS124" s="81"/>
      <c r="MT124" s="77"/>
      <c r="MU124" s="42"/>
      <c r="MV124" s="72"/>
      <c r="MW124" s="96"/>
      <c r="MX124" s="92"/>
      <c r="MY124" s="81"/>
      <c r="MZ124" s="90"/>
      <c r="NA124" s="81"/>
      <c r="NB124" s="77"/>
      <c r="NC124" s="42"/>
      <c r="ND124" s="72"/>
      <c r="NE124" s="96"/>
      <c r="NF124" s="92"/>
      <c r="NG124" s="81"/>
      <c r="NH124" s="90"/>
      <c r="NI124" s="81"/>
      <c r="NJ124" s="77"/>
      <c r="NK124" s="42"/>
      <c r="NL124" s="72"/>
      <c r="NM124" s="96"/>
      <c r="NN124" s="92"/>
      <c r="NO124" s="81"/>
      <c r="NP124" s="90"/>
      <c r="NQ124" s="81"/>
      <c r="NR124" s="77"/>
      <c r="NS124" s="42"/>
      <c r="NT124" s="72"/>
      <c r="NU124" s="96"/>
      <c r="NV124" s="92"/>
      <c r="NW124" s="81"/>
      <c r="NX124" s="90"/>
      <c r="NY124" s="81"/>
      <c r="NZ124" s="77"/>
      <c r="OA124" s="42"/>
      <c r="OB124" s="72"/>
      <c r="OC124" s="96"/>
      <c r="OD124" s="92"/>
      <c r="OE124" s="81"/>
      <c r="OF124" s="90"/>
      <c r="OG124" s="81"/>
      <c r="OH124" s="77"/>
      <c r="OI124" s="42"/>
      <c r="OJ124" s="72"/>
      <c r="OK124" s="96"/>
      <c r="OL124" s="92"/>
      <c r="OM124" s="81"/>
      <c r="ON124" s="90"/>
      <c r="OO124" s="81"/>
      <c r="OP124" s="77"/>
      <c r="OQ124" s="42"/>
      <c r="OR124" s="72"/>
      <c r="OS124" s="96"/>
      <c r="OT124" s="92"/>
      <c r="OU124" s="81"/>
      <c r="OV124" s="90"/>
      <c r="OW124" s="81"/>
      <c r="OX124" s="77"/>
      <c r="OY124" s="42"/>
      <c r="OZ124" s="72"/>
      <c r="PA124" s="96"/>
      <c r="PB124" s="92"/>
      <c r="PC124" s="81"/>
      <c r="PD124" s="90"/>
      <c r="PE124" s="81"/>
      <c r="PF124" s="77"/>
      <c r="PG124" s="42"/>
      <c r="PH124" s="72"/>
      <c r="PI124" s="96"/>
      <c r="PJ124" s="92"/>
      <c r="PK124" s="81"/>
      <c r="PL124" s="90"/>
      <c r="PM124" s="81"/>
      <c r="PN124" s="77"/>
      <c r="PO124" s="42"/>
      <c r="PP124" s="72"/>
      <c r="PQ124" s="96"/>
      <c r="PR124" s="92"/>
      <c r="PS124" s="81"/>
      <c r="PT124" s="90"/>
      <c r="PU124" s="81"/>
      <c r="PV124" s="77"/>
      <c r="PW124" s="42"/>
      <c r="PX124" s="72"/>
      <c r="PY124" s="96"/>
      <c r="PZ124" s="92"/>
      <c r="QA124" s="81"/>
      <c r="QB124" s="90"/>
      <c r="QC124" s="81"/>
      <c r="QD124" s="77"/>
      <c r="QE124" s="42"/>
      <c r="QF124" s="72"/>
      <c r="QG124" s="96"/>
      <c r="QH124" s="92"/>
      <c r="QI124" s="81"/>
      <c r="QJ124" s="90"/>
      <c r="QK124" s="81"/>
      <c r="QL124" s="77"/>
      <c r="QM124" s="42"/>
      <c r="QN124" s="72"/>
      <c r="QO124" s="96"/>
      <c r="QP124" s="92"/>
      <c r="QQ124" s="81"/>
      <c r="QR124" s="90"/>
      <c r="QS124" s="81"/>
      <c r="QT124" s="77"/>
      <c r="QU124" s="42"/>
      <c r="QV124" s="72"/>
      <c r="QW124" s="96"/>
      <c r="QX124" s="92"/>
      <c r="QY124" s="81"/>
      <c r="QZ124" s="90"/>
      <c r="RA124" s="81"/>
      <c r="RB124" s="77"/>
      <c r="RC124" s="42"/>
      <c r="RD124" s="72"/>
      <c r="RE124" s="96"/>
      <c r="RF124" s="92"/>
      <c r="RG124" s="81"/>
      <c r="RH124" s="90"/>
      <c r="RI124" s="81"/>
      <c r="RJ124" s="77"/>
      <c r="RK124" s="42"/>
      <c r="RL124" s="72"/>
      <c r="RM124" s="96"/>
      <c r="RN124" s="92"/>
      <c r="RO124" s="81"/>
      <c r="RP124" s="90"/>
      <c r="RQ124" s="81"/>
      <c r="RR124" s="77"/>
      <c r="RS124" s="42"/>
      <c r="RT124" s="72"/>
      <c r="RU124" s="96"/>
      <c r="RV124" s="92"/>
      <c r="RW124" s="81"/>
      <c r="RX124" s="90"/>
      <c r="RY124" s="81"/>
      <c r="RZ124" s="77"/>
      <c r="SA124" s="42"/>
      <c r="SB124" s="72"/>
      <c r="SC124" s="96"/>
      <c r="SD124" s="92"/>
      <c r="SE124" s="81"/>
      <c r="SF124" s="90"/>
      <c r="SG124" s="81"/>
      <c r="SH124" s="77"/>
      <c r="SI124" s="42"/>
      <c r="SJ124" s="72"/>
      <c r="SK124" s="96"/>
      <c r="SL124" s="92"/>
      <c r="SM124" s="81"/>
      <c r="SN124" s="90"/>
      <c r="SO124" s="81"/>
      <c r="SP124" s="77"/>
      <c r="SQ124" s="42"/>
      <c r="SR124" s="72"/>
      <c r="SS124" s="96"/>
      <c r="ST124" s="92"/>
      <c r="SU124" s="81"/>
      <c r="SV124" s="90"/>
      <c r="SW124" s="81"/>
      <c r="SX124" s="77"/>
      <c r="SY124" s="42"/>
      <c r="SZ124" s="72"/>
      <c r="TA124" s="96"/>
      <c r="TB124" s="92"/>
      <c r="TC124" s="81"/>
      <c r="TD124" s="90"/>
      <c r="TE124" s="81"/>
      <c r="TF124" s="77"/>
      <c r="TG124" s="42"/>
      <c r="TH124" s="72"/>
      <c r="TI124" s="96"/>
      <c r="TJ124" s="92"/>
      <c r="TK124" s="81"/>
      <c r="TL124" s="90"/>
      <c r="TM124" s="81"/>
      <c r="TN124" s="77"/>
      <c r="TO124" s="42"/>
      <c r="TP124" s="72"/>
      <c r="TQ124" s="96"/>
      <c r="TR124" s="92"/>
      <c r="TS124" s="81"/>
      <c r="TT124" s="90"/>
      <c r="TU124" s="81"/>
      <c r="TV124" s="77"/>
      <c r="TW124" s="42"/>
      <c r="TX124" s="72"/>
      <c r="TY124" s="96"/>
      <c r="TZ124" s="92"/>
      <c r="UA124" s="81"/>
      <c r="UB124" s="90"/>
      <c r="UC124" s="81"/>
      <c r="UD124" s="77"/>
      <c r="UE124" s="42"/>
      <c r="UF124" s="72"/>
      <c r="UG124" s="96"/>
      <c r="UH124" s="92"/>
      <c r="UI124" s="81"/>
      <c r="UJ124" s="90"/>
      <c r="UK124" s="81"/>
      <c r="UL124" s="77"/>
      <c r="UM124" s="42"/>
      <c r="UN124" s="72"/>
      <c r="UO124" s="96"/>
      <c r="UP124" s="92"/>
      <c r="UQ124" s="81"/>
      <c r="UR124" s="90"/>
      <c r="US124" s="81"/>
      <c r="UT124" s="77"/>
      <c r="UU124" s="42"/>
      <c r="UV124" s="72"/>
      <c r="UW124" s="96"/>
      <c r="UX124" s="92"/>
      <c r="UY124" s="81"/>
      <c r="UZ124" s="90"/>
      <c r="VA124" s="81"/>
      <c r="VB124" s="77"/>
      <c r="VC124" s="42"/>
      <c r="VD124" s="72"/>
      <c r="VE124" s="96"/>
      <c r="VF124" s="92"/>
      <c r="VG124" s="81"/>
      <c r="VH124" s="90"/>
      <c r="VI124" s="81"/>
      <c r="VJ124" s="77"/>
      <c r="VK124" s="42"/>
      <c r="VL124" s="72"/>
      <c r="VM124" s="96"/>
      <c r="VN124" s="92"/>
      <c r="VO124" s="81"/>
      <c r="VP124" s="90"/>
      <c r="VQ124" s="81"/>
      <c r="VR124" s="77"/>
      <c r="VS124" s="42"/>
      <c r="VT124" s="72"/>
      <c r="VU124" s="96"/>
      <c r="VV124" s="92"/>
      <c r="VW124" s="81"/>
      <c r="VX124" s="90"/>
      <c r="VY124" s="81"/>
      <c r="VZ124" s="77"/>
      <c r="WA124" s="42"/>
      <c r="WB124" s="72"/>
      <c r="WC124" s="96"/>
      <c r="WD124" s="92"/>
      <c r="WE124" s="81"/>
      <c r="WF124" s="90"/>
      <c r="WG124" s="81"/>
      <c r="WH124" s="77"/>
      <c r="WI124" s="42"/>
      <c r="WJ124" s="72"/>
      <c r="WK124" s="96"/>
      <c r="WL124" s="92"/>
      <c r="WM124" s="81"/>
      <c r="WN124" s="90"/>
      <c r="WO124" s="81"/>
      <c r="WP124" s="77"/>
      <c r="WQ124" s="42"/>
      <c r="WR124" s="72"/>
      <c r="WS124" s="96"/>
      <c r="WT124" s="92"/>
      <c r="WU124" s="81"/>
      <c r="WV124" s="90"/>
      <c r="WW124" s="81"/>
      <c r="WX124" s="77"/>
      <c r="WY124" s="42"/>
      <c r="WZ124" s="72"/>
      <c r="XA124" s="96"/>
      <c r="XB124" s="92"/>
      <c r="XC124" s="81"/>
      <c r="XD124" s="90"/>
      <c r="XE124" s="81"/>
      <c r="XF124" s="77"/>
      <c r="XG124" s="42"/>
      <c r="XH124" s="72"/>
      <c r="XI124" s="96"/>
      <c r="XJ124" s="92"/>
      <c r="XK124" s="81"/>
      <c r="XL124" s="90"/>
      <c r="XM124" s="81"/>
      <c r="XN124" s="77"/>
      <c r="XO124" s="42"/>
      <c r="XP124" s="72"/>
      <c r="XQ124" s="96"/>
      <c r="XR124" s="92"/>
      <c r="XS124" s="81"/>
      <c r="XT124" s="90"/>
      <c r="XU124" s="81"/>
      <c r="XV124" s="77"/>
      <c r="XW124" s="42"/>
      <c r="XX124" s="72"/>
      <c r="XY124" s="96"/>
      <c r="XZ124" s="92"/>
      <c r="YA124" s="81"/>
      <c r="YB124" s="90"/>
      <c r="YC124" s="81"/>
      <c r="YD124" s="77"/>
      <c r="YE124" s="42"/>
      <c r="YF124" s="72"/>
      <c r="YG124" s="96"/>
      <c r="YH124" s="92"/>
      <c r="YI124" s="81"/>
      <c r="YJ124" s="90"/>
      <c r="YK124" s="81"/>
      <c r="YL124" s="77"/>
      <c r="YM124" s="42"/>
      <c r="YN124" s="72"/>
      <c r="YO124" s="96"/>
      <c r="YP124" s="92"/>
      <c r="YQ124" s="81"/>
      <c r="YR124" s="90"/>
      <c r="YS124" s="81"/>
      <c r="YT124" s="77"/>
      <c r="YU124" s="42"/>
      <c r="YV124" s="72"/>
      <c r="YW124" s="96"/>
      <c r="YX124" s="92"/>
      <c r="YY124" s="81"/>
      <c r="YZ124" s="90"/>
      <c r="ZA124" s="81"/>
      <c r="ZB124" s="77"/>
      <c r="ZC124" s="42"/>
      <c r="ZD124" s="72"/>
      <c r="ZE124" s="96"/>
      <c r="ZF124" s="92"/>
      <c r="ZG124" s="81"/>
      <c r="ZH124" s="90"/>
      <c r="ZI124" s="81"/>
      <c r="ZJ124" s="77"/>
      <c r="ZK124" s="42"/>
      <c r="ZL124" s="72"/>
      <c r="ZM124" s="96"/>
      <c r="ZN124" s="92"/>
      <c r="ZO124" s="81"/>
      <c r="ZP124" s="90"/>
      <c r="ZQ124" s="81"/>
      <c r="ZR124" s="77"/>
      <c r="ZS124" s="42"/>
      <c r="ZT124" s="72"/>
      <c r="ZU124" s="96"/>
      <c r="ZV124" s="92"/>
      <c r="ZW124" s="81"/>
      <c r="ZX124" s="90"/>
      <c r="ZY124" s="81"/>
      <c r="ZZ124" s="77"/>
      <c r="AAA124" s="42"/>
      <c r="AAB124" s="72"/>
      <c r="AAC124" s="96"/>
      <c r="AAD124" s="92"/>
      <c r="AAE124" s="81"/>
      <c r="AAF124" s="90"/>
      <c r="AAG124" s="81"/>
      <c r="AAH124" s="77"/>
      <c r="AAI124" s="42"/>
      <c r="AAJ124" s="72"/>
      <c r="AAK124" s="96"/>
      <c r="AAL124" s="92"/>
      <c r="AAM124" s="81"/>
      <c r="AAN124" s="90"/>
      <c r="AAO124" s="81"/>
      <c r="AAP124" s="77"/>
      <c r="AAQ124" s="42"/>
      <c r="AAR124" s="72"/>
      <c r="AAS124" s="96"/>
      <c r="AAT124" s="92"/>
      <c r="AAU124" s="81"/>
      <c r="AAV124" s="90"/>
      <c r="AAW124" s="81"/>
      <c r="AAX124" s="77"/>
      <c r="AAY124" s="42"/>
      <c r="AAZ124" s="72"/>
      <c r="ABA124" s="96"/>
      <c r="ABB124" s="92"/>
      <c r="ABC124" s="81"/>
      <c r="ABD124" s="90"/>
      <c r="ABE124" s="81"/>
      <c r="ABF124" s="77"/>
      <c r="ABG124" s="42"/>
      <c r="ABH124" s="72"/>
      <c r="ABI124" s="96"/>
      <c r="ABJ124" s="92"/>
      <c r="ABK124" s="81"/>
      <c r="ABL124" s="90"/>
      <c r="ABM124" s="81"/>
      <c r="ABN124" s="77"/>
      <c r="ABO124" s="42"/>
      <c r="ABP124" s="72"/>
      <c r="ABQ124" s="96"/>
      <c r="ABR124" s="92"/>
      <c r="ABS124" s="81"/>
      <c r="ABT124" s="90"/>
      <c r="ABU124" s="81"/>
      <c r="ABV124" s="77"/>
      <c r="ABW124" s="42"/>
      <c r="ABX124" s="72"/>
      <c r="ABY124" s="96"/>
      <c r="ABZ124" s="92"/>
      <c r="ACA124" s="81"/>
      <c r="ACB124" s="90"/>
      <c r="ACC124" s="81"/>
      <c r="ACD124" s="77"/>
      <c r="ACE124" s="42"/>
      <c r="ACF124" s="72"/>
      <c r="ACG124" s="96"/>
      <c r="ACH124" s="92"/>
      <c r="ACI124" s="81"/>
      <c r="ACJ124" s="90"/>
      <c r="ACK124" s="81"/>
      <c r="ACL124" s="77"/>
      <c r="ACM124" s="42"/>
      <c r="ACN124" s="72"/>
      <c r="ACO124" s="96"/>
      <c r="ACP124" s="92"/>
      <c r="ACQ124" s="81"/>
      <c r="ACR124" s="90"/>
      <c r="ACS124" s="81"/>
      <c r="ACT124" s="77"/>
      <c r="ACU124" s="42"/>
      <c r="ACV124" s="72"/>
      <c r="ACW124" s="96"/>
      <c r="ACX124" s="92"/>
      <c r="ACY124" s="81"/>
      <c r="ACZ124" s="90"/>
      <c r="ADA124" s="81"/>
      <c r="ADB124" s="77"/>
      <c r="ADC124" s="42"/>
      <c r="ADD124" s="72"/>
      <c r="ADE124" s="96"/>
      <c r="ADF124" s="92"/>
      <c r="ADG124" s="81"/>
      <c r="ADH124" s="90"/>
      <c r="ADI124" s="81"/>
      <c r="ADJ124" s="77"/>
      <c r="ADK124" s="42"/>
      <c r="ADL124" s="72"/>
      <c r="ADM124" s="96"/>
      <c r="ADN124" s="92"/>
      <c r="ADO124" s="81"/>
      <c r="ADP124" s="90"/>
      <c r="ADQ124" s="81"/>
      <c r="ADR124" s="77"/>
      <c r="ADS124" s="42"/>
      <c r="ADT124" s="72"/>
      <c r="ADU124" s="96"/>
      <c r="ADV124" s="92"/>
      <c r="ADW124" s="81"/>
      <c r="ADX124" s="90"/>
      <c r="ADY124" s="81"/>
      <c r="ADZ124" s="77"/>
      <c r="AEA124" s="42"/>
      <c r="AEB124" s="72"/>
      <c r="AEC124" s="96"/>
      <c r="AED124" s="92"/>
      <c r="AEE124" s="81"/>
      <c r="AEF124" s="90"/>
      <c r="AEG124" s="81"/>
      <c r="AEH124" s="77"/>
      <c r="AEI124" s="42"/>
      <c r="AEJ124" s="72"/>
      <c r="AEK124" s="96"/>
      <c r="AEL124" s="92"/>
      <c r="AEM124" s="81"/>
      <c r="AEN124" s="90"/>
      <c r="AEO124" s="81"/>
      <c r="AEP124" s="77"/>
      <c r="AEQ124" s="42"/>
      <c r="AER124" s="72"/>
      <c r="AES124" s="96"/>
      <c r="AET124" s="92"/>
      <c r="AEU124" s="81"/>
      <c r="AEV124" s="90"/>
      <c r="AEW124" s="81"/>
      <c r="AEX124" s="77"/>
      <c r="AEY124" s="42"/>
      <c r="AEZ124" s="72"/>
      <c r="AFA124" s="96"/>
      <c r="AFB124" s="92"/>
      <c r="AFC124" s="81"/>
      <c r="AFD124" s="90"/>
      <c r="AFE124" s="81"/>
      <c r="AFF124" s="77"/>
      <c r="AFG124" s="42"/>
      <c r="AFH124" s="72"/>
      <c r="AFI124" s="96"/>
      <c r="AFJ124" s="92"/>
      <c r="AFK124" s="81"/>
      <c r="AFL124" s="90"/>
      <c r="AFM124" s="81"/>
      <c r="AFN124" s="77"/>
      <c r="AFO124" s="42"/>
      <c r="AFP124" s="72"/>
      <c r="AFQ124" s="96"/>
      <c r="AFR124" s="92"/>
      <c r="AFS124" s="81"/>
      <c r="AFT124" s="90"/>
      <c r="AFU124" s="81"/>
      <c r="AFV124" s="77"/>
      <c r="AFW124" s="42"/>
      <c r="AFX124" s="72"/>
      <c r="AFY124" s="96"/>
      <c r="AFZ124" s="92"/>
      <c r="AGA124" s="81"/>
      <c r="AGB124" s="90"/>
      <c r="AGC124" s="81"/>
      <c r="AGD124" s="77"/>
      <c r="AGE124" s="42"/>
      <c r="AGF124" s="72"/>
      <c r="AGG124" s="96"/>
      <c r="AGH124" s="92"/>
      <c r="AGI124" s="81"/>
      <c r="AGJ124" s="90"/>
      <c r="AGK124" s="81"/>
      <c r="AGL124" s="77"/>
      <c r="AGM124" s="42"/>
      <c r="AGN124" s="72"/>
      <c r="AGO124" s="96"/>
      <c r="AGP124" s="92"/>
      <c r="AGQ124" s="81"/>
      <c r="AGR124" s="90"/>
      <c r="AGS124" s="81"/>
      <c r="AGT124" s="77"/>
      <c r="AGU124" s="42"/>
      <c r="AGV124" s="72"/>
      <c r="AGW124" s="96"/>
      <c r="AGX124" s="92"/>
      <c r="AGY124" s="81"/>
      <c r="AGZ124" s="90"/>
      <c r="AHA124" s="81"/>
      <c r="AHB124" s="77"/>
      <c r="AHC124" s="42"/>
      <c r="AHD124" s="72"/>
      <c r="AHE124" s="96"/>
      <c r="AHF124" s="92"/>
      <c r="AHG124" s="81"/>
      <c r="AHH124" s="90"/>
      <c r="AHI124" s="81"/>
      <c r="AHJ124" s="77"/>
      <c r="AHK124" s="42"/>
      <c r="AHL124" s="72"/>
      <c r="AHM124" s="96"/>
      <c r="AHN124" s="92"/>
      <c r="AHO124" s="81"/>
      <c r="AHP124" s="90"/>
      <c r="AHQ124" s="81"/>
      <c r="AHR124" s="77"/>
      <c r="AHS124" s="42"/>
      <c r="AHT124" s="72"/>
      <c r="AHU124" s="96"/>
      <c r="AHV124" s="92"/>
      <c r="AHW124" s="81"/>
      <c r="AHX124" s="90"/>
      <c r="AHY124" s="81"/>
      <c r="AHZ124" s="77"/>
      <c r="AIA124" s="42"/>
      <c r="AIB124" s="72"/>
      <c r="AIC124" s="96"/>
      <c r="AID124" s="92"/>
      <c r="AIE124" s="81"/>
      <c r="AIF124" s="90"/>
      <c r="AIG124" s="81"/>
      <c r="AIH124" s="77"/>
      <c r="AII124" s="42"/>
      <c r="AIJ124" s="72"/>
      <c r="AIK124" s="96"/>
      <c r="AIL124" s="92"/>
      <c r="AIM124" s="81"/>
      <c r="AIN124" s="90"/>
      <c r="AIO124" s="81"/>
      <c r="AIP124" s="77"/>
      <c r="AIQ124" s="42"/>
      <c r="AIR124" s="72"/>
      <c r="AIS124" s="96"/>
      <c r="AIT124" s="92"/>
      <c r="AIU124" s="81"/>
      <c r="AIV124" s="90"/>
      <c r="AIW124" s="81"/>
      <c r="AIX124" s="77"/>
      <c r="AIY124" s="42"/>
      <c r="AIZ124" s="72"/>
      <c r="AJA124" s="96"/>
      <c r="AJB124" s="92"/>
      <c r="AJC124" s="81"/>
      <c r="AJD124" s="90"/>
      <c r="AJE124" s="81"/>
      <c r="AJF124" s="77"/>
      <c r="AJG124" s="42"/>
      <c r="AJH124" s="72"/>
      <c r="AJI124" s="96"/>
      <c r="AJJ124" s="92"/>
      <c r="AJK124" s="81"/>
      <c r="AJL124" s="90"/>
      <c r="AJM124" s="81"/>
      <c r="AJN124" s="77"/>
      <c r="AJO124" s="42"/>
      <c r="AJP124" s="72"/>
      <c r="AJQ124" s="96"/>
      <c r="AJR124" s="92"/>
      <c r="AJS124" s="81"/>
      <c r="AJT124" s="90"/>
      <c r="AJU124" s="81"/>
      <c r="AJV124" s="77"/>
      <c r="AJW124" s="42"/>
      <c r="AJX124" s="72"/>
      <c r="AJY124" s="96"/>
      <c r="AJZ124" s="92"/>
      <c r="AKA124" s="81"/>
      <c r="AKB124" s="90"/>
      <c r="AKC124" s="81"/>
      <c r="AKD124" s="77"/>
      <c r="AKE124" s="42"/>
      <c r="AKF124" s="72"/>
      <c r="AKG124" s="96"/>
      <c r="AKH124" s="92"/>
      <c r="AKI124" s="81"/>
      <c r="AKJ124" s="90"/>
      <c r="AKK124" s="81"/>
      <c r="AKL124" s="77"/>
      <c r="AKM124" s="42"/>
      <c r="AKN124" s="72"/>
      <c r="AKO124" s="96"/>
      <c r="AKP124" s="92"/>
      <c r="AKQ124" s="81"/>
      <c r="AKR124" s="90"/>
      <c r="AKS124" s="81"/>
      <c r="AKT124" s="77"/>
      <c r="AKU124" s="42"/>
      <c r="AKV124" s="72"/>
      <c r="AKW124" s="96"/>
      <c r="AKX124" s="92"/>
      <c r="AKY124" s="81"/>
      <c r="AKZ124" s="90"/>
      <c r="ALA124" s="81"/>
      <c r="ALB124" s="77"/>
      <c r="ALC124" s="42"/>
      <c r="ALD124" s="72"/>
      <c r="ALE124" s="96"/>
      <c r="ALF124" s="92"/>
      <c r="ALG124" s="81"/>
      <c r="ALH124" s="90"/>
      <c r="ALI124" s="81"/>
      <c r="ALJ124" s="77"/>
      <c r="ALK124" s="42"/>
      <c r="ALL124" s="72"/>
      <c r="ALM124" s="96"/>
      <c r="ALN124" s="92"/>
      <c r="ALO124" s="81"/>
      <c r="ALP124" s="90"/>
      <c r="ALQ124" s="81"/>
      <c r="ALR124" s="77"/>
      <c r="ALS124" s="42"/>
      <c r="ALT124" s="72"/>
      <c r="ALU124" s="96"/>
      <c r="ALV124" s="92"/>
      <c r="ALW124" s="81"/>
      <c r="ALX124" s="90"/>
      <c r="ALY124" s="81"/>
      <c r="ALZ124" s="77"/>
      <c r="AMA124" s="42"/>
      <c r="AMB124" s="72"/>
      <c r="AMC124" s="96"/>
      <c r="AMD124" s="92"/>
      <c r="AME124" s="81"/>
      <c r="AMF124" s="90"/>
      <c r="AMG124" s="81"/>
      <c r="AMH124" s="77"/>
      <c r="AMI124" s="42"/>
      <c r="AMJ124" s="72"/>
      <c r="AMK124" s="96"/>
      <c r="AML124" s="92"/>
      <c r="AMM124" s="81"/>
      <c r="AMN124" s="90"/>
      <c r="AMO124" s="81"/>
      <c r="AMP124" s="77"/>
      <c r="AMQ124" s="42"/>
      <c r="AMR124" s="72"/>
      <c r="AMS124" s="96"/>
      <c r="AMT124" s="92"/>
      <c r="AMU124" s="81"/>
      <c r="AMV124" s="90"/>
      <c r="AMW124" s="81"/>
      <c r="AMX124" s="77"/>
      <c r="AMY124" s="42"/>
      <c r="AMZ124" s="72"/>
      <c r="ANA124" s="96"/>
      <c r="ANB124" s="92"/>
      <c r="ANC124" s="81"/>
      <c r="AND124" s="90"/>
      <c r="ANE124" s="81"/>
      <c r="ANF124" s="77"/>
      <c r="ANG124" s="42"/>
      <c r="ANH124" s="72"/>
      <c r="ANI124" s="96"/>
      <c r="ANJ124" s="92"/>
      <c r="ANK124" s="81"/>
      <c r="ANL124" s="90"/>
      <c r="ANM124" s="81"/>
      <c r="ANN124" s="77"/>
      <c r="ANO124" s="42"/>
      <c r="ANP124" s="72"/>
      <c r="ANQ124" s="96"/>
      <c r="ANR124" s="92"/>
      <c r="ANS124" s="81"/>
      <c r="ANT124" s="90"/>
      <c r="ANU124" s="81"/>
      <c r="ANV124" s="77"/>
      <c r="ANW124" s="42"/>
      <c r="ANX124" s="72"/>
      <c r="ANY124" s="96"/>
      <c r="ANZ124" s="92"/>
      <c r="AOA124" s="81"/>
      <c r="AOB124" s="90"/>
      <c r="AOC124" s="81"/>
      <c r="AOD124" s="77"/>
      <c r="AOE124" s="42"/>
      <c r="AOF124" s="72"/>
      <c r="AOG124" s="96"/>
      <c r="AOH124" s="92"/>
      <c r="AOI124" s="81"/>
      <c r="AOJ124" s="90"/>
      <c r="AOK124" s="81"/>
      <c r="AOL124" s="77"/>
      <c r="AOM124" s="42"/>
      <c r="AON124" s="72"/>
      <c r="AOO124" s="96"/>
      <c r="AOP124" s="92"/>
      <c r="AOQ124" s="81"/>
      <c r="AOR124" s="90"/>
      <c r="AOS124" s="81"/>
      <c r="AOT124" s="77"/>
      <c r="AOU124" s="42"/>
      <c r="AOV124" s="72"/>
      <c r="AOW124" s="96"/>
      <c r="AOX124" s="92"/>
      <c r="AOY124" s="81"/>
      <c r="AOZ124" s="90"/>
      <c r="APA124" s="81"/>
      <c r="APB124" s="77"/>
      <c r="APC124" s="42"/>
      <c r="APD124" s="72"/>
      <c r="APE124" s="96"/>
      <c r="APF124" s="92"/>
      <c r="APG124" s="81"/>
      <c r="APH124" s="90"/>
      <c r="API124" s="81"/>
      <c r="APJ124" s="77"/>
      <c r="APK124" s="42"/>
      <c r="APL124" s="72"/>
      <c r="APM124" s="96"/>
      <c r="APN124" s="92"/>
      <c r="APO124" s="81"/>
      <c r="APP124" s="90"/>
      <c r="APQ124" s="81"/>
      <c r="APR124" s="77"/>
      <c r="APS124" s="42"/>
      <c r="APT124" s="72"/>
      <c r="APU124" s="96"/>
      <c r="APV124" s="92"/>
      <c r="APW124" s="81"/>
      <c r="APX124" s="90"/>
      <c r="APY124" s="81"/>
      <c r="APZ124" s="77"/>
      <c r="AQA124" s="42"/>
      <c r="AQB124" s="72"/>
      <c r="AQC124" s="96"/>
      <c r="AQD124" s="92"/>
      <c r="AQE124" s="81"/>
      <c r="AQF124" s="90"/>
      <c r="AQG124" s="81"/>
      <c r="AQH124" s="77"/>
      <c r="AQI124" s="42"/>
      <c r="AQJ124" s="72"/>
      <c r="AQK124" s="96"/>
      <c r="AQL124" s="92"/>
      <c r="AQM124" s="81"/>
      <c r="AQN124" s="90"/>
      <c r="AQO124" s="81"/>
      <c r="AQP124" s="77"/>
      <c r="AQQ124" s="42"/>
      <c r="AQR124" s="72"/>
      <c r="AQS124" s="96"/>
      <c r="AQT124" s="92"/>
      <c r="AQU124" s="81"/>
      <c r="AQV124" s="90"/>
      <c r="AQW124" s="81"/>
      <c r="AQX124" s="77"/>
      <c r="AQY124" s="42"/>
      <c r="AQZ124" s="72"/>
      <c r="ARA124" s="96"/>
      <c r="ARB124" s="92"/>
      <c r="ARC124" s="81"/>
      <c r="ARD124" s="90"/>
      <c r="ARE124" s="81"/>
      <c r="ARF124" s="77"/>
      <c r="ARG124" s="42"/>
      <c r="ARH124" s="72"/>
      <c r="ARI124" s="96"/>
      <c r="ARJ124" s="92"/>
      <c r="ARK124" s="81"/>
      <c r="ARL124" s="90"/>
      <c r="ARM124" s="81"/>
      <c r="ARN124" s="77"/>
      <c r="ARO124" s="42"/>
      <c r="ARP124" s="72"/>
      <c r="ARQ124" s="96"/>
      <c r="ARR124" s="92"/>
      <c r="ARS124" s="81"/>
      <c r="ART124" s="90"/>
      <c r="ARU124" s="81"/>
      <c r="ARV124" s="77"/>
      <c r="ARW124" s="42"/>
      <c r="ARX124" s="72"/>
      <c r="ARY124" s="96"/>
      <c r="ARZ124" s="92"/>
      <c r="ASA124" s="81"/>
      <c r="ASB124" s="90"/>
      <c r="ASC124" s="81"/>
      <c r="ASD124" s="77"/>
      <c r="ASE124" s="42"/>
      <c r="ASF124" s="72"/>
      <c r="ASG124" s="96"/>
      <c r="ASH124" s="92"/>
      <c r="ASI124" s="81"/>
      <c r="ASJ124" s="90"/>
      <c r="ASK124" s="81"/>
      <c r="ASL124" s="77"/>
      <c r="ASM124" s="42"/>
      <c r="ASN124" s="72"/>
      <c r="ASO124" s="96"/>
      <c r="ASP124" s="92"/>
      <c r="ASQ124" s="81"/>
      <c r="ASR124" s="90"/>
      <c r="ASS124" s="81"/>
      <c r="AST124" s="77"/>
      <c r="ASU124" s="42"/>
      <c r="ASV124" s="72"/>
      <c r="ASW124" s="96"/>
      <c r="ASX124" s="92"/>
      <c r="ASY124" s="81"/>
      <c r="ASZ124" s="90"/>
      <c r="ATA124" s="81"/>
      <c r="ATB124" s="77"/>
      <c r="ATC124" s="42"/>
      <c r="ATD124" s="72"/>
      <c r="ATE124" s="96"/>
      <c r="ATF124" s="92"/>
      <c r="ATG124" s="81"/>
      <c r="ATH124" s="90"/>
      <c r="ATI124" s="81"/>
      <c r="ATJ124" s="77"/>
      <c r="ATK124" s="42"/>
      <c r="ATL124" s="72"/>
      <c r="ATM124" s="96"/>
      <c r="ATN124" s="92"/>
      <c r="ATO124" s="81"/>
      <c r="ATP124" s="90"/>
      <c r="ATQ124" s="81"/>
      <c r="ATR124" s="77"/>
      <c r="ATS124" s="42"/>
      <c r="ATT124" s="72"/>
      <c r="ATU124" s="96"/>
      <c r="ATV124" s="92"/>
      <c r="ATW124" s="81"/>
      <c r="ATX124" s="90"/>
      <c r="ATY124" s="81"/>
      <c r="ATZ124" s="77"/>
      <c r="AUA124" s="42"/>
      <c r="AUB124" s="72"/>
      <c r="AUC124" s="96"/>
      <c r="AUD124" s="92"/>
      <c r="AUE124" s="81"/>
      <c r="AUF124" s="90"/>
      <c r="AUG124" s="81"/>
      <c r="AUH124" s="77"/>
      <c r="AUI124" s="42"/>
      <c r="AUJ124" s="72"/>
      <c r="AUK124" s="96"/>
      <c r="AUL124" s="92"/>
      <c r="AUM124" s="81"/>
      <c r="AUN124" s="90"/>
      <c r="AUO124" s="81"/>
      <c r="AUP124" s="77"/>
      <c r="AUQ124" s="42"/>
      <c r="AUR124" s="72"/>
      <c r="AUS124" s="96"/>
      <c r="AUT124" s="92"/>
      <c r="AUU124" s="81"/>
      <c r="AUV124" s="90"/>
      <c r="AUW124" s="81"/>
      <c r="AUX124" s="77"/>
      <c r="AUY124" s="42"/>
      <c r="AUZ124" s="72"/>
      <c r="AVA124" s="96"/>
      <c r="AVB124" s="92"/>
      <c r="AVC124" s="81"/>
      <c r="AVD124" s="90"/>
      <c r="AVE124" s="81"/>
      <c r="AVF124" s="77"/>
      <c r="AVG124" s="42"/>
      <c r="AVH124" s="72"/>
      <c r="AVI124" s="96"/>
      <c r="AVJ124" s="92"/>
      <c r="AVK124" s="81"/>
      <c r="AVL124" s="90"/>
      <c r="AVM124" s="81"/>
      <c r="AVN124" s="77"/>
      <c r="AVO124" s="42"/>
      <c r="AVP124" s="72"/>
      <c r="AVQ124" s="96"/>
      <c r="AVR124" s="92"/>
      <c r="AVS124" s="81"/>
      <c r="AVT124" s="90"/>
      <c r="AVU124" s="81"/>
      <c r="AVV124" s="77"/>
      <c r="AVW124" s="42"/>
      <c r="AVX124" s="72"/>
      <c r="AVY124" s="96"/>
      <c r="AVZ124" s="92"/>
      <c r="AWA124" s="81"/>
      <c r="AWB124" s="90"/>
      <c r="AWC124" s="81"/>
      <c r="AWD124" s="77"/>
      <c r="AWE124" s="42"/>
      <c r="AWF124" s="72"/>
      <c r="AWG124" s="96"/>
      <c r="AWH124" s="92"/>
      <c r="AWI124" s="81"/>
      <c r="AWJ124" s="90"/>
      <c r="AWK124" s="81"/>
      <c r="AWL124" s="77"/>
      <c r="AWM124" s="42"/>
      <c r="AWN124" s="72"/>
      <c r="AWO124" s="96"/>
      <c r="AWP124" s="92"/>
      <c r="AWQ124" s="81"/>
      <c r="AWR124" s="90"/>
      <c r="AWS124" s="81"/>
      <c r="AWT124" s="77"/>
      <c r="AWU124" s="42"/>
      <c r="AWV124" s="72"/>
      <c r="AWW124" s="96"/>
      <c r="AWX124" s="92"/>
      <c r="AWY124" s="81"/>
      <c r="AWZ124" s="90"/>
      <c r="AXA124" s="81"/>
      <c r="AXB124" s="77"/>
      <c r="AXC124" s="42"/>
      <c r="AXD124" s="72"/>
      <c r="AXE124" s="96"/>
      <c r="AXF124" s="92"/>
      <c r="AXG124" s="81"/>
      <c r="AXH124" s="90"/>
      <c r="AXI124" s="81"/>
      <c r="AXJ124" s="77"/>
      <c r="AXK124" s="42"/>
      <c r="AXL124" s="72"/>
      <c r="AXM124" s="96"/>
      <c r="AXN124" s="92"/>
      <c r="AXO124" s="81"/>
      <c r="AXP124" s="90"/>
      <c r="AXQ124" s="81"/>
      <c r="AXR124" s="77"/>
      <c r="AXS124" s="42"/>
      <c r="AXT124" s="72"/>
      <c r="AXU124" s="96"/>
      <c r="AXV124" s="92"/>
      <c r="AXW124" s="81"/>
      <c r="AXX124" s="90"/>
      <c r="AXY124" s="81"/>
      <c r="AXZ124" s="77"/>
      <c r="AYA124" s="42"/>
      <c r="AYB124" s="72"/>
      <c r="AYC124" s="96"/>
      <c r="AYD124" s="92"/>
      <c r="AYE124" s="81"/>
      <c r="AYF124" s="90"/>
      <c r="AYG124" s="81"/>
      <c r="AYH124" s="77"/>
      <c r="AYI124" s="42"/>
      <c r="AYJ124" s="72"/>
      <c r="AYK124" s="96"/>
      <c r="AYL124" s="92"/>
      <c r="AYM124" s="81"/>
      <c r="AYN124" s="90"/>
      <c r="AYO124" s="81"/>
      <c r="AYP124" s="77"/>
      <c r="AYQ124" s="42"/>
      <c r="AYR124" s="72"/>
      <c r="AYS124" s="96"/>
      <c r="AYT124" s="92"/>
      <c r="AYU124" s="81"/>
      <c r="AYV124" s="90"/>
      <c r="AYW124" s="81"/>
      <c r="AYX124" s="77"/>
      <c r="AYY124" s="42"/>
      <c r="AYZ124" s="72"/>
      <c r="AZA124" s="96"/>
      <c r="AZB124" s="92"/>
      <c r="AZC124" s="81"/>
      <c r="AZD124" s="90"/>
      <c r="AZE124" s="81"/>
      <c r="AZF124" s="77"/>
      <c r="AZG124" s="42"/>
      <c r="AZH124" s="72"/>
      <c r="AZI124" s="96"/>
      <c r="AZJ124" s="92"/>
      <c r="AZK124" s="81"/>
      <c r="AZL124" s="90"/>
      <c r="AZM124" s="81"/>
      <c r="AZN124" s="77"/>
      <c r="AZO124" s="42"/>
      <c r="AZP124" s="72"/>
      <c r="AZQ124" s="96"/>
      <c r="AZR124" s="92"/>
      <c r="AZS124" s="81"/>
      <c r="AZT124" s="90"/>
      <c r="AZU124" s="81"/>
      <c r="AZV124" s="77"/>
      <c r="AZW124" s="42"/>
      <c r="AZX124" s="72"/>
      <c r="AZY124" s="96"/>
      <c r="AZZ124" s="92"/>
      <c r="BAA124" s="81"/>
      <c r="BAB124" s="90"/>
      <c r="BAC124" s="81"/>
      <c r="BAD124" s="77"/>
      <c r="BAE124" s="42"/>
      <c r="BAF124" s="72"/>
      <c r="BAG124" s="96"/>
      <c r="BAH124" s="92"/>
      <c r="BAI124" s="81"/>
      <c r="BAJ124" s="90"/>
      <c r="BAK124" s="81"/>
      <c r="BAL124" s="77"/>
      <c r="BAM124" s="42"/>
      <c r="BAN124" s="72"/>
      <c r="BAO124" s="96"/>
      <c r="BAP124" s="92"/>
      <c r="BAQ124" s="81"/>
      <c r="BAR124" s="90"/>
      <c r="BAS124" s="81"/>
      <c r="BAT124" s="77"/>
      <c r="BAU124" s="42"/>
      <c r="BAV124" s="72"/>
      <c r="BAW124" s="96"/>
      <c r="BAX124" s="92"/>
      <c r="BAY124" s="81"/>
      <c r="BAZ124" s="90"/>
      <c r="BBA124" s="81"/>
      <c r="BBB124" s="77"/>
      <c r="BBC124" s="42"/>
      <c r="BBD124" s="72"/>
      <c r="BBE124" s="96"/>
      <c r="BBF124" s="92"/>
      <c r="BBG124" s="81"/>
      <c r="BBH124" s="90"/>
      <c r="BBI124" s="81"/>
      <c r="BBJ124" s="77"/>
      <c r="BBK124" s="42"/>
      <c r="BBL124" s="72"/>
      <c r="BBM124" s="96"/>
      <c r="BBN124" s="92"/>
      <c r="BBO124" s="81"/>
      <c r="BBP124" s="90"/>
      <c r="BBQ124" s="81"/>
      <c r="BBR124" s="77"/>
      <c r="BBS124" s="42"/>
      <c r="BBT124" s="72"/>
      <c r="BBU124" s="96"/>
      <c r="BBV124" s="92"/>
      <c r="BBW124" s="81"/>
      <c r="BBX124" s="90"/>
      <c r="BBY124" s="81"/>
      <c r="BBZ124" s="77"/>
      <c r="BCA124" s="42"/>
      <c r="BCB124" s="72"/>
      <c r="BCC124" s="96"/>
      <c r="BCD124" s="92"/>
      <c r="BCE124" s="81"/>
      <c r="BCF124" s="90"/>
      <c r="BCG124" s="81"/>
      <c r="BCH124" s="77"/>
      <c r="BCI124" s="42"/>
      <c r="BCJ124" s="72"/>
      <c r="BCK124" s="96"/>
      <c r="BCL124" s="92"/>
      <c r="BCM124" s="81"/>
      <c r="BCN124" s="90"/>
      <c r="BCO124" s="81"/>
      <c r="BCP124" s="77"/>
      <c r="BCQ124" s="42"/>
      <c r="BCR124" s="72"/>
      <c r="BCS124" s="96"/>
      <c r="BCT124" s="92"/>
      <c r="BCU124" s="81"/>
      <c r="BCV124" s="90"/>
      <c r="BCW124" s="81"/>
      <c r="BCX124" s="77"/>
      <c r="BCY124" s="42"/>
      <c r="BCZ124" s="72"/>
      <c r="BDA124" s="96"/>
      <c r="BDB124" s="92"/>
      <c r="BDC124" s="81"/>
      <c r="BDD124" s="90"/>
      <c r="BDE124" s="81"/>
      <c r="BDF124" s="77"/>
      <c r="BDG124" s="42"/>
      <c r="BDH124" s="72"/>
      <c r="BDI124" s="96"/>
      <c r="BDJ124" s="92"/>
      <c r="BDK124" s="81"/>
      <c r="BDL124" s="90"/>
      <c r="BDM124" s="81"/>
      <c r="BDN124" s="77"/>
      <c r="BDO124" s="42"/>
      <c r="BDP124" s="72"/>
      <c r="BDQ124" s="96"/>
      <c r="BDR124" s="92"/>
      <c r="BDS124" s="81"/>
      <c r="BDT124" s="90"/>
      <c r="BDU124" s="81"/>
      <c r="BDV124" s="77"/>
      <c r="BDW124" s="42"/>
      <c r="BDX124" s="72"/>
      <c r="BDY124" s="96"/>
      <c r="BDZ124" s="92"/>
      <c r="BEA124" s="81"/>
      <c r="BEB124" s="90"/>
      <c r="BEC124" s="81"/>
      <c r="BED124" s="77"/>
      <c r="BEE124" s="42"/>
      <c r="BEF124" s="72"/>
      <c r="BEG124" s="96"/>
      <c r="BEH124" s="92"/>
      <c r="BEI124" s="81"/>
      <c r="BEJ124" s="90"/>
      <c r="BEK124" s="81"/>
      <c r="BEL124" s="77"/>
      <c r="BEM124" s="42"/>
      <c r="BEN124" s="72"/>
      <c r="BEO124" s="96"/>
      <c r="BEP124" s="92"/>
      <c r="BEQ124" s="81"/>
      <c r="BER124" s="90"/>
      <c r="BES124" s="81"/>
      <c r="BET124" s="77"/>
      <c r="BEU124" s="42"/>
      <c r="BEV124" s="72"/>
      <c r="BEW124" s="96"/>
      <c r="BEX124" s="92"/>
      <c r="BEY124" s="81"/>
      <c r="BEZ124" s="90"/>
      <c r="BFA124" s="81"/>
      <c r="BFB124" s="77"/>
      <c r="BFC124" s="42"/>
      <c r="BFD124" s="72"/>
      <c r="BFE124" s="96"/>
      <c r="BFF124" s="92"/>
      <c r="BFG124" s="81"/>
      <c r="BFH124" s="90"/>
      <c r="BFI124" s="81"/>
      <c r="BFJ124" s="77"/>
      <c r="BFK124" s="42"/>
      <c r="BFL124" s="72"/>
      <c r="BFM124" s="96"/>
      <c r="BFN124" s="92"/>
      <c r="BFO124" s="81"/>
      <c r="BFP124" s="90"/>
      <c r="BFQ124" s="81"/>
      <c r="BFR124" s="77"/>
      <c r="BFS124" s="42"/>
      <c r="BFT124" s="72"/>
      <c r="BFU124" s="96"/>
      <c r="BFV124" s="92"/>
      <c r="BFW124" s="81"/>
      <c r="BFX124" s="90"/>
      <c r="BFY124" s="81"/>
      <c r="BFZ124" s="77"/>
      <c r="BGA124" s="42"/>
      <c r="BGB124" s="72"/>
      <c r="BGC124" s="96"/>
      <c r="BGD124" s="92"/>
      <c r="BGE124" s="81"/>
      <c r="BGF124" s="90"/>
      <c r="BGG124" s="81"/>
      <c r="BGH124" s="77"/>
      <c r="BGI124" s="42"/>
      <c r="BGJ124" s="72"/>
      <c r="BGK124" s="96"/>
      <c r="BGL124" s="92"/>
      <c r="BGM124" s="81"/>
      <c r="BGN124" s="90"/>
      <c r="BGO124" s="81"/>
      <c r="BGP124" s="77"/>
      <c r="BGQ124" s="42"/>
      <c r="BGR124" s="72"/>
      <c r="BGS124" s="96"/>
      <c r="BGT124" s="92"/>
      <c r="BGU124" s="81"/>
      <c r="BGV124" s="90"/>
      <c r="BGW124" s="81"/>
      <c r="BGX124" s="77"/>
      <c r="BGY124" s="42"/>
      <c r="BGZ124" s="72"/>
      <c r="BHA124" s="96"/>
      <c r="BHB124" s="92"/>
      <c r="BHC124" s="81"/>
      <c r="BHD124" s="90"/>
      <c r="BHE124" s="81"/>
      <c r="BHF124" s="77"/>
      <c r="BHG124" s="42"/>
      <c r="BHH124" s="72"/>
      <c r="BHI124" s="96"/>
      <c r="BHJ124" s="92"/>
      <c r="BHK124" s="81"/>
      <c r="BHL124" s="90"/>
      <c r="BHM124" s="81"/>
      <c r="BHN124" s="77"/>
      <c r="BHO124" s="42"/>
      <c r="BHP124" s="72"/>
      <c r="BHQ124" s="96"/>
      <c r="BHR124" s="92"/>
      <c r="BHS124" s="81"/>
      <c r="BHT124" s="90"/>
      <c r="BHU124" s="81"/>
      <c r="BHV124" s="77"/>
      <c r="BHW124" s="42"/>
      <c r="BHX124" s="72"/>
      <c r="BHY124" s="96"/>
      <c r="BHZ124" s="92"/>
      <c r="BIA124" s="81"/>
      <c r="BIB124" s="90"/>
      <c r="BIC124" s="81"/>
      <c r="BID124" s="77"/>
      <c r="BIE124" s="42"/>
      <c r="BIF124" s="72"/>
      <c r="BIG124" s="96"/>
      <c r="BIH124" s="92"/>
      <c r="BII124" s="81"/>
      <c r="BIJ124" s="90"/>
      <c r="BIK124" s="81"/>
      <c r="BIL124" s="77"/>
      <c r="BIM124" s="42"/>
      <c r="BIN124" s="72"/>
      <c r="BIO124" s="96"/>
      <c r="BIP124" s="92"/>
      <c r="BIQ124" s="81"/>
      <c r="BIR124" s="90"/>
      <c r="BIS124" s="81"/>
      <c r="BIT124" s="77"/>
      <c r="BIU124" s="42"/>
      <c r="BIV124" s="72"/>
      <c r="BIW124" s="96"/>
      <c r="BIX124" s="92"/>
      <c r="BIY124" s="81"/>
      <c r="BIZ124" s="90"/>
      <c r="BJA124" s="81"/>
      <c r="BJB124" s="77"/>
      <c r="BJC124" s="42"/>
      <c r="BJD124" s="72"/>
      <c r="BJE124" s="96"/>
      <c r="BJF124" s="92"/>
      <c r="BJG124" s="81"/>
      <c r="BJH124" s="90"/>
      <c r="BJI124" s="81"/>
      <c r="BJJ124" s="77"/>
      <c r="BJK124" s="42"/>
      <c r="BJL124" s="72"/>
      <c r="BJM124" s="96"/>
      <c r="BJN124" s="92"/>
      <c r="BJO124" s="81"/>
      <c r="BJP124" s="90"/>
      <c r="BJQ124" s="81"/>
      <c r="BJR124" s="77"/>
      <c r="BJS124" s="42"/>
      <c r="BJT124" s="72"/>
      <c r="BJU124" s="96"/>
      <c r="BJV124" s="92"/>
      <c r="BJW124" s="81"/>
      <c r="BJX124" s="90"/>
      <c r="BJY124" s="81"/>
      <c r="BJZ124" s="77"/>
      <c r="BKA124" s="42"/>
      <c r="BKB124" s="72"/>
      <c r="BKC124" s="96"/>
      <c r="BKD124" s="92"/>
      <c r="BKE124" s="81"/>
      <c r="BKF124" s="90"/>
      <c r="BKG124" s="81"/>
      <c r="BKH124" s="77"/>
      <c r="BKI124" s="42"/>
      <c r="BKJ124" s="72"/>
      <c r="BKK124" s="96"/>
      <c r="BKL124" s="92"/>
      <c r="BKM124" s="81"/>
      <c r="BKN124" s="90"/>
      <c r="BKO124" s="81"/>
      <c r="BKP124" s="77"/>
      <c r="BKQ124" s="42"/>
      <c r="BKR124" s="72"/>
      <c r="BKS124" s="96"/>
      <c r="BKT124" s="92"/>
      <c r="BKU124" s="81"/>
      <c r="BKV124" s="90"/>
      <c r="BKW124" s="81"/>
      <c r="BKX124" s="77"/>
      <c r="BKY124" s="42"/>
      <c r="BKZ124" s="72"/>
      <c r="BLA124" s="96"/>
      <c r="BLB124" s="92"/>
      <c r="BLC124" s="81"/>
      <c r="BLD124" s="90"/>
      <c r="BLE124" s="81"/>
      <c r="BLF124" s="77"/>
      <c r="BLG124" s="42"/>
      <c r="BLH124" s="72"/>
      <c r="BLI124" s="96"/>
      <c r="BLJ124" s="92"/>
      <c r="BLK124" s="81"/>
      <c r="BLL124" s="90"/>
      <c r="BLM124" s="81"/>
      <c r="BLN124" s="77"/>
      <c r="BLO124" s="42"/>
      <c r="BLP124" s="72"/>
      <c r="BLQ124" s="96"/>
      <c r="BLR124" s="92"/>
      <c r="BLS124" s="81"/>
      <c r="BLT124" s="90"/>
      <c r="BLU124" s="81"/>
      <c r="BLV124" s="77"/>
      <c r="BLW124" s="42"/>
      <c r="BLX124" s="72"/>
      <c r="BLY124" s="96"/>
      <c r="BLZ124" s="92"/>
      <c r="BMA124" s="81"/>
      <c r="BMB124" s="90"/>
      <c r="BMC124" s="81"/>
      <c r="BMD124" s="77"/>
      <c r="BME124" s="42"/>
      <c r="BMF124" s="72"/>
      <c r="BMG124" s="96"/>
      <c r="BMH124" s="92"/>
      <c r="BMI124" s="81"/>
      <c r="BMJ124" s="90"/>
      <c r="BMK124" s="81"/>
      <c r="BML124" s="77"/>
      <c r="BMM124" s="42"/>
      <c r="BMN124" s="72"/>
      <c r="BMO124" s="96"/>
      <c r="BMP124" s="92"/>
      <c r="BMQ124" s="81"/>
      <c r="BMR124" s="90"/>
      <c r="BMS124" s="81"/>
      <c r="BMT124" s="77"/>
      <c r="BMU124" s="42"/>
      <c r="BMV124" s="72"/>
      <c r="BMW124" s="96"/>
      <c r="BMX124" s="92"/>
      <c r="BMY124" s="81"/>
      <c r="BMZ124" s="90"/>
      <c r="BNA124" s="81"/>
      <c r="BNB124" s="77"/>
      <c r="BNC124" s="42"/>
      <c r="BND124" s="72"/>
      <c r="BNE124" s="96"/>
      <c r="BNF124" s="92"/>
      <c r="BNG124" s="81"/>
      <c r="BNH124" s="90"/>
      <c r="BNI124" s="81"/>
      <c r="BNJ124" s="77"/>
      <c r="BNK124" s="42"/>
      <c r="BNL124" s="72"/>
      <c r="BNM124" s="96"/>
      <c r="BNN124" s="92"/>
      <c r="BNO124" s="81"/>
      <c r="BNP124" s="90"/>
      <c r="BNQ124" s="81"/>
      <c r="BNR124" s="77"/>
      <c r="BNS124" s="42"/>
      <c r="BNT124" s="72"/>
      <c r="BNU124" s="96"/>
      <c r="BNV124" s="92"/>
      <c r="BNW124" s="81"/>
      <c r="BNX124" s="90"/>
      <c r="BNY124" s="81"/>
      <c r="BNZ124" s="77"/>
      <c r="BOA124" s="42"/>
      <c r="BOB124" s="72"/>
      <c r="BOC124" s="96"/>
      <c r="BOD124" s="92"/>
      <c r="BOE124" s="81"/>
      <c r="BOF124" s="90"/>
      <c r="BOG124" s="81"/>
      <c r="BOH124" s="77"/>
      <c r="BOI124" s="42"/>
      <c r="BOJ124" s="72"/>
      <c r="BOK124" s="96"/>
      <c r="BOL124" s="92"/>
      <c r="BOM124" s="81"/>
      <c r="BON124" s="90"/>
      <c r="BOO124" s="81"/>
      <c r="BOP124" s="77"/>
      <c r="BOQ124" s="42"/>
      <c r="BOR124" s="72"/>
      <c r="BOS124" s="96"/>
      <c r="BOT124" s="92"/>
      <c r="BOU124" s="81"/>
      <c r="BOV124" s="90"/>
      <c r="BOW124" s="81"/>
      <c r="BOX124" s="77"/>
      <c r="BOY124" s="42"/>
      <c r="BOZ124" s="72"/>
      <c r="BPA124" s="96"/>
      <c r="BPB124" s="92"/>
      <c r="BPC124" s="81"/>
      <c r="BPD124" s="90"/>
      <c r="BPE124" s="81"/>
      <c r="BPF124" s="77"/>
      <c r="BPG124" s="42"/>
      <c r="BPH124" s="72"/>
      <c r="BPI124" s="96"/>
      <c r="BPJ124" s="92"/>
      <c r="BPK124" s="81"/>
      <c r="BPL124" s="90"/>
      <c r="BPM124" s="81"/>
      <c r="BPN124" s="77"/>
      <c r="BPO124" s="42"/>
      <c r="BPP124" s="72"/>
      <c r="BPQ124" s="96"/>
      <c r="BPR124" s="92"/>
      <c r="BPS124" s="81"/>
      <c r="BPT124" s="90"/>
      <c r="BPU124" s="81"/>
      <c r="BPV124" s="77"/>
      <c r="BPW124" s="42"/>
      <c r="BPX124" s="72"/>
      <c r="BPY124" s="96"/>
      <c r="BPZ124" s="92"/>
      <c r="BQA124" s="81"/>
      <c r="BQB124" s="90"/>
      <c r="BQC124" s="81"/>
      <c r="BQD124" s="77"/>
      <c r="BQE124" s="42"/>
      <c r="BQF124" s="72"/>
      <c r="BQG124" s="96"/>
      <c r="BQH124" s="92"/>
      <c r="BQI124" s="81"/>
      <c r="BQJ124" s="90"/>
      <c r="BQK124" s="81"/>
      <c r="BQL124" s="77"/>
      <c r="BQM124" s="42"/>
      <c r="BQN124" s="72"/>
      <c r="BQO124" s="96"/>
      <c r="BQP124" s="92"/>
      <c r="BQQ124" s="81"/>
      <c r="BQR124" s="90"/>
      <c r="BQS124" s="81"/>
      <c r="BQT124" s="77"/>
      <c r="BQU124" s="42"/>
      <c r="BQV124" s="72"/>
      <c r="BQW124" s="96"/>
      <c r="BQX124" s="92"/>
      <c r="BQY124" s="81"/>
      <c r="BQZ124" s="90"/>
      <c r="BRA124" s="81"/>
      <c r="BRB124" s="77"/>
      <c r="BRC124" s="42"/>
      <c r="BRD124" s="72"/>
      <c r="BRE124" s="96"/>
      <c r="BRF124" s="92"/>
      <c r="BRG124" s="81"/>
      <c r="BRH124" s="90"/>
      <c r="BRI124" s="81"/>
      <c r="BRJ124" s="77"/>
      <c r="BRK124" s="42"/>
      <c r="BRL124" s="72"/>
      <c r="BRM124" s="96"/>
      <c r="BRN124" s="92"/>
      <c r="BRO124" s="81"/>
      <c r="BRP124" s="90"/>
      <c r="BRQ124" s="81"/>
      <c r="BRR124" s="77"/>
      <c r="BRS124" s="42"/>
      <c r="BRT124" s="72"/>
      <c r="BRU124" s="96"/>
      <c r="BRV124" s="92"/>
      <c r="BRW124" s="81"/>
      <c r="BRX124" s="90"/>
      <c r="BRY124" s="81"/>
      <c r="BRZ124" s="77"/>
      <c r="BSA124" s="42"/>
      <c r="BSB124" s="72"/>
      <c r="BSC124" s="96"/>
      <c r="BSD124" s="92"/>
      <c r="BSE124" s="81"/>
      <c r="BSF124" s="90"/>
      <c r="BSG124" s="81"/>
      <c r="BSH124" s="77"/>
      <c r="BSI124" s="42"/>
      <c r="BSJ124" s="72"/>
      <c r="BSK124" s="96"/>
      <c r="BSL124" s="92"/>
      <c r="BSM124" s="81"/>
      <c r="BSN124" s="90"/>
      <c r="BSO124" s="81"/>
      <c r="BSP124" s="77"/>
      <c r="BSQ124" s="42"/>
      <c r="BSR124" s="72"/>
      <c r="BSS124" s="96"/>
      <c r="BST124" s="92"/>
      <c r="BSU124" s="81"/>
      <c r="BSV124" s="90"/>
      <c r="BSW124" s="81"/>
      <c r="BSX124" s="77"/>
      <c r="BSY124" s="42"/>
      <c r="BSZ124" s="72"/>
      <c r="BTA124" s="96"/>
      <c r="BTB124" s="92"/>
      <c r="BTC124" s="81"/>
      <c r="BTD124" s="90"/>
      <c r="BTE124" s="81"/>
      <c r="BTF124" s="77"/>
      <c r="BTG124" s="42"/>
      <c r="BTH124" s="72"/>
      <c r="BTI124" s="96"/>
      <c r="BTJ124" s="92"/>
      <c r="BTK124" s="81"/>
      <c r="BTL124" s="90"/>
      <c r="BTM124" s="81"/>
      <c r="BTN124" s="77"/>
      <c r="BTO124" s="42"/>
      <c r="BTP124" s="72"/>
      <c r="BTQ124" s="96"/>
      <c r="BTR124" s="92"/>
      <c r="BTS124" s="81"/>
      <c r="BTT124" s="90"/>
      <c r="BTU124" s="81"/>
      <c r="BTV124" s="77"/>
      <c r="BTW124" s="42"/>
      <c r="BTX124" s="72"/>
      <c r="BTY124" s="96"/>
      <c r="BTZ124" s="92"/>
      <c r="BUA124" s="81"/>
      <c r="BUB124" s="90"/>
      <c r="BUC124" s="81"/>
      <c r="BUD124" s="77"/>
      <c r="BUE124" s="42"/>
      <c r="BUF124" s="72"/>
      <c r="BUG124" s="96"/>
      <c r="BUH124" s="92"/>
      <c r="BUI124" s="81"/>
      <c r="BUJ124" s="90"/>
      <c r="BUK124" s="81"/>
      <c r="BUL124" s="77"/>
      <c r="BUM124" s="42"/>
      <c r="BUN124" s="72"/>
      <c r="BUO124" s="96"/>
      <c r="BUP124" s="92"/>
      <c r="BUQ124" s="81"/>
      <c r="BUR124" s="90"/>
      <c r="BUS124" s="81"/>
      <c r="BUT124" s="77"/>
      <c r="BUU124" s="42"/>
      <c r="BUV124" s="72"/>
      <c r="BUW124" s="96"/>
      <c r="BUX124" s="92"/>
      <c r="BUY124" s="81"/>
      <c r="BUZ124" s="90"/>
      <c r="BVA124" s="81"/>
      <c r="BVB124" s="77"/>
      <c r="BVC124" s="42"/>
      <c r="BVD124" s="72"/>
      <c r="BVE124" s="96"/>
      <c r="BVF124" s="92"/>
      <c r="BVG124" s="81"/>
      <c r="BVH124" s="90"/>
      <c r="BVI124" s="81"/>
      <c r="BVJ124" s="77"/>
      <c r="BVK124" s="42"/>
      <c r="BVL124" s="72"/>
      <c r="BVM124" s="96"/>
      <c r="BVN124" s="92"/>
      <c r="BVO124" s="81"/>
      <c r="BVP124" s="90"/>
      <c r="BVQ124" s="81"/>
      <c r="BVR124" s="77"/>
      <c r="BVS124" s="42"/>
      <c r="BVT124" s="72"/>
      <c r="BVU124" s="96"/>
      <c r="BVV124" s="92"/>
      <c r="BVW124" s="81"/>
      <c r="BVX124" s="90"/>
      <c r="BVY124" s="81"/>
      <c r="BVZ124" s="77"/>
      <c r="BWA124" s="42"/>
      <c r="BWB124" s="72"/>
      <c r="BWC124" s="96"/>
      <c r="BWD124" s="92"/>
      <c r="BWE124" s="81"/>
      <c r="BWF124" s="90"/>
      <c r="BWG124" s="81"/>
      <c r="BWH124" s="77"/>
      <c r="BWI124" s="42"/>
      <c r="BWJ124" s="72"/>
      <c r="BWK124" s="96"/>
      <c r="BWL124" s="92"/>
      <c r="BWM124" s="81"/>
      <c r="BWN124" s="90"/>
      <c r="BWO124" s="81"/>
      <c r="BWP124" s="77"/>
      <c r="BWQ124" s="42"/>
      <c r="BWR124" s="72"/>
      <c r="BWS124" s="96"/>
      <c r="BWT124" s="92"/>
      <c r="BWU124" s="81"/>
      <c r="BWV124" s="90"/>
      <c r="BWW124" s="81"/>
      <c r="BWX124" s="77"/>
      <c r="BWY124" s="42"/>
      <c r="BWZ124" s="72"/>
      <c r="BXA124" s="96"/>
      <c r="BXB124" s="92"/>
      <c r="BXC124" s="81"/>
      <c r="BXD124" s="90"/>
      <c r="BXE124" s="81"/>
      <c r="BXF124" s="77"/>
      <c r="BXG124" s="42"/>
      <c r="BXH124" s="72"/>
      <c r="BXI124" s="96"/>
      <c r="BXJ124" s="92"/>
      <c r="BXK124" s="81"/>
      <c r="BXL124" s="90"/>
      <c r="BXM124" s="81"/>
      <c r="BXN124" s="77"/>
      <c r="BXO124" s="42"/>
      <c r="BXP124" s="72"/>
      <c r="BXQ124" s="96"/>
      <c r="BXR124" s="92"/>
      <c r="BXS124" s="81"/>
      <c r="BXT124" s="90"/>
      <c r="BXU124" s="81"/>
      <c r="BXV124" s="77"/>
      <c r="BXW124" s="42"/>
      <c r="BXX124" s="72"/>
      <c r="BXY124" s="96"/>
      <c r="BXZ124" s="92"/>
      <c r="BYA124" s="81"/>
      <c r="BYB124" s="90"/>
      <c r="BYC124" s="81"/>
      <c r="BYD124" s="77"/>
      <c r="BYE124" s="42"/>
      <c r="BYF124" s="72"/>
      <c r="BYG124" s="96"/>
      <c r="BYH124" s="92"/>
      <c r="BYI124" s="81"/>
      <c r="BYJ124" s="90"/>
      <c r="BYK124" s="81"/>
      <c r="BYL124" s="77"/>
      <c r="BYM124" s="42"/>
      <c r="BYN124" s="72"/>
      <c r="BYO124" s="96"/>
      <c r="BYP124" s="92"/>
      <c r="BYQ124" s="81"/>
      <c r="BYR124" s="90"/>
      <c r="BYS124" s="81"/>
      <c r="BYT124" s="77"/>
      <c r="BYU124" s="42"/>
      <c r="BYV124" s="72"/>
      <c r="BYW124" s="96"/>
      <c r="BYX124" s="92"/>
      <c r="BYY124" s="81"/>
      <c r="BYZ124" s="90"/>
      <c r="BZA124" s="81"/>
      <c r="BZB124" s="77"/>
      <c r="BZC124" s="42"/>
      <c r="BZD124" s="72"/>
      <c r="BZE124" s="96"/>
      <c r="BZF124" s="92"/>
      <c r="BZG124" s="81"/>
      <c r="BZH124" s="90"/>
      <c r="BZI124" s="81"/>
      <c r="BZJ124" s="77"/>
      <c r="BZK124" s="42"/>
      <c r="BZL124" s="72"/>
      <c r="BZM124" s="96"/>
      <c r="BZN124" s="92"/>
      <c r="BZO124" s="81"/>
      <c r="BZP124" s="90"/>
      <c r="BZQ124" s="81"/>
      <c r="BZR124" s="77"/>
      <c r="BZS124" s="42"/>
      <c r="BZT124" s="72"/>
      <c r="BZU124" s="96"/>
      <c r="BZV124" s="92"/>
      <c r="BZW124" s="81"/>
      <c r="BZX124" s="90"/>
      <c r="BZY124" s="81"/>
      <c r="BZZ124" s="77"/>
      <c r="CAA124" s="42"/>
      <c r="CAB124" s="72"/>
      <c r="CAC124" s="96"/>
      <c r="CAD124" s="92"/>
      <c r="CAE124" s="81"/>
      <c r="CAF124" s="90"/>
      <c r="CAG124" s="81"/>
      <c r="CAH124" s="77"/>
      <c r="CAI124" s="42"/>
      <c r="CAJ124" s="72"/>
      <c r="CAK124" s="96"/>
      <c r="CAL124" s="92"/>
      <c r="CAM124" s="81"/>
      <c r="CAN124" s="90"/>
      <c r="CAO124" s="81"/>
      <c r="CAP124" s="77"/>
      <c r="CAQ124" s="42"/>
      <c r="CAR124" s="72"/>
      <c r="CAS124" s="96"/>
      <c r="CAT124" s="92"/>
      <c r="CAU124" s="81"/>
      <c r="CAV124" s="90"/>
      <c r="CAW124" s="81"/>
      <c r="CAX124" s="77"/>
      <c r="CAY124" s="42"/>
      <c r="CAZ124" s="72"/>
      <c r="CBA124" s="96"/>
      <c r="CBB124" s="92"/>
      <c r="CBC124" s="81"/>
      <c r="CBD124" s="90"/>
      <c r="CBE124" s="81"/>
      <c r="CBF124" s="77"/>
      <c r="CBG124" s="42"/>
      <c r="CBH124" s="72"/>
      <c r="CBI124" s="96"/>
      <c r="CBJ124" s="92"/>
      <c r="CBK124" s="81"/>
      <c r="CBL124" s="90"/>
      <c r="CBM124" s="81"/>
      <c r="CBN124" s="77"/>
      <c r="CBO124" s="42"/>
      <c r="CBP124" s="72"/>
      <c r="CBQ124" s="96"/>
      <c r="CBR124" s="92"/>
      <c r="CBS124" s="81"/>
      <c r="CBT124" s="90"/>
      <c r="CBU124" s="81"/>
      <c r="CBV124" s="77"/>
      <c r="CBW124" s="42"/>
      <c r="CBX124" s="72"/>
      <c r="CBY124" s="96"/>
      <c r="CBZ124" s="92"/>
      <c r="CCA124" s="81"/>
      <c r="CCB124" s="90"/>
      <c r="CCC124" s="81"/>
      <c r="CCD124" s="77"/>
      <c r="CCE124" s="42"/>
      <c r="CCF124" s="72"/>
      <c r="CCG124" s="96"/>
      <c r="CCH124" s="92"/>
      <c r="CCI124" s="81"/>
      <c r="CCJ124" s="90"/>
      <c r="CCK124" s="81"/>
      <c r="CCL124" s="77"/>
      <c r="CCM124" s="42"/>
      <c r="CCN124" s="72"/>
      <c r="CCO124" s="96"/>
      <c r="CCP124" s="92"/>
      <c r="CCQ124" s="81"/>
      <c r="CCR124" s="90"/>
      <c r="CCS124" s="81"/>
      <c r="CCT124" s="77"/>
      <c r="CCU124" s="42"/>
      <c r="CCV124" s="72"/>
      <c r="CCW124" s="96"/>
      <c r="CCX124" s="92"/>
      <c r="CCY124" s="81"/>
      <c r="CCZ124" s="90"/>
      <c r="CDA124" s="81"/>
      <c r="CDB124" s="77"/>
      <c r="CDC124" s="42"/>
      <c r="CDD124" s="72"/>
      <c r="CDE124" s="96"/>
      <c r="CDF124" s="92"/>
      <c r="CDG124" s="81"/>
      <c r="CDH124" s="90"/>
      <c r="CDI124" s="81"/>
      <c r="CDJ124" s="77"/>
      <c r="CDK124" s="42"/>
      <c r="CDL124" s="72"/>
      <c r="CDM124" s="96"/>
      <c r="CDN124" s="92"/>
      <c r="CDO124" s="81"/>
      <c r="CDP124" s="90"/>
      <c r="CDQ124" s="81"/>
      <c r="CDR124" s="77"/>
      <c r="CDS124" s="42"/>
      <c r="CDT124" s="72"/>
      <c r="CDU124" s="96"/>
      <c r="CDV124" s="92"/>
      <c r="CDW124" s="81"/>
      <c r="CDX124" s="90"/>
      <c r="CDY124" s="81"/>
      <c r="CDZ124" s="77"/>
      <c r="CEA124" s="42"/>
      <c r="CEB124" s="72"/>
      <c r="CEC124" s="96"/>
      <c r="CED124" s="92"/>
      <c r="CEE124" s="81"/>
      <c r="CEF124" s="90"/>
      <c r="CEG124" s="81"/>
      <c r="CEH124" s="77"/>
      <c r="CEI124" s="42"/>
      <c r="CEJ124" s="72"/>
      <c r="CEK124" s="96"/>
      <c r="CEL124" s="92"/>
      <c r="CEM124" s="81"/>
      <c r="CEN124" s="90"/>
      <c r="CEO124" s="81"/>
      <c r="CEP124" s="77"/>
      <c r="CEQ124" s="42"/>
      <c r="CER124" s="72"/>
      <c r="CES124" s="96"/>
      <c r="CET124" s="92"/>
      <c r="CEU124" s="81"/>
      <c r="CEV124" s="90"/>
      <c r="CEW124" s="81"/>
      <c r="CEX124" s="77"/>
      <c r="CEY124" s="42"/>
      <c r="CEZ124" s="72"/>
      <c r="CFA124" s="96"/>
      <c r="CFB124" s="92"/>
      <c r="CFC124" s="81"/>
      <c r="CFD124" s="90"/>
      <c r="CFE124" s="81"/>
      <c r="CFF124" s="77"/>
      <c r="CFG124" s="42"/>
      <c r="CFH124" s="72"/>
      <c r="CFI124" s="96"/>
      <c r="CFJ124" s="92"/>
      <c r="CFK124" s="81"/>
      <c r="CFL124" s="90"/>
      <c r="CFM124" s="81"/>
      <c r="CFN124" s="77"/>
      <c r="CFO124" s="42"/>
      <c r="CFP124" s="72"/>
      <c r="CFQ124" s="96"/>
      <c r="CFR124" s="92"/>
      <c r="CFS124" s="81"/>
      <c r="CFT124" s="90"/>
      <c r="CFU124" s="81"/>
      <c r="CFV124" s="77"/>
      <c r="CFW124" s="42"/>
      <c r="CFX124" s="72"/>
      <c r="CFY124" s="96"/>
      <c r="CFZ124" s="92"/>
      <c r="CGA124" s="81"/>
      <c r="CGB124" s="90"/>
      <c r="CGC124" s="81"/>
      <c r="CGD124" s="77"/>
      <c r="CGE124" s="42"/>
      <c r="CGF124" s="72"/>
      <c r="CGG124" s="96"/>
      <c r="CGH124" s="92"/>
      <c r="CGI124" s="81"/>
      <c r="CGJ124" s="90"/>
      <c r="CGK124" s="81"/>
      <c r="CGL124" s="77"/>
      <c r="CGM124" s="42"/>
      <c r="CGN124" s="72"/>
      <c r="CGO124" s="96"/>
      <c r="CGP124" s="92"/>
      <c r="CGQ124" s="81"/>
      <c r="CGR124" s="90"/>
      <c r="CGS124" s="81"/>
      <c r="CGT124" s="77"/>
      <c r="CGU124" s="42"/>
      <c r="CGV124" s="72"/>
      <c r="CGW124" s="96"/>
      <c r="CGX124" s="92"/>
      <c r="CGY124" s="81"/>
      <c r="CGZ124" s="90"/>
      <c r="CHA124" s="81"/>
      <c r="CHB124" s="77"/>
      <c r="CHC124" s="42"/>
      <c r="CHD124" s="72"/>
      <c r="CHE124" s="96"/>
      <c r="CHF124" s="92"/>
      <c r="CHG124" s="81"/>
      <c r="CHH124" s="90"/>
      <c r="CHI124" s="81"/>
      <c r="CHJ124" s="77"/>
      <c r="CHK124" s="42"/>
      <c r="CHL124" s="72"/>
      <c r="CHM124" s="96"/>
      <c r="CHN124" s="92"/>
      <c r="CHO124" s="81"/>
      <c r="CHP124" s="90"/>
      <c r="CHQ124" s="81"/>
      <c r="CHR124" s="77"/>
      <c r="CHS124" s="42"/>
      <c r="CHT124" s="72"/>
      <c r="CHU124" s="96"/>
      <c r="CHV124" s="92"/>
      <c r="CHW124" s="81"/>
      <c r="CHX124" s="90"/>
      <c r="CHY124" s="81"/>
      <c r="CHZ124" s="77"/>
      <c r="CIA124" s="42"/>
      <c r="CIB124" s="72"/>
      <c r="CIC124" s="96"/>
      <c r="CID124" s="92"/>
      <c r="CIE124" s="81"/>
      <c r="CIF124" s="90"/>
      <c r="CIG124" s="81"/>
      <c r="CIH124" s="77"/>
      <c r="CII124" s="42"/>
      <c r="CIJ124" s="72"/>
      <c r="CIK124" s="96"/>
      <c r="CIL124" s="92"/>
      <c r="CIM124" s="81"/>
      <c r="CIN124" s="90"/>
      <c r="CIO124" s="81"/>
      <c r="CIP124" s="77"/>
      <c r="CIQ124" s="42"/>
      <c r="CIR124" s="72"/>
      <c r="CIS124" s="96"/>
      <c r="CIT124" s="92"/>
      <c r="CIU124" s="81"/>
      <c r="CIV124" s="90"/>
      <c r="CIW124" s="81"/>
      <c r="CIX124" s="77"/>
      <c r="CIY124" s="42"/>
      <c r="CIZ124" s="72"/>
      <c r="CJA124" s="96"/>
      <c r="CJB124" s="92"/>
      <c r="CJC124" s="81"/>
      <c r="CJD124" s="90"/>
      <c r="CJE124" s="81"/>
      <c r="CJF124" s="77"/>
      <c r="CJG124" s="42"/>
      <c r="CJH124" s="72"/>
      <c r="CJI124" s="96"/>
      <c r="CJJ124" s="92"/>
      <c r="CJK124" s="81"/>
      <c r="CJL124" s="90"/>
      <c r="CJM124" s="81"/>
      <c r="CJN124" s="77"/>
      <c r="CJO124" s="42"/>
      <c r="CJP124" s="72"/>
      <c r="CJQ124" s="96"/>
      <c r="CJR124" s="92"/>
      <c r="CJS124" s="81"/>
      <c r="CJT124" s="90"/>
      <c r="CJU124" s="81"/>
      <c r="CJV124" s="77"/>
      <c r="CJW124" s="42"/>
      <c r="CJX124" s="72"/>
      <c r="CJY124" s="96"/>
      <c r="CJZ124" s="92"/>
      <c r="CKA124" s="81"/>
      <c r="CKB124" s="90"/>
      <c r="CKC124" s="81"/>
      <c r="CKD124" s="77"/>
      <c r="CKE124" s="42"/>
      <c r="CKF124" s="72"/>
      <c r="CKG124" s="96"/>
      <c r="CKH124" s="92"/>
      <c r="CKI124" s="81"/>
      <c r="CKJ124" s="90"/>
      <c r="CKK124" s="81"/>
      <c r="CKL124" s="77"/>
      <c r="CKM124" s="42"/>
      <c r="CKN124" s="72"/>
      <c r="CKO124" s="96"/>
      <c r="CKP124" s="92"/>
      <c r="CKQ124" s="81"/>
      <c r="CKR124" s="90"/>
      <c r="CKS124" s="81"/>
      <c r="CKT124" s="77"/>
      <c r="CKU124" s="42"/>
      <c r="CKV124" s="72"/>
      <c r="CKW124" s="96"/>
      <c r="CKX124" s="92"/>
      <c r="CKY124" s="81"/>
      <c r="CKZ124" s="90"/>
      <c r="CLA124" s="81"/>
      <c r="CLB124" s="77"/>
      <c r="CLC124" s="42"/>
      <c r="CLD124" s="72"/>
      <c r="CLE124" s="96"/>
      <c r="CLF124" s="92"/>
      <c r="CLG124" s="81"/>
      <c r="CLH124" s="90"/>
      <c r="CLI124" s="81"/>
      <c r="CLJ124" s="77"/>
      <c r="CLK124" s="42"/>
      <c r="CLL124" s="72"/>
      <c r="CLM124" s="96"/>
      <c r="CLN124" s="92"/>
      <c r="CLO124" s="81"/>
      <c r="CLP124" s="90"/>
      <c r="CLQ124" s="81"/>
      <c r="CLR124" s="77"/>
      <c r="CLS124" s="42"/>
      <c r="CLT124" s="72"/>
      <c r="CLU124" s="96"/>
      <c r="CLV124" s="92"/>
      <c r="CLW124" s="81"/>
      <c r="CLX124" s="90"/>
      <c r="CLY124" s="81"/>
      <c r="CLZ124" s="77"/>
      <c r="CMA124" s="42"/>
      <c r="CMB124" s="72"/>
      <c r="CMC124" s="96"/>
      <c r="CMD124" s="92"/>
      <c r="CME124" s="81"/>
      <c r="CMF124" s="90"/>
      <c r="CMG124" s="81"/>
      <c r="CMH124" s="77"/>
      <c r="CMI124" s="42"/>
      <c r="CMJ124" s="72"/>
      <c r="CMK124" s="96"/>
      <c r="CML124" s="92"/>
      <c r="CMM124" s="81"/>
      <c r="CMN124" s="90"/>
      <c r="CMO124" s="81"/>
      <c r="CMP124" s="77"/>
      <c r="CMQ124" s="42"/>
      <c r="CMR124" s="72"/>
      <c r="CMS124" s="96"/>
      <c r="CMT124" s="92"/>
      <c r="CMU124" s="81"/>
      <c r="CMV124" s="90"/>
      <c r="CMW124" s="81"/>
      <c r="CMX124" s="77"/>
      <c r="CMY124" s="42"/>
      <c r="CMZ124" s="72"/>
      <c r="CNA124" s="96"/>
      <c r="CNB124" s="92"/>
      <c r="CNC124" s="81"/>
      <c r="CND124" s="90"/>
      <c r="CNE124" s="81"/>
      <c r="CNF124" s="77"/>
      <c r="CNG124" s="42"/>
      <c r="CNH124" s="72"/>
      <c r="CNI124" s="96"/>
      <c r="CNJ124" s="92"/>
      <c r="CNK124" s="81"/>
      <c r="CNL124" s="90"/>
      <c r="CNM124" s="81"/>
      <c r="CNN124" s="77"/>
      <c r="CNO124" s="42"/>
      <c r="CNP124" s="72"/>
      <c r="CNQ124" s="96"/>
      <c r="CNR124" s="92"/>
      <c r="CNS124" s="81"/>
      <c r="CNT124" s="90"/>
      <c r="CNU124" s="81"/>
      <c r="CNV124" s="77"/>
      <c r="CNW124" s="42"/>
      <c r="CNX124" s="72"/>
      <c r="CNY124" s="96"/>
      <c r="CNZ124" s="92"/>
      <c r="COA124" s="81"/>
      <c r="COB124" s="90"/>
      <c r="COC124" s="81"/>
      <c r="COD124" s="77"/>
      <c r="COE124" s="42"/>
      <c r="COF124" s="72"/>
      <c r="COG124" s="96"/>
      <c r="COH124" s="92"/>
      <c r="COI124" s="81"/>
      <c r="COJ124" s="90"/>
      <c r="COK124" s="81"/>
      <c r="COL124" s="77"/>
      <c r="COM124" s="42"/>
      <c r="CON124" s="72"/>
      <c r="COO124" s="96"/>
      <c r="COP124" s="92"/>
      <c r="COQ124" s="81"/>
      <c r="COR124" s="90"/>
      <c r="COS124" s="81"/>
      <c r="COT124" s="77"/>
      <c r="COU124" s="42"/>
      <c r="COV124" s="72"/>
      <c r="COW124" s="96"/>
      <c r="COX124" s="92"/>
      <c r="COY124" s="81"/>
      <c r="COZ124" s="90"/>
      <c r="CPA124" s="81"/>
      <c r="CPB124" s="77"/>
      <c r="CPC124" s="42"/>
      <c r="CPD124" s="72"/>
      <c r="CPE124" s="96"/>
      <c r="CPF124" s="92"/>
      <c r="CPG124" s="81"/>
      <c r="CPH124" s="90"/>
      <c r="CPI124" s="81"/>
      <c r="CPJ124" s="77"/>
      <c r="CPK124" s="42"/>
      <c r="CPL124" s="72"/>
      <c r="CPM124" s="96"/>
      <c r="CPN124" s="92"/>
      <c r="CPO124" s="81"/>
      <c r="CPP124" s="90"/>
      <c r="CPQ124" s="81"/>
      <c r="CPR124" s="77"/>
      <c r="CPS124" s="42"/>
      <c r="CPT124" s="72"/>
      <c r="CPU124" s="96"/>
      <c r="CPV124" s="92"/>
      <c r="CPW124" s="81"/>
      <c r="CPX124" s="90"/>
      <c r="CPY124" s="81"/>
      <c r="CPZ124" s="77"/>
      <c r="CQA124" s="42"/>
      <c r="CQB124" s="72"/>
      <c r="CQC124" s="96"/>
      <c r="CQD124" s="92"/>
      <c r="CQE124" s="81"/>
      <c r="CQF124" s="90"/>
      <c r="CQG124" s="81"/>
      <c r="CQH124" s="77"/>
      <c r="CQI124" s="42"/>
      <c r="CQJ124" s="72"/>
      <c r="CQK124" s="96"/>
      <c r="CQL124" s="92"/>
      <c r="CQM124" s="81"/>
      <c r="CQN124" s="90"/>
      <c r="CQO124" s="81"/>
      <c r="CQP124" s="77"/>
      <c r="CQQ124" s="42"/>
      <c r="CQR124" s="72"/>
      <c r="CQS124" s="96"/>
      <c r="CQT124" s="92"/>
      <c r="CQU124" s="81"/>
      <c r="CQV124" s="90"/>
      <c r="CQW124" s="81"/>
      <c r="CQX124" s="77"/>
      <c r="CQY124" s="42"/>
      <c r="CQZ124" s="72"/>
      <c r="CRA124" s="96"/>
      <c r="CRB124" s="92"/>
      <c r="CRC124" s="81"/>
      <c r="CRD124" s="90"/>
      <c r="CRE124" s="81"/>
      <c r="CRF124" s="77"/>
      <c r="CRG124" s="42"/>
      <c r="CRH124" s="72"/>
      <c r="CRI124" s="96"/>
      <c r="CRJ124" s="92"/>
      <c r="CRK124" s="81"/>
      <c r="CRL124" s="90"/>
      <c r="CRM124" s="81"/>
      <c r="CRN124" s="77"/>
      <c r="CRO124" s="42"/>
      <c r="CRP124" s="72"/>
      <c r="CRQ124" s="96"/>
      <c r="CRR124" s="92"/>
      <c r="CRS124" s="81"/>
      <c r="CRT124" s="90"/>
      <c r="CRU124" s="81"/>
      <c r="CRV124" s="77"/>
      <c r="CRW124" s="42"/>
      <c r="CRX124" s="72"/>
      <c r="CRY124" s="96"/>
      <c r="CRZ124" s="92"/>
      <c r="CSA124" s="81"/>
      <c r="CSB124" s="90"/>
      <c r="CSC124" s="81"/>
      <c r="CSD124" s="77"/>
      <c r="CSE124" s="42"/>
      <c r="CSF124" s="72"/>
      <c r="CSG124" s="96"/>
      <c r="CSH124" s="92"/>
      <c r="CSI124" s="81"/>
      <c r="CSJ124" s="90"/>
      <c r="CSK124" s="81"/>
      <c r="CSL124" s="77"/>
      <c r="CSM124" s="42"/>
      <c r="CSN124" s="72"/>
      <c r="CSO124" s="96"/>
      <c r="CSP124" s="92"/>
      <c r="CSQ124" s="81"/>
      <c r="CSR124" s="90"/>
      <c r="CSS124" s="81"/>
      <c r="CST124" s="77"/>
      <c r="CSU124" s="42"/>
      <c r="CSV124" s="72"/>
      <c r="CSW124" s="96"/>
      <c r="CSX124" s="92"/>
      <c r="CSY124" s="81"/>
      <c r="CSZ124" s="90"/>
      <c r="CTA124" s="81"/>
      <c r="CTB124" s="77"/>
      <c r="CTC124" s="42"/>
      <c r="CTD124" s="72"/>
      <c r="CTE124" s="96"/>
      <c r="CTF124" s="92"/>
      <c r="CTG124" s="81"/>
      <c r="CTH124" s="90"/>
      <c r="CTI124" s="81"/>
      <c r="CTJ124" s="77"/>
      <c r="CTK124" s="42"/>
      <c r="CTL124" s="72"/>
      <c r="CTM124" s="96"/>
      <c r="CTN124" s="92"/>
      <c r="CTO124" s="81"/>
      <c r="CTP124" s="90"/>
      <c r="CTQ124" s="81"/>
      <c r="CTR124" s="77"/>
      <c r="CTS124" s="42"/>
      <c r="CTT124" s="72"/>
      <c r="CTU124" s="96"/>
      <c r="CTV124" s="92"/>
      <c r="CTW124" s="81"/>
      <c r="CTX124" s="90"/>
      <c r="CTY124" s="81"/>
      <c r="CTZ124" s="77"/>
      <c r="CUA124" s="42"/>
      <c r="CUB124" s="72"/>
      <c r="CUC124" s="96"/>
      <c r="CUD124" s="92"/>
      <c r="CUE124" s="81"/>
      <c r="CUF124" s="90"/>
      <c r="CUG124" s="81"/>
      <c r="CUH124" s="77"/>
      <c r="CUI124" s="42"/>
      <c r="CUJ124" s="72"/>
      <c r="CUK124" s="96"/>
      <c r="CUL124" s="92"/>
      <c r="CUM124" s="81"/>
      <c r="CUN124" s="90"/>
      <c r="CUO124" s="81"/>
      <c r="CUP124" s="77"/>
      <c r="CUQ124" s="42"/>
      <c r="CUR124" s="72"/>
      <c r="CUS124" s="96"/>
      <c r="CUT124" s="92"/>
      <c r="CUU124" s="81"/>
      <c r="CUV124" s="90"/>
      <c r="CUW124" s="81"/>
      <c r="CUX124" s="77"/>
      <c r="CUY124" s="42"/>
      <c r="CUZ124" s="72"/>
      <c r="CVA124" s="96"/>
      <c r="CVB124" s="92"/>
      <c r="CVC124" s="81"/>
      <c r="CVD124" s="90"/>
      <c r="CVE124" s="81"/>
      <c r="CVF124" s="77"/>
      <c r="CVG124" s="42"/>
      <c r="CVH124" s="72"/>
      <c r="CVI124" s="96"/>
      <c r="CVJ124" s="92"/>
      <c r="CVK124" s="81"/>
      <c r="CVL124" s="90"/>
      <c r="CVM124" s="81"/>
      <c r="CVN124" s="77"/>
      <c r="CVO124" s="42"/>
      <c r="CVP124" s="72"/>
      <c r="CVQ124" s="96"/>
      <c r="CVR124" s="92"/>
      <c r="CVS124" s="81"/>
      <c r="CVT124" s="90"/>
      <c r="CVU124" s="81"/>
      <c r="CVV124" s="77"/>
      <c r="CVW124" s="42"/>
      <c r="CVX124" s="72"/>
      <c r="CVY124" s="96"/>
      <c r="CVZ124" s="92"/>
      <c r="CWA124" s="81"/>
      <c r="CWB124" s="90"/>
      <c r="CWC124" s="81"/>
      <c r="CWD124" s="77"/>
      <c r="CWE124" s="42"/>
      <c r="CWF124" s="72"/>
      <c r="CWG124" s="96"/>
      <c r="CWH124" s="92"/>
      <c r="CWI124" s="81"/>
      <c r="CWJ124" s="90"/>
      <c r="CWK124" s="81"/>
      <c r="CWL124" s="77"/>
      <c r="CWM124" s="42"/>
      <c r="CWN124" s="72"/>
      <c r="CWO124" s="96"/>
      <c r="CWP124" s="92"/>
      <c r="CWQ124" s="81"/>
      <c r="CWR124" s="90"/>
      <c r="CWS124" s="81"/>
      <c r="CWT124" s="77"/>
      <c r="CWU124" s="42"/>
      <c r="CWV124" s="72"/>
      <c r="CWW124" s="96"/>
      <c r="CWX124" s="92"/>
      <c r="CWY124" s="81"/>
      <c r="CWZ124" s="90"/>
      <c r="CXA124" s="81"/>
      <c r="CXB124" s="77"/>
      <c r="CXC124" s="42"/>
      <c r="CXD124" s="72"/>
      <c r="CXE124" s="96"/>
      <c r="CXF124" s="92"/>
      <c r="CXG124" s="81"/>
      <c r="CXH124" s="90"/>
      <c r="CXI124" s="81"/>
      <c r="CXJ124" s="77"/>
      <c r="CXK124" s="42"/>
      <c r="CXL124" s="72"/>
      <c r="CXM124" s="96"/>
      <c r="CXN124" s="92"/>
      <c r="CXO124" s="81"/>
      <c r="CXP124" s="90"/>
      <c r="CXQ124" s="81"/>
      <c r="CXR124" s="77"/>
      <c r="CXS124" s="42"/>
      <c r="CXT124" s="72"/>
      <c r="CXU124" s="96"/>
      <c r="CXV124" s="92"/>
      <c r="CXW124" s="81"/>
      <c r="CXX124" s="90"/>
      <c r="CXY124" s="81"/>
      <c r="CXZ124" s="77"/>
      <c r="CYA124" s="42"/>
      <c r="CYB124" s="72"/>
      <c r="CYC124" s="96"/>
      <c r="CYD124" s="92"/>
      <c r="CYE124" s="81"/>
      <c r="CYF124" s="90"/>
      <c r="CYG124" s="81"/>
      <c r="CYH124" s="77"/>
      <c r="CYI124" s="42"/>
      <c r="CYJ124" s="72"/>
      <c r="CYK124" s="96"/>
      <c r="CYL124" s="92"/>
      <c r="CYM124" s="81"/>
      <c r="CYN124" s="90"/>
      <c r="CYO124" s="81"/>
      <c r="CYP124" s="77"/>
      <c r="CYQ124" s="42"/>
      <c r="CYR124" s="72"/>
      <c r="CYS124" s="96"/>
      <c r="CYT124" s="92"/>
      <c r="CYU124" s="81"/>
      <c r="CYV124" s="90"/>
      <c r="CYW124" s="81"/>
      <c r="CYX124" s="77"/>
      <c r="CYY124" s="42"/>
      <c r="CYZ124" s="72"/>
      <c r="CZA124" s="96"/>
      <c r="CZB124" s="92"/>
      <c r="CZC124" s="81"/>
      <c r="CZD124" s="90"/>
      <c r="CZE124" s="81"/>
      <c r="CZF124" s="77"/>
      <c r="CZG124" s="42"/>
      <c r="CZH124" s="72"/>
      <c r="CZI124" s="96"/>
      <c r="CZJ124" s="92"/>
      <c r="CZK124" s="81"/>
      <c r="CZL124" s="90"/>
      <c r="CZM124" s="81"/>
      <c r="CZN124" s="77"/>
      <c r="CZO124" s="42"/>
      <c r="CZP124" s="72"/>
      <c r="CZQ124" s="96"/>
      <c r="CZR124" s="92"/>
      <c r="CZS124" s="81"/>
      <c r="CZT124" s="90"/>
      <c r="CZU124" s="81"/>
      <c r="CZV124" s="77"/>
      <c r="CZW124" s="42"/>
      <c r="CZX124" s="72"/>
      <c r="CZY124" s="96"/>
      <c r="CZZ124" s="92"/>
      <c r="DAA124" s="81"/>
      <c r="DAB124" s="90"/>
      <c r="DAC124" s="81"/>
      <c r="DAD124" s="77"/>
      <c r="DAE124" s="42"/>
      <c r="DAF124" s="72"/>
      <c r="DAG124" s="96"/>
      <c r="DAH124" s="92"/>
      <c r="DAI124" s="81"/>
      <c r="DAJ124" s="90"/>
      <c r="DAK124" s="81"/>
      <c r="DAL124" s="77"/>
      <c r="DAM124" s="42"/>
      <c r="DAN124" s="72"/>
      <c r="DAO124" s="96"/>
      <c r="DAP124" s="92"/>
      <c r="DAQ124" s="81"/>
      <c r="DAR124" s="90"/>
      <c r="DAS124" s="81"/>
      <c r="DAT124" s="77"/>
      <c r="DAU124" s="42"/>
      <c r="DAV124" s="72"/>
      <c r="DAW124" s="96"/>
      <c r="DAX124" s="92"/>
      <c r="DAY124" s="81"/>
      <c r="DAZ124" s="90"/>
      <c r="DBA124" s="81"/>
      <c r="DBB124" s="77"/>
      <c r="DBC124" s="42"/>
      <c r="DBD124" s="72"/>
      <c r="DBE124" s="96"/>
      <c r="DBF124" s="92"/>
      <c r="DBG124" s="81"/>
      <c r="DBH124" s="90"/>
      <c r="DBI124" s="81"/>
      <c r="DBJ124" s="77"/>
      <c r="DBK124" s="42"/>
      <c r="DBL124" s="72"/>
      <c r="DBM124" s="96"/>
      <c r="DBN124" s="92"/>
      <c r="DBO124" s="81"/>
      <c r="DBP124" s="90"/>
      <c r="DBQ124" s="81"/>
      <c r="DBR124" s="77"/>
      <c r="DBS124" s="42"/>
      <c r="DBT124" s="72"/>
      <c r="DBU124" s="96"/>
      <c r="DBV124" s="92"/>
      <c r="DBW124" s="81"/>
      <c r="DBX124" s="90"/>
      <c r="DBY124" s="81"/>
      <c r="DBZ124" s="77"/>
      <c r="DCA124" s="42"/>
      <c r="DCB124" s="72"/>
      <c r="DCC124" s="96"/>
      <c r="DCD124" s="92"/>
      <c r="DCE124" s="81"/>
      <c r="DCF124" s="90"/>
      <c r="DCG124" s="81"/>
      <c r="DCH124" s="77"/>
      <c r="DCI124" s="42"/>
      <c r="DCJ124" s="72"/>
      <c r="DCK124" s="96"/>
      <c r="DCL124" s="92"/>
      <c r="DCM124" s="81"/>
      <c r="DCN124" s="90"/>
      <c r="DCO124" s="81"/>
      <c r="DCP124" s="77"/>
      <c r="DCQ124" s="42"/>
      <c r="DCR124" s="72"/>
      <c r="DCS124" s="96"/>
      <c r="DCT124" s="92"/>
      <c r="DCU124" s="81"/>
      <c r="DCV124" s="90"/>
      <c r="DCW124" s="81"/>
      <c r="DCX124" s="77"/>
      <c r="DCY124" s="42"/>
      <c r="DCZ124" s="72"/>
      <c r="DDA124" s="96"/>
      <c r="DDB124" s="92"/>
      <c r="DDC124" s="81"/>
      <c r="DDD124" s="90"/>
      <c r="DDE124" s="81"/>
    </row>
    <row r="125" spans="1:2813" ht="18">
      <c r="C125" s="106" t="s">
        <v>89</v>
      </c>
      <c r="D125" s="100" t="s">
        <v>95</v>
      </c>
      <c r="E125" s="111" t="s">
        <v>94</v>
      </c>
      <c r="F125" s="102" t="s">
        <v>34</v>
      </c>
      <c r="G125" s="107" t="s">
        <v>34</v>
      </c>
      <c r="H125" s="102" t="s">
        <v>34</v>
      </c>
      <c r="I125" s="102" t="s">
        <v>34</v>
      </c>
      <c r="J125" s="121" t="s">
        <v>34</v>
      </c>
    </row>
    <row r="126" spans="1:2813" ht="36">
      <c r="A126" s="41"/>
      <c r="C126" s="108" t="s">
        <v>6</v>
      </c>
      <c r="D126" s="109" t="s">
        <v>115</v>
      </c>
      <c r="E126" s="113" t="s">
        <v>114</v>
      </c>
      <c r="F126" s="105" t="s">
        <v>34</v>
      </c>
      <c r="G126" s="110" t="s">
        <v>34</v>
      </c>
      <c r="H126" s="105" t="s">
        <v>34</v>
      </c>
      <c r="I126" s="105" t="s">
        <v>34</v>
      </c>
      <c r="J126" s="127" t="s">
        <v>34</v>
      </c>
    </row>
    <row r="127" spans="1:2813" ht="18">
      <c r="C127" s="129"/>
      <c r="D127" s="7" t="s">
        <v>54</v>
      </c>
      <c r="E127" s="26" t="s">
        <v>28</v>
      </c>
      <c r="F127" s="11" t="s">
        <v>34</v>
      </c>
      <c r="G127" s="8" t="s">
        <v>34</v>
      </c>
      <c r="H127" s="8" t="s">
        <v>34</v>
      </c>
      <c r="I127" s="8" t="s">
        <v>34</v>
      </c>
      <c r="J127" s="124" t="s">
        <v>34</v>
      </c>
    </row>
    <row r="128" spans="1:2813" ht="20.25">
      <c r="A128" s="1">
        <f>MAX($A$20:A127)+1</f>
        <v>19</v>
      </c>
      <c r="C128" s="129">
        <f>IF(A128&lt;&gt;"",A128,MAX($A$23:A128)&amp;"."&amp;ROW()-ROW($A$23)+1-MATCH(MAX($A$23:A128),$A$23:A128))</f>
        <v>19</v>
      </c>
      <c r="D128" s="7" t="s">
        <v>29</v>
      </c>
      <c r="E128" s="26" t="s">
        <v>182</v>
      </c>
      <c r="F128" s="11" t="s">
        <v>96</v>
      </c>
      <c r="G128" s="8"/>
      <c r="H128" s="21">
        <f>G129</f>
        <v>118</v>
      </c>
      <c r="I128" s="62"/>
      <c r="J128" s="125"/>
    </row>
    <row r="129" spans="1:12" ht="36" hidden="1" outlineLevel="1">
      <c r="C129" s="130" t="str">
        <f>IF(A129&lt;&gt;"",A129,MAX($A$23:A129)&amp;"."&amp;ROW()-ROW($A$23)+1-MATCH(MAX($A$23:A129),$A$23:A129))</f>
        <v>19.1</v>
      </c>
      <c r="D129" s="16"/>
      <c r="E129" s="25" t="s">
        <v>183</v>
      </c>
      <c r="F129" s="14" t="s">
        <v>97</v>
      </c>
      <c r="G129" s="18">
        <f>(3.2+3.2)*10+6*9</f>
        <v>118</v>
      </c>
      <c r="H129" s="9"/>
      <c r="I129" s="142"/>
      <c r="J129" s="126"/>
    </row>
    <row r="130" spans="1:12" ht="24.95" customHeight="1" collapsed="1">
      <c r="C130" s="319" t="s">
        <v>249</v>
      </c>
      <c r="D130" s="320"/>
      <c r="E130" s="320"/>
      <c r="F130" s="320"/>
      <c r="G130" s="320"/>
      <c r="H130" s="320"/>
      <c r="I130" s="320"/>
      <c r="J130" s="165"/>
    </row>
    <row r="131" spans="1:12" ht="18">
      <c r="C131" s="99" t="s">
        <v>89</v>
      </c>
      <c r="D131" s="100" t="s">
        <v>55</v>
      </c>
      <c r="E131" s="111" t="s">
        <v>45</v>
      </c>
      <c r="F131" s="102" t="s">
        <v>34</v>
      </c>
      <c r="G131" s="102" t="s">
        <v>34</v>
      </c>
      <c r="H131" s="102" t="s">
        <v>34</v>
      </c>
      <c r="I131" s="102" t="s">
        <v>34</v>
      </c>
      <c r="J131" s="121" t="s">
        <v>34</v>
      </c>
    </row>
    <row r="132" spans="1:12" ht="18">
      <c r="C132" s="108" t="s">
        <v>6</v>
      </c>
      <c r="D132" s="109" t="s">
        <v>78</v>
      </c>
      <c r="E132" s="113" t="s">
        <v>79</v>
      </c>
      <c r="F132" s="105" t="s">
        <v>34</v>
      </c>
      <c r="G132" s="105" t="s">
        <v>34</v>
      </c>
      <c r="H132" s="105" t="s">
        <v>34</v>
      </c>
      <c r="I132" s="105" t="s">
        <v>34</v>
      </c>
      <c r="J132" s="127" t="s">
        <v>34</v>
      </c>
    </row>
    <row r="133" spans="1:12" ht="18">
      <c r="C133" s="129"/>
      <c r="D133" s="7" t="s">
        <v>56</v>
      </c>
      <c r="E133" s="26" t="s">
        <v>46</v>
      </c>
      <c r="F133" s="11" t="s">
        <v>34</v>
      </c>
      <c r="G133" s="8" t="s">
        <v>34</v>
      </c>
      <c r="H133" s="8" t="s">
        <v>34</v>
      </c>
      <c r="I133" s="8" t="s">
        <v>34</v>
      </c>
      <c r="J133" s="124" t="s">
        <v>34</v>
      </c>
    </row>
    <row r="134" spans="1:12" ht="20.25">
      <c r="A134" s="1">
        <f>MAX($A$20:A133)+1</f>
        <v>20</v>
      </c>
      <c r="C134" s="129">
        <f>IF(A134&lt;&gt;"",A134,MAX($A$23:A134)&amp;"."&amp;ROW()-ROW($A$23)+1-MATCH(MAX($A$23:A134),$A$23:A134))</f>
        <v>20</v>
      </c>
      <c r="D134" s="7" t="s">
        <v>111</v>
      </c>
      <c r="E134" s="26" t="s">
        <v>112</v>
      </c>
      <c r="F134" s="11" t="s">
        <v>96</v>
      </c>
      <c r="G134" s="8"/>
      <c r="H134" s="21">
        <f>G135</f>
        <v>472.49700000000001</v>
      </c>
      <c r="I134" s="21"/>
      <c r="J134" s="125"/>
    </row>
    <row r="135" spans="1:12" s="33" customFormat="1" ht="20.25" hidden="1" outlineLevel="1">
      <c r="A135" s="32"/>
      <c r="C135" s="130" t="str">
        <f>IF(A135&lt;&gt;"",A135,MAX($A$23:A135)&amp;"."&amp;ROW()-ROW($A$23)+1-MATCH(MAX($A$23:A135),$A$23:A135))</f>
        <v>20.1</v>
      </c>
      <c r="D135" s="34"/>
      <c r="E135" s="241" t="s">
        <v>313</v>
      </c>
      <c r="F135" s="239" t="s">
        <v>108</v>
      </c>
      <c r="G135" s="240">
        <v>472.49700000000001</v>
      </c>
      <c r="H135" s="36"/>
      <c r="I135" s="142"/>
      <c r="J135" s="125" t="str">
        <f t="shared" ref="J135:J137" si="5">IF(ROUND(H135*I135,2)=0," ",ROUND(H135*I135,2))</f>
        <v xml:space="preserve"> </v>
      </c>
      <c r="K135" s="169"/>
      <c r="L135" s="39"/>
    </row>
    <row r="136" spans="1:12" ht="20.25" collapsed="1">
      <c r="A136" s="1">
        <f>MAX($A$20:A135)+1</f>
        <v>21</v>
      </c>
      <c r="C136" s="129">
        <f>IF(A136&lt;&gt;"",A136,MAX($A$23:A136)&amp;"."&amp;ROW()-ROW($A$23)+1-MATCH(MAX($A$23:A136),$A$23:A136))</f>
        <v>21</v>
      </c>
      <c r="D136" s="7" t="s">
        <v>73</v>
      </c>
      <c r="E136" s="26" t="s">
        <v>74</v>
      </c>
      <c r="F136" s="11" t="s">
        <v>96</v>
      </c>
      <c r="G136" s="8"/>
      <c r="H136" s="21">
        <f>G137</f>
        <v>5.6574999999999998</v>
      </c>
      <c r="I136" s="21"/>
      <c r="J136" s="125"/>
    </row>
    <row r="137" spans="1:12" ht="36" hidden="1" outlineLevel="1">
      <c r="C137" s="130" t="str">
        <f>IF(A137&lt;&gt;"",A137,MAX($A$23:A137)&amp;"."&amp;ROW()-ROW($A$23)+1-MATCH(MAX($A$23:A137),$A$23:A137))</f>
        <v>21.1</v>
      </c>
      <c r="D137" s="16"/>
      <c r="E137" s="25" t="s">
        <v>160</v>
      </c>
      <c r="F137" s="14" t="s">
        <v>97</v>
      </c>
      <c r="G137" s="18">
        <f>1.55*3.65</f>
        <v>5.6574999999999998</v>
      </c>
      <c r="H137" s="9"/>
      <c r="I137" s="142"/>
      <c r="J137" s="125" t="str">
        <f t="shared" si="5"/>
        <v xml:space="preserve"> </v>
      </c>
    </row>
    <row r="138" spans="1:12" ht="20.25" collapsed="1">
      <c r="A138" s="1">
        <f>MAX($A$20:A137)+1</f>
        <v>22</v>
      </c>
      <c r="C138" s="129">
        <f>IF(A138&lt;&gt;"",A138,MAX($A$23:A138)&amp;"."&amp;ROW()-ROW($A$23)+1-MATCH(MAX($A$23:A138),$A$23:A138))</f>
        <v>22</v>
      </c>
      <c r="D138" s="7" t="s">
        <v>157</v>
      </c>
      <c r="E138" s="26" t="s">
        <v>158</v>
      </c>
      <c r="F138" s="11" t="s">
        <v>105</v>
      </c>
      <c r="G138" s="8"/>
      <c r="H138" s="21">
        <f>SUM(G139:G140)</f>
        <v>13.549999999999999</v>
      </c>
      <c r="I138" s="21"/>
      <c r="J138" s="125"/>
    </row>
    <row r="139" spans="1:12" ht="60" hidden="1" customHeight="1" outlineLevel="1">
      <c r="C139" s="130" t="str">
        <f>IF(A139&lt;&gt;"",A139,MAX($A$23:A139)&amp;"."&amp;ROW()-ROW($A$23)+1-MATCH(MAX($A$23:A139),$A$23:A139))</f>
        <v>22.1</v>
      </c>
      <c r="D139" s="16"/>
      <c r="E139" s="178" t="s">
        <v>283</v>
      </c>
      <c r="F139" s="176" t="s">
        <v>97</v>
      </c>
      <c r="G139" s="177">
        <v>5.15</v>
      </c>
      <c r="H139" s="9"/>
      <c r="I139" s="142"/>
      <c r="J139" s="126"/>
    </row>
    <row r="140" spans="1:12" ht="60" hidden="1" customHeight="1" outlineLevel="1">
      <c r="C140" s="130" t="str">
        <f>IF(A140&lt;&gt;"",A140,MAX($A$23:A140)&amp;"."&amp;ROW()-ROW($A$23)+1-MATCH(MAX($A$23:A140),$A$23:A140))</f>
        <v>22.2</v>
      </c>
      <c r="D140" s="16"/>
      <c r="E140" s="25" t="s">
        <v>161</v>
      </c>
      <c r="F140" s="14" t="s">
        <v>97</v>
      </c>
      <c r="G140" s="18">
        <f>1*(3.3+1.5+0.5+2+0.6+0.5)</f>
        <v>8.3999999999999986</v>
      </c>
      <c r="H140" s="9"/>
      <c r="I140" s="142"/>
      <c r="J140" s="126"/>
    </row>
    <row r="141" spans="1:12" ht="24.95" customHeight="1" collapsed="1">
      <c r="C141" s="319" t="s">
        <v>250</v>
      </c>
      <c r="D141" s="320"/>
      <c r="E141" s="320"/>
      <c r="F141" s="320"/>
      <c r="G141" s="320"/>
      <c r="H141" s="320"/>
      <c r="I141" s="320"/>
      <c r="J141" s="165"/>
    </row>
    <row r="142" spans="1:12" ht="18">
      <c r="C142" s="99" t="s">
        <v>89</v>
      </c>
      <c r="D142" s="100" t="s">
        <v>60</v>
      </c>
      <c r="E142" s="101" t="s">
        <v>33</v>
      </c>
      <c r="F142" s="102" t="s">
        <v>34</v>
      </c>
      <c r="G142" s="102" t="s">
        <v>34</v>
      </c>
      <c r="H142" s="102" t="s">
        <v>34</v>
      </c>
      <c r="I142" s="102" t="s">
        <v>34</v>
      </c>
      <c r="J142" s="121" t="s">
        <v>34</v>
      </c>
    </row>
    <row r="143" spans="1:12" ht="18">
      <c r="A143" s="41"/>
      <c r="C143" s="112" t="s">
        <v>6</v>
      </c>
      <c r="D143" s="109" t="s">
        <v>24</v>
      </c>
      <c r="E143" s="104" t="s">
        <v>25</v>
      </c>
      <c r="F143" s="105" t="s">
        <v>34</v>
      </c>
      <c r="G143" s="105" t="s">
        <v>34</v>
      </c>
      <c r="H143" s="105" t="s">
        <v>34</v>
      </c>
      <c r="I143" s="105" t="s">
        <v>34</v>
      </c>
      <c r="J143" s="127" t="s">
        <v>34</v>
      </c>
    </row>
    <row r="144" spans="1:12" ht="18">
      <c r="C144" s="129"/>
      <c r="D144" s="7" t="s">
        <v>61</v>
      </c>
      <c r="E144" s="12" t="s">
        <v>176</v>
      </c>
      <c r="F144" s="11" t="s">
        <v>34</v>
      </c>
      <c r="G144" s="8" t="s">
        <v>34</v>
      </c>
      <c r="H144" s="8" t="s">
        <v>34</v>
      </c>
      <c r="I144" s="8" t="s">
        <v>34</v>
      </c>
      <c r="J144" s="124" t="s">
        <v>34</v>
      </c>
    </row>
    <row r="145" spans="1:10" ht="18">
      <c r="C145" s="129"/>
      <c r="D145" s="7" t="s">
        <v>177</v>
      </c>
      <c r="E145" s="12" t="s">
        <v>178</v>
      </c>
      <c r="F145" s="11" t="s">
        <v>34</v>
      </c>
      <c r="G145" s="8" t="s">
        <v>34</v>
      </c>
      <c r="H145" s="8" t="s">
        <v>34</v>
      </c>
      <c r="I145" s="8" t="s">
        <v>34</v>
      </c>
      <c r="J145" s="124" t="s">
        <v>34</v>
      </c>
    </row>
    <row r="146" spans="1:10" ht="18">
      <c r="A146" s="1">
        <f>MAX($A$20:A145)+1</f>
        <v>23</v>
      </c>
      <c r="C146" s="129">
        <f>IF(A146&lt;&gt;"",A146,MAX($A$23:A146)&amp;"."&amp;ROW()-ROW($A$23)+1-MATCH(MAX($A$23:A146),$A$23:A146))</f>
        <v>23</v>
      </c>
      <c r="D146" s="7" t="s">
        <v>179</v>
      </c>
      <c r="E146" s="12" t="s">
        <v>180</v>
      </c>
      <c r="F146" s="11" t="s">
        <v>10</v>
      </c>
      <c r="G146" s="8"/>
      <c r="H146" s="21">
        <f>G149</f>
        <v>26.1</v>
      </c>
      <c r="I146" s="21"/>
      <c r="J146" s="125"/>
    </row>
    <row r="147" spans="1:10" ht="20.100000000000001" hidden="1" customHeight="1" outlineLevel="1">
      <c r="C147" s="130" t="str">
        <f>IF(A147&lt;&gt;"",A147,MAX($A$23:A147)&amp;"."&amp;ROW()-ROW($A$23)+1-MATCH(MAX($A$23:A147),$A$23:A147))</f>
        <v>23.1</v>
      </c>
      <c r="D147" s="7"/>
      <c r="E147" s="17" t="s">
        <v>201</v>
      </c>
      <c r="F147" s="14" t="s">
        <v>27</v>
      </c>
      <c r="G147" s="18">
        <f>448.1</f>
        <v>448.1</v>
      </c>
      <c r="H147" s="9"/>
      <c r="I147" s="142"/>
      <c r="J147" s="126"/>
    </row>
    <row r="148" spans="1:10" ht="20.100000000000001" hidden="1" customHeight="1" outlineLevel="1">
      <c r="C148" s="130"/>
      <c r="D148" s="7"/>
      <c r="E148" s="17" t="s">
        <v>200</v>
      </c>
      <c r="F148" s="14" t="s">
        <v>27</v>
      </c>
      <c r="G148" s="18">
        <f>16*3.9</f>
        <v>62.4</v>
      </c>
      <c r="H148" s="9"/>
      <c r="I148" s="142"/>
      <c r="J148" s="126"/>
    </row>
    <row r="149" spans="1:10" ht="36" hidden="1" outlineLevel="1">
      <c r="C149" s="130" t="str">
        <f>IF(A149&lt;&gt;"",A149,MAX($A$23:A149)&amp;"."&amp;ROW()-ROW($A$23)+1-MATCH(MAX($A$23:A149),$A$23:A149))</f>
        <v>23.3</v>
      </c>
      <c r="D149" s="7"/>
      <c r="E149" s="17" t="s">
        <v>181</v>
      </c>
      <c r="F149" s="14" t="s">
        <v>10</v>
      </c>
      <c r="G149" s="18">
        <f>9.8+16.3</f>
        <v>26.1</v>
      </c>
      <c r="H149" s="9"/>
      <c r="I149" s="142"/>
      <c r="J149" s="126"/>
    </row>
    <row r="150" spans="1:10" ht="38.25" hidden="1" outlineLevel="1">
      <c r="C150" s="130" t="str">
        <f>IF(A150&lt;&gt;"",A150,MAX($A$23:A150)&amp;"."&amp;ROW()-ROW($A$23)+1-MATCH(MAX($A$23:A150),$A$23:A150))</f>
        <v>23.4</v>
      </c>
      <c r="D150" s="7"/>
      <c r="E150" s="243" t="s">
        <v>314</v>
      </c>
      <c r="F150" s="242" t="s">
        <v>97</v>
      </c>
      <c r="G150" s="244">
        <v>21.11</v>
      </c>
      <c r="H150" s="9"/>
      <c r="I150" s="142"/>
      <c r="J150" s="126"/>
    </row>
    <row r="151" spans="1:10" ht="24.95" customHeight="1" collapsed="1">
      <c r="C151" s="319" t="s">
        <v>251</v>
      </c>
      <c r="D151" s="320"/>
      <c r="E151" s="320"/>
      <c r="F151" s="320"/>
      <c r="G151" s="320"/>
      <c r="H151" s="320"/>
      <c r="I151" s="320"/>
      <c r="J151" s="165"/>
    </row>
    <row r="152" spans="1:10" ht="18">
      <c r="C152" s="99" t="s">
        <v>89</v>
      </c>
      <c r="D152" s="100" t="s">
        <v>62</v>
      </c>
      <c r="E152" s="101" t="s">
        <v>35</v>
      </c>
      <c r="F152" s="102" t="s">
        <v>34</v>
      </c>
      <c r="G152" s="102" t="s">
        <v>34</v>
      </c>
      <c r="H152" s="102" t="s">
        <v>34</v>
      </c>
      <c r="I152" s="102" t="s">
        <v>34</v>
      </c>
      <c r="J152" s="121" t="s">
        <v>34</v>
      </c>
    </row>
    <row r="153" spans="1:10" ht="18">
      <c r="A153" s="41"/>
      <c r="C153" s="112" t="s">
        <v>6</v>
      </c>
      <c r="D153" s="109" t="s">
        <v>24</v>
      </c>
      <c r="E153" s="104" t="s">
        <v>25</v>
      </c>
      <c r="F153" s="105" t="s">
        <v>34</v>
      </c>
      <c r="G153" s="105" t="s">
        <v>34</v>
      </c>
      <c r="H153" s="105" t="s">
        <v>34</v>
      </c>
      <c r="I153" s="105" t="s">
        <v>34</v>
      </c>
      <c r="J153" s="127" t="s">
        <v>34</v>
      </c>
    </row>
    <row r="154" spans="1:10" ht="18">
      <c r="C154" s="129"/>
      <c r="D154" s="7" t="s">
        <v>63</v>
      </c>
      <c r="E154" s="12" t="s">
        <v>36</v>
      </c>
      <c r="F154" s="11" t="s">
        <v>34</v>
      </c>
      <c r="G154" s="8" t="s">
        <v>34</v>
      </c>
      <c r="H154" s="8" t="s">
        <v>34</v>
      </c>
      <c r="I154" s="8" t="s">
        <v>34</v>
      </c>
      <c r="J154" s="124" t="s">
        <v>34</v>
      </c>
    </row>
    <row r="155" spans="1:10" ht="18">
      <c r="C155" s="129"/>
      <c r="D155" s="7" t="s">
        <v>64</v>
      </c>
      <c r="E155" s="12" t="s">
        <v>37</v>
      </c>
      <c r="F155" s="11" t="s">
        <v>34</v>
      </c>
      <c r="G155" s="8" t="s">
        <v>34</v>
      </c>
      <c r="H155" s="8" t="s">
        <v>34</v>
      </c>
      <c r="I155" s="8" t="s">
        <v>34</v>
      </c>
      <c r="J155" s="124" t="s">
        <v>34</v>
      </c>
    </row>
    <row r="156" spans="1:10" ht="36">
      <c r="A156" s="1">
        <f>MAX($A$20:A155)+1</f>
        <v>24</v>
      </c>
      <c r="C156" s="129">
        <f>IF(A156&lt;&gt;"",A156,MAX($A$23:A156)&amp;"."&amp;ROW()-ROW($A$23)+1-MATCH(MAX($A$23:A156),$A$23:A156))</f>
        <v>24</v>
      </c>
      <c r="D156" s="7" t="s">
        <v>47</v>
      </c>
      <c r="E156" s="12" t="s">
        <v>109</v>
      </c>
      <c r="F156" s="11" t="s">
        <v>10</v>
      </c>
      <c r="G156" s="8"/>
      <c r="H156" s="21">
        <f>G159</f>
        <v>7.7</v>
      </c>
      <c r="I156" s="21"/>
      <c r="J156" s="125"/>
    </row>
    <row r="157" spans="1:10" ht="39.950000000000003" hidden="1" customHeight="1" outlineLevel="1">
      <c r="C157" s="130" t="str">
        <f>IF(A157&lt;&gt;"",A157,MAX($A$23:A157)&amp;"."&amp;ROW()-ROW($A$23)+1-MATCH(MAX($A$23:A157),$A$23:A157))</f>
        <v>24.1</v>
      </c>
      <c r="D157" s="48"/>
      <c r="E157" s="17" t="s">
        <v>204</v>
      </c>
      <c r="F157" s="14" t="s">
        <v>100</v>
      </c>
      <c r="G157" s="18">
        <f>2*3*(0.35*0.35*0.7)</f>
        <v>0.51449999999999985</v>
      </c>
      <c r="H157" s="9"/>
      <c r="I157" s="142"/>
      <c r="J157" s="125" t="str">
        <f t="shared" ref="J157:J173" si="6">IF(ROUND(H157*I157,2)=0," ",ROUND(H157*I157,2))</f>
        <v xml:space="preserve"> </v>
      </c>
    </row>
    <row r="158" spans="1:10" ht="18" hidden="1" outlineLevel="1">
      <c r="C158" s="130" t="str">
        <f>IF(A158&lt;&gt;"",A158,MAX($A$23:A158)&amp;"."&amp;ROW()-ROW($A$23)+1-MATCH(MAX($A$23:A158),$A$23:A158))</f>
        <v>24.2</v>
      </c>
      <c r="D158" s="48"/>
      <c r="E158" s="246" t="s">
        <v>315</v>
      </c>
      <c r="F158" s="245" t="s">
        <v>10</v>
      </c>
      <c r="G158" s="247">
        <v>7.7</v>
      </c>
      <c r="H158" s="9"/>
      <c r="I158" s="142"/>
      <c r="J158" s="125" t="str">
        <f t="shared" si="6"/>
        <v xml:space="preserve"> </v>
      </c>
    </row>
    <row r="159" spans="1:10" ht="20.100000000000001" hidden="1" customHeight="1" outlineLevel="1">
      <c r="C159" s="130" t="str">
        <f>IF(A159&lt;&gt;"",A159,MAX($A$23:A159)&amp;"."&amp;ROW()-ROW($A$23)+1-MATCH(MAX($A$23:A159),$A$23:A159))</f>
        <v>24.3</v>
      </c>
      <c r="D159" s="48"/>
      <c r="E159" s="246" t="s">
        <v>316</v>
      </c>
      <c r="F159" s="245" t="s">
        <v>10</v>
      </c>
      <c r="G159" s="247">
        <v>7.7</v>
      </c>
      <c r="H159" s="9"/>
      <c r="I159" s="142"/>
      <c r="J159" s="125" t="str">
        <f t="shared" si="6"/>
        <v xml:space="preserve"> </v>
      </c>
    </row>
    <row r="160" spans="1:10" ht="39.950000000000003" hidden="1" customHeight="1" outlineLevel="1">
      <c r="C160" s="130" t="str">
        <f>IF(A160&lt;&gt;"",A160,MAX($A$23:A160)&amp;"."&amp;ROW()-ROW($A$23)+1-MATCH(MAX($A$23:A160),$A$23:A160))</f>
        <v>24.4</v>
      </c>
      <c r="D160" s="48"/>
      <c r="E160" s="246" t="s">
        <v>317</v>
      </c>
      <c r="F160" s="245" t="s">
        <v>104</v>
      </c>
      <c r="G160" s="247">
        <v>1.7000000000000002</v>
      </c>
      <c r="H160" s="9"/>
      <c r="I160" s="142"/>
      <c r="J160" s="125" t="str">
        <f t="shared" si="6"/>
        <v xml:space="preserve"> </v>
      </c>
    </row>
    <row r="161" spans="1:12" ht="20.100000000000001" customHeight="1" collapsed="1">
      <c r="C161" s="130"/>
      <c r="D161" s="7" t="s">
        <v>184</v>
      </c>
      <c r="E161" s="12" t="s">
        <v>185</v>
      </c>
      <c r="F161" s="11" t="s">
        <v>34</v>
      </c>
      <c r="G161" s="21" t="s">
        <v>34</v>
      </c>
      <c r="H161" s="8" t="s">
        <v>34</v>
      </c>
      <c r="I161" s="8" t="s">
        <v>34</v>
      </c>
      <c r="J161" s="8" t="s">
        <v>34</v>
      </c>
    </row>
    <row r="162" spans="1:12" ht="20.100000000000001" customHeight="1">
      <c r="C162" s="130"/>
      <c r="D162" s="7" t="s">
        <v>186</v>
      </c>
      <c r="E162" s="12" t="s">
        <v>187</v>
      </c>
      <c r="F162" s="11" t="s">
        <v>34</v>
      </c>
      <c r="G162" s="21" t="s">
        <v>34</v>
      </c>
      <c r="H162" s="8" t="s">
        <v>34</v>
      </c>
      <c r="I162" s="8" t="s">
        <v>34</v>
      </c>
      <c r="J162" s="8" t="s">
        <v>34</v>
      </c>
    </row>
    <row r="163" spans="1:12" ht="39.950000000000003" customHeight="1">
      <c r="A163" s="1">
        <f>MAX($A$20:A160)+1</f>
        <v>25</v>
      </c>
      <c r="C163" s="129">
        <f>IF(A163&lt;&gt;"",A163,MAX($A$23:A163)&amp;"."&amp;ROW()-ROW($A$23)+1-MATCH(MAX($A$23:A163),$A$23:A163))</f>
        <v>25</v>
      </c>
      <c r="D163" s="7" t="s">
        <v>188</v>
      </c>
      <c r="E163" s="12" t="s">
        <v>189</v>
      </c>
      <c r="F163" s="11" t="s">
        <v>105</v>
      </c>
      <c r="G163" s="8"/>
      <c r="H163" s="21">
        <f>G164</f>
        <v>7.7367749999999997</v>
      </c>
      <c r="I163" s="21"/>
      <c r="J163" s="125"/>
    </row>
    <row r="164" spans="1:12" ht="60" hidden="1" customHeight="1" outlineLevel="1">
      <c r="C164" s="130" t="str">
        <f>IF(A164&lt;&gt;"",A164,MAX($A$23:A164)&amp;"."&amp;ROW()-ROW($A$23)+1-MATCH(MAX($A$23:A164),$A$23:A164))</f>
        <v>25.1</v>
      </c>
      <c r="D164" s="48"/>
      <c r="E164" s="174" t="s">
        <v>282</v>
      </c>
      <c r="F164" s="173" t="s">
        <v>104</v>
      </c>
      <c r="G164" s="175">
        <v>7.7367749999999997</v>
      </c>
      <c r="H164" s="9"/>
      <c r="I164" s="142"/>
      <c r="J164" s="125" t="str">
        <f t="shared" si="6"/>
        <v xml:space="preserve"> </v>
      </c>
    </row>
    <row r="165" spans="1:12" ht="60" customHeight="1" collapsed="1">
      <c r="A165" s="1">
        <f>MAX($A$20:A163)+1</f>
        <v>26</v>
      </c>
      <c r="C165" s="129">
        <f>IF(A165&lt;&gt;"",A165,MAX($A$23:A165)&amp;"."&amp;ROW()-ROW($A$23)+1-MATCH(MAX($A$23:A165),$A$23:A165))</f>
        <v>26</v>
      </c>
      <c r="D165" s="7" t="s">
        <v>190</v>
      </c>
      <c r="E165" s="12" t="s">
        <v>193</v>
      </c>
      <c r="F165" s="11" t="s">
        <v>96</v>
      </c>
      <c r="G165" s="21"/>
      <c r="H165" s="21">
        <f>G166</f>
        <v>12.03</v>
      </c>
      <c r="I165" s="21"/>
      <c r="J165" s="125"/>
    </row>
    <row r="166" spans="1:12" ht="39.950000000000003" hidden="1" customHeight="1" outlineLevel="1">
      <c r="C166" s="130" t="str">
        <f>IF(A166&lt;&gt;"",A166,MAX($A$23:A166)&amp;"."&amp;ROW()-ROW($A$23)+1-MATCH(MAX($A$23:A166),$A$23:A166))</f>
        <v>26.1</v>
      </c>
      <c r="D166" s="48"/>
      <c r="E166" s="249" t="s">
        <v>318</v>
      </c>
      <c r="F166" s="248" t="s">
        <v>104</v>
      </c>
      <c r="G166" s="250">
        <v>12.03</v>
      </c>
      <c r="H166" s="9"/>
      <c r="I166" s="142"/>
      <c r="J166" s="125" t="str">
        <f t="shared" si="6"/>
        <v xml:space="preserve"> </v>
      </c>
    </row>
    <row r="167" spans="1:12" ht="39.950000000000003" customHeight="1" collapsed="1">
      <c r="A167" s="1">
        <f>MAX($A$20:A165)+1</f>
        <v>27</v>
      </c>
      <c r="C167" s="129">
        <f>IF(A167&lt;&gt;"",A167,MAX($A$23:A167)&amp;"."&amp;ROW()-ROW($A$23)+1-MATCH(MAX($A$23:A167),$A$23:A167))</f>
        <v>27</v>
      </c>
      <c r="D167" s="7" t="s">
        <v>191</v>
      </c>
      <c r="E167" s="12" t="s">
        <v>192</v>
      </c>
      <c r="F167" s="11" t="s">
        <v>99</v>
      </c>
      <c r="G167" s="21"/>
      <c r="H167" s="21">
        <f>SUM(G168:G169)</f>
        <v>5.9444100000000004</v>
      </c>
      <c r="I167" s="62"/>
      <c r="J167" s="125"/>
    </row>
    <row r="168" spans="1:12" ht="39.950000000000003" hidden="1" customHeight="1" outlineLevel="1">
      <c r="C168" s="130" t="str">
        <f>IF(A168&lt;&gt;"",A168,MAX($A$23:A168)&amp;"."&amp;ROW()-ROW($A$23)+1-MATCH(MAX($A$23:A168),$A$23:A168))</f>
        <v>27.1</v>
      </c>
      <c r="D168" s="7"/>
      <c r="E168" s="17" t="s">
        <v>210</v>
      </c>
      <c r="F168" s="14" t="s">
        <v>100</v>
      </c>
      <c r="G168" s="24">
        <f>2*0.3*1.72*3.52</f>
        <v>3.6326400000000003</v>
      </c>
      <c r="H168" s="9"/>
      <c r="I168" s="142"/>
      <c r="J168" s="125" t="str">
        <f t="shared" si="6"/>
        <v xml:space="preserve"> </v>
      </c>
    </row>
    <row r="169" spans="1:12" ht="60" hidden="1" customHeight="1" outlineLevel="1">
      <c r="C169" s="130"/>
      <c r="D169" s="7"/>
      <c r="E169" s="17" t="s">
        <v>211</v>
      </c>
      <c r="F169" s="14" t="s">
        <v>100</v>
      </c>
      <c r="G169" s="24">
        <f>0.3*(1.72+1.2)*0.5*2.63+0.3*(1.72+1.22)*0.5*2.63</f>
        <v>2.3117700000000001</v>
      </c>
      <c r="H169" s="9"/>
      <c r="I169" s="142"/>
      <c r="J169" s="125" t="str">
        <f t="shared" si="6"/>
        <v xml:space="preserve"> </v>
      </c>
    </row>
    <row r="170" spans="1:12" ht="20.100000000000001" customHeight="1" collapsed="1">
      <c r="C170" s="129"/>
      <c r="D170" s="7" t="s">
        <v>65</v>
      </c>
      <c r="E170" s="27" t="s">
        <v>48</v>
      </c>
      <c r="F170" s="28" t="s">
        <v>34</v>
      </c>
      <c r="G170" s="29" t="s">
        <v>34</v>
      </c>
      <c r="H170" s="8" t="s">
        <v>34</v>
      </c>
      <c r="I170" s="8" t="s">
        <v>34</v>
      </c>
      <c r="J170" s="8" t="s">
        <v>34</v>
      </c>
    </row>
    <row r="171" spans="1:12" ht="20.100000000000001" customHeight="1">
      <c r="C171" s="129"/>
      <c r="D171" s="7" t="s">
        <v>92</v>
      </c>
      <c r="E171" s="12" t="s">
        <v>49</v>
      </c>
      <c r="F171" s="11" t="s">
        <v>34</v>
      </c>
      <c r="G171" s="8" t="s">
        <v>34</v>
      </c>
      <c r="H171" s="8" t="s">
        <v>34</v>
      </c>
      <c r="I171" s="8" t="s">
        <v>34</v>
      </c>
      <c r="J171" s="8" t="s">
        <v>34</v>
      </c>
    </row>
    <row r="172" spans="1:12" ht="20.100000000000001" customHeight="1">
      <c r="A172" s="1">
        <f>MAX($A$20:A171)+1</f>
        <v>28</v>
      </c>
      <c r="C172" s="129">
        <f>IF(A172&lt;&gt;"",A172,MAX($A$23:A172)&amp;"."&amp;ROW()-ROW($A$23)+1-MATCH(MAX($A$23:A172),$A$23:A172))</f>
        <v>28</v>
      </c>
      <c r="D172" s="7" t="s">
        <v>93</v>
      </c>
      <c r="E172" s="12" t="s">
        <v>50</v>
      </c>
      <c r="F172" s="11" t="s">
        <v>10</v>
      </c>
      <c r="G172" s="8"/>
      <c r="H172" s="21">
        <f>G173</f>
        <v>34.599999999999994</v>
      </c>
      <c r="I172" s="21"/>
      <c r="J172" s="125"/>
    </row>
    <row r="173" spans="1:12" ht="60" hidden="1" customHeight="1" outlineLevel="1">
      <c r="C173" s="130" t="str">
        <f>IF(A173&lt;&gt;"",A173,MAX($A$23:A173)&amp;"."&amp;ROW()-ROW($A$23)+1-MATCH(MAX($A$23:A173),$A$23:A173))</f>
        <v>28.1</v>
      </c>
      <c r="D173" s="7"/>
      <c r="E173" s="25" t="s">
        <v>159</v>
      </c>
      <c r="F173" s="14" t="s">
        <v>10</v>
      </c>
      <c r="G173" s="18">
        <f>10.1+2*1.15+2*1.7+16.5+2.3</f>
        <v>34.599999999999994</v>
      </c>
      <c r="H173" s="9"/>
      <c r="I173" s="142"/>
      <c r="J173" s="125" t="str">
        <f t="shared" si="6"/>
        <v xml:space="preserve"> </v>
      </c>
    </row>
    <row r="174" spans="1:12" ht="20.100000000000001" customHeight="1" collapsed="1">
      <c r="C174" s="129"/>
      <c r="D174" s="7" t="s">
        <v>66</v>
      </c>
      <c r="E174" s="12" t="s">
        <v>51</v>
      </c>
      <c r="F174" s="11" t="s">
        <v>34</v>
      </c>
      <c r="G174" s="8" t="s">
        <v>34</v>
      </c>
      <c r="H174" s="8" t="s">
        <v>34</v>
      </c>
      <c r="I174" s="8" t="s">
        <v>34</v>
      </c>
      <c r="J174" s="8" t="s">
        <v>34</v>
      </c>
    </row>
    <row r="175" spans="1:12" s="33" customFormat="1" ht="20.100000000000001" customHeight="1">
      <c r="A175" s="1"/>
      <c r="C175" s="58"/>
      <c r="D175" s="7" t="s">
        <v>72</v>
      </c>
      <c r="E175" s="27" t="s">
        <v>130</v>
      </c>
      <c r="F175" s="28" t="s">
        <v>34</v>
      </c>
      <c r="G175" s="29" t="s">
        <v>34</v>
      </c>
      <c r="H175" s="29" t="s">
        <v>34</v>
      </c>
      <c r="I175" s="29" t="s">
        <v>34</v>
      </c>
      <c r="J175" s="29" t="s">
        <v>34</v>
      </c>
    </row>
    <row r="176" spans="1:12" s="33" customFormat="1" ht="39.950000000000003" customHeight="1">
      <c r="A176" s="1">
        <f>MAX($A$20:A174)+1</f>
        <v>29</v>
      </c>
      <c r="C176" s="59">
        <f>IF(A176&lt;&gt;"",A176,MAX($A$23:A176)&amp;"."&amp;ROW()-ROW($A$23)+1-MATCH(MAX($A$23:A176),$A$23:A176))</f>
        <v>29</v>
      </c>
      <c r="D176" s="7" t="s">
        <v>120</v>
      </c>
      <c r="E176" s="27" t="s">
        <v>194</v>
      </c>
      <c r="F176" s="28" t="s">
        <v>107</v>
      </c>
      <c r="G176" s="29"/>
      <c r="H176" s="133">
        <f>G177</f>
        <v>38.85</v>
      </c>
      <c r="I176" s="133"/>
      <c r="J176" s="125"/>
      <c r="L176" s="2"/>
    </row>
    <row r="177" spans="1:15" ht="39.950000000000003" hidden="1" customHeight="1" outlineLevel="1">
      <c r="C177" s="60" t="str">
        <f>IF(A177&lt;&gt;"",A177,MAX($A$23:A177)&amp;"."&amp;ROW()-ROW($A$23)+1-MATCH(MAX($A$23:A177),$A$23:A177))</f>
        <v>29.1</v>
      </c>
      <c r="D177" s="7"/>
      <c r="E177" s="253" t="s">
        <v>319</v>
      </c>
      <c r="F177" s="252" t="s">
        <v>108</v>
      </c>
      <c r="G177" s="251">
        <v>38.85</v>
      </c>
      <c r="H177" s="8"/>
      <c r="I177" s="142"/>
      <c r="J177" s="126"/>
      <c r="O177" s="2" t="s">
        <v>237</v>
      </c>
    </row>
    <row r="178" spans="1:15" ht="39.950000000000003" hidden="1" customHeight="1" outlineLevel="1">
      <c r="C178" s="60"/>
      <c r="D178" s="7"/>
      <c r="E178" s="38" t="s">
        <v>202</v>
      </c>
      <c r="F178" s="30" t="s">
        <v>10</v>
      </c>
      <c r="G178" s="18">
        <f>13.8+12.3</f>
        <v>26.1</v>
      </c>
      <c r="H178" s="8"/>
      <c r="I178" s="142"/>
      <c r="J178" s="126"/>
    </row>
    <row r="179" spans="1:15" ht="24.95" customHeight="1" collapsed="1">
      <c r="C179" s="319" t="s">
        <v>252</v>
      </c>
      <c r="D179" s="320"/>
      <c r="E179" s="320"/>
      <c r="F179" s="320"/>
      <c r="G179" s="320"/>
      <c r="H179" s="320"/>
      <c r="I179" s="320"/>
      <c r="J179" s="165" t="str">
        <f>IF(SUM(J156:J176)=0," ",SUM(J156:J178))</f>
        <v xml:space="preserve"> </v>
      </c>
    </row>
    <row r="180" spans="1:15" ht="18">
      <c r="C180" s="99" t="s">
        <v>89</v>
      </c>
      <c r="D180" s="100" t="s">
        <v>67</v>
      </c>
      <c r="E180" s="101" t="s">
        <v>38</v>
      </c>
      <c r="F180" s="102" t="s">
        <v>34</v>
      </c>
      <c r="G180" s="102" t="s">
        <v>34</v>
      </c>
      <c r="H180" s="102" t="s">
        <v>34</v>
      </c>
      <c r="I180" s="102" t="s">
        <v>34</v>
      </c>
      <c r="J180" s="121" t="s">
        <v>34</v>
      </c>
    </row>
    <row r="181" spans="1:15" ht="18">
      <c r="A181" s="41"/>
      <c r="C181" s="112" t="s">
        <v>6</v>
      </c>
      <c r="D181" s="114" t="s">
        <v>78</v>
      </c>
      <c r="E181" s="104" t="s">
        <v>79</v>
      </c>
      <c r="F181" s="105" t="s">
        <v>34</v>
      </c>
      <c r="G181" s="105" t="s">
        <v>34</v>
      </c>
      <c r="H181" s="105" t="s">
        <v>34</v>
      </c>
      <c r="I181" s="105" t="s">
        <v>34</v>
      </c>
      <c r="J181" s="127" t="s">
        <v>34</v>
      </c>
    </row>
    <row r="182" spans="1:15" s="37" customFormat="1" ht="18">
      <c r="A182" s="1"/>
      <c r="C182" s="129"/>
      <c r="D182" s="7" t="s">
        <v>68</v>
      </c>
      <c r="E182" s="12" t="s">
        <v>39</v>
      </c>
      <c r="F182" s="11" t="s">
        <v>34</v>
      </c>
      <c r="G182" s="8" t="s">
        <v>34</v>
      </c>
      <c r="H182" s="8" t="s">
        <v>34</v>
      </c>
      <c r="I182" s="8" t="s">
        <v>34</v>
      </c>
      <c r="J182" s="124" t="s">
        <v>34</v>
      </c>
    </row>
    <row r="183" spans="1:15" ht="18">
      <c r="C183" s="136"/>
      <c r="D183" s="7" t="s">
        <v>69</v>
      </c>
      <c r="E183" s="12" t="s">
        <v>40</v>
      </c>
      <c r="F183" s="11" t="s">
        <v>34</v>
      </c>
      <c r="G183" s="8" t="s">
        <v>34</v>
      </c>
      <c r="H183" s="8" t="s">
        <v>34</v>
      </c>
      <c r="I183" s="8" t="s">
        <v>34</v>
      </c>
      <c r="J183" s="124" t="s">
        <v>34</v>
      </c>
    </row>
    <row r="184" spans="1:15" ht="20.25">
      <c r="A184" s="1">
        <f>MAX($A$20:A182)+1</f>
        <v>30</v>
      </c>
      <c r="C184" s="129">
        <f>IF(A184&lt;&gt;"",A184,MAX($A$23:A184)&amp;"."&amp;ROW()-ROW($A$23)+1-MATCH(MAX($A$23:A184),$A$23:A184))</f>
        <v>30</v>
      </c>
      <c r="D184" s="7" t="s">
        <v>127</v>
      </c>
      <c r="E184" s="12" t="s">
        <v>40</v>
      </c>
      <c r="F184" s="11" t="s">
        <v>105</v>
      </c>
      <c r="G184" s="8"/>
      <c r="H184" s="21">
        <f>G185</f>
        <v>10.966199999999999</v>
      </c>
      <c r="I184" s="21"/>
      <c r="J184" s="125"/>
    </row>
    <row r="185" spans="1:15" ht="38.25" hidden="1" outlineLevel="1">
      <c r="C185" s="130" t="str">
        <f>IF(A185&lt;&gt;"",A185,MAX($A$23:A185)&amp;"."&amp;ROW()-ROW($A$23)+1-MATCH(MAX($A$23:A185),$A$23:A185))</f>
        <v>30.1</v>
      </c>
      <c r="D185" s="7"/>
      <c r="E185" s="17" t="s">
        <v>217</v>
      </c>
      <c r="F185" s="14" t="s">
        <v>104</v>
      </c>
      <c r="G185" s="18">
        <f>0.42*(9.8+16.31)</f>
        <v>10.966199999999999</v>
      </c>
      <c r="H185" s="134"/>
      <c r="I185" s="142"/>
      <c r="J185" s="125" t="str">
        <f t="shared" ref="J185:J192" si="7">IF(ROUND(H185*I185,2)=0," ",ROUND(H185*I185,2))</f>
        <v xml:space="preserve"> </v>
      </c>
    </row>
    <row r="186" spans="1:15" ht="18" collapsed="1">
      <c r="C186" s="129"/>
      <c r="D186" s="7" t="s">
        <v>70</v>
      </c>
      <c r="E186" s="12" t="s">
        <v>41</v>
      </c>
      <c r="F186" s="8" t="s">
        <v>43</v>
      </c>
      <c r="G186" s="8" t="s">
        <v>34</v>
      </c>
      <c r="H186" s="8" t="s">
        <v>34</v>
      </c>
      <c r="I186" s="8" t="s">
        <v>34</v>
      </c>
      <c r="J186" s="8" t="s">
        <v>34</v>
      </c>
    </row>
    <row r="187" spans="1:15" ht="36">
      <c r="C187" s="136"/>
      <c r="D187" s="7" t="s">
        <v>71</v>
      </c>
      <c r="E187" s="12" t="s">
        <v>42</v>
      </c>
      <c r="F187" s="8" t="s">
        <v>43</v>
      </c>
      <c r="G187" s="8" t="s">
        <v>34</v>
      </c>
      <c r="H187" s="8" t="s">
        <v>34</v>
      </c>
      <c r="I187" s="8" t="s">
        <v>34</v>
      </c>
      <c r="J187" s="8" t="s">
        <v>34</v>
      </c>
    </row>
    <row r="188" spans="1:15" ht="36">
      <c r="A188" s="1">
        <f>MAX($A$20:A186)+1</f>
        <v>31</v>
      </c>
      <c r="C188" s="129">
        <f>IF(A188&lt;&gt;"",A188,MAX($A$23:A188)&amp;"."&amp;ROW()-ROW($A$23)+1-MATCH(MAX($A$23:A188),$A$23:A188))</f>
        <v>31</v>
      </c>
      <c r="D188" s="7" t="s">
        <v>128</v>
      </c>
      <c r="E188" s="12" t="s">
        <v>42</v>
      </c>
      <c r="F188" s="11" t="s">
        <v>105</v>
      </c>
      <c r="G188" s="8"/>
      <c r="H188" s="21">
        <f>SUM(G190:G192)</f>
        <v>26.05</v>
      </c>
      <c r="I188" s="21"/>
      <c r="J188" s="125"/>
    </row>
    <row r="189" spans="1:15" ht="39.950000000000003" hidden="1" customHeight="1" outlineLevel="1">
      <c r="C189" s="130" t="str">
        <f>IF(A189&lt;&gt;"",A189,MAX($A$23:A189)&amp;"."&amp;ROW()-ROW($A$23)+1-MATCH(MAX($A$23:A189),$A$23:A189))</f>
        <v>31.1</v>
      </c>
      <c r="D189" s="48"/>
      <c r="E189" s="17" t="s">
        <v>113</v>
      </c>
      <c r="F189" s="14"/>
      <c r="G189" s="9"/>
      <c r="H189" s="134"/>
      <c r="I189" s="74"/>
      <c r="J189" s="125" t="str">
        <f t="shared" si="7"/>
        <v xml:space="preserve"> </v>
      </c>
    </row>
    <row r="190" spans="1:15" ht="20.100000000000001" hidden="1" customHeight="1" outlineLevel="1">
      <c r="C190" s="130" t="str">
        <f>IF(A190&lt;&gt;"",A190,MAX($A$23:A190)&amp;"."&amp;ROW()-ROW($A$23)+1-MATCH(MAX($A$23:A190),$A$23:A190))</f>
        <v>31.2</v>
      </c>
      <c r="D190" s="48"/>
      <c r="E190" s="255" t="s">
        <v>320</v>
      </c>
      <c r="F190" s="254" t="s">
        <v>104</v>
      </c>
      <c r="G190" s="256">
        <v>13.3</v>
      </c>
      <c r="H190" s="134"/>
      <c r="I190" s="74"/>
      <c r="J190" s="125" t="str">
        <f t="shared" si="7"/>
        <v xml:space="preserve"> </v>
      </c>
    </row>
    <row r="191" spans="1:15" ht="20.25" hidden="1" outlineLevel="1">
      <c r="C191" s="130" t="str">
        <f>IF(A191&lt;&gt;"",A191,MAX($A$23:A191)&amp;"."&amp;ROW()-ROW($A$23)+1-MATCH(MAX($A$23:A191),$A$23:A191))</f>
        <v>31.3</v>
      </c>
      <c r="D191" s="48"/>
      <c r="E191" s="255" t="s">
        <v>321</v>
      </c>
      <c r="F191" s="254" t="s">
        <v>104</v>
      </c>
      <c r="G191" s="256">
        <v>7.95</v>
      </c>
      <c r="H191" s="134"/>
      <c r="I191" s="74"/>
      <c r="J191" s="125" t="str">
        <f t="shared" si="7"/>
        <v xml:space="preserve"> </v>
      </c>
    </row>
    <row r="192" spans="1:15" ht="20.25" hidden="1" outlineLevel="1">
      <c r="C192" s="130"/>
      <c r="D192" s="48"/>
      <c r="E192" s="255" t="s">
        <v>322</v>
      </c>
      <c r="F192" s="254" t="s">
        <v>104</v>
      </c>
      <c r="G192" s="256">
        <v>4.8</v>
      </c>
      <c r="H192" s="134"/>
      <c r="I192" s="74"/>
      <c r="J192" s="125" t="str">
        <f t="shared" si="7"/>
        <v xml:space="preserve"> </v>
      </c>
    </row>
    <row r="193" spans="1:16" ht="36" collapsed="1">
      <c r="C193" s="56"/>
      <c r="D193" s="7" t="s">
        <v>221</v>
      </c>
      <c r="E193" s="20" t="s">
        <v>220</v>
      </c>
      <c r="F193" s="11" t="s">
        <v>34</v>
      </c>
      <c r="G193" s="11" t="s">
        <v>34</v>
      </c>
      <c r="H193" s="11" t="s">
        <v>34</v>
      </c>
      <c r="I193" s="11" t="s">
        <v>34</v>
      </c>
      <c r="J193" s="11" t="s">
        <v>34</v>
      </c>
    </row>
    <row r="194" spans="1:16" ht="20.25">
      <c r="A194" s="1">
        <f>MAX($A$20:A192)+1</f>
        <v>32</v>
      </c>
      <c r="C194" s="143">
        <f>IF(A194&lt;&gt;"",A194,MAX($A$23:A194)&amp;"."&amp;ROW()-ROW($A$23)+1-MATCH(MAX($A$23:A194),$A$23:A194))</f>
        <v>32</v>
      </c>
      <c r="D194" s="144" t="s">
        <v>222</v>
      </c>
      <c r="E194" s="20" t="s">
        <v>219</v>
      </c>
      <c r="F194" s="11" t="s">
        <v>105</v>
      </c>
      <c r="G194" s="11"/>
      <c r="H194" s="11">
        <f>G195</f>
        <v>189</v>
      </c>
      <c r="I194" s="11"/>
      <c r="J194" s="125"/>
    </row>
    <row r="195" spans="1:16" ht="36" hidden="1" outlineLevel="1">
      <c r="C195" s="145" t="str">
        <f>IF(A195&lt;&gt;"",A195,MAX($A$23:A195)&amp;"."&amp;ROW()-ROW($A$23)+1-MATCH(MAX($A$23:A195),$A$23:A195))</f>
        <v>32.1</v>
      </c>
      <c r="D195" s="146"/>
      <c r="E195" s="258" t="s">
        <v>323</v>
      </c>
      <c r="F195" s="257" t="s">
        <v>104</v>
      </c>
      <c r="G195" s="259">
        <v>189</v>
      </c>
      <c r="H195" s="14"/>
      <c r="I195" s="74"/>
      <c r="J195" s="126"/>
    </row>
    <row r="196" spans="1:16" ht="24.95" customHeight="1" collapsed="1">
      <c r="C196" s="319" t="s">
        <v>253</v>
      </c>
      <c r="D196" s="320"/>
      <c r="E196" s="320"/>
      <c r="F196" s="320"/>
      <c r="G196" s="320"/>
      <c r="H196" s="320"/>
      <c r="I196" s="320"/>
      <c r="J196" s="165"/>
    </row>
    <row r="197" spans="1:16" s="44" customFormat="1" ht="20.100000000000001" customHeight="1">
      <c r="A197" s="32"/>
      <c r="C197" s="115" t="s">
        <v>89</v>
      </c>
      <c r="D197" s="116" t="s">
        <v>206</v>
      </c>
      <c r="E197" s="117" t="s">
        <v>205</v>
      </c>
      <c r="F197" s="102" t="s">
        <v>34</v>
      </c>
      <c r="G197" s="102" t="s">
        <v>34</v>
      </c>
      <c r="H197" s="102" t="s">
        <v>34</v>
      </c>
      <c r="I197" s="102" t="s">
        <v>34</v>
      </c>
      <c r="J197" s="121" t="s">
        <v>34</v>
      </c>
    </row>
    <row r="198" spans="1:16" s="6" customFormat="1" ht="18">
      <c r="A198" s="41"/>
      <c r="C198" s="112" t="s">
        <v>6</v>
      </c>
      <c r="D198" s="114" t="s">
        <v>208</v>
      </c>
      <c r="E198" s="104" t="s">
        <v>209</v>
      </c>
      <c r="F198" s="105" t="s">
        <v>34</v>
      </c>
      <c r="G198" s="105" t="s">
        <v>34</v>
      </c>
      <c r="H198" s="105" t="s">
        <v>34</v>
      </c>
      <c r="I198" s="105" t="s">
        <v>34</v>
      </c>
      <c r="J198" s="127" t="s">
        <v>34</v>
      </c>
    </row>
    <row r="199" spans="1:16" s="6" customFormat="1" ht="18">
      <c r="A199" s="41"/>
      <c r="C199" s="56"/>
      <c r="D199" s="7" t="s">
        <v>277</v>
      </c>
      <c r="E199" s="20" t="s">
        <v>278</v>
      </c>
      <c r="F199" s="11" t="s">
        <v>34</v>
      </c>
      <c r="G199" s="11" t="s">
        <v>34</v>
      </c>
      <c r="H199" s="11" t="s">
        <v>34</v>
      </c>
      <c r="I199" s="11" t="s">
        <v>34</v>
      </c>
      <c r="J199" s="128" t="s">
        <v>34</v>
      </c>
    </row>
    <row r="200" spans="1:16" s="6" customFormat="1" ht="20.25">
      <c r="A200" s="1">
        <f>MAX($A$20:A194)+1</f>
        <v>33</v>
      </c>
      <c r="B200" s="47"/>
      <c r="C200" s="129">
        <f>IF(A200&lt;&gt;"",A200,MAX($A$23:A200)&amp;"."&amp;ROW()-ROW($A$23)+1-MATCH(MAX($A$23:A200),$A$23:A200))</f>
        <v>33</v>
      </c>
      <c r="D200" s="144" t="s">
        <v>280</v>
      </c>
      <c r="E200" s="20" t="s">
        <v>279</v>
      </c>
      <c r="F200" s="11" t="s">
        <v>105</v>
      </c>
      <c r="G200" s="11"/>
      <c r="H200" s="11">
        <f>G201</f>
        <v>219.2</v>
      </c>
      <c r="I200" s="11"/>
      <c r="J200" s="128"/>
    </row>
    <row r="201" spans="1:16" s="6" customFormat="1" ht="54" hidden="1" outlineLevel="1">
      <c r="A201" s="32"/>
      <c r="B201" s="44"/>
      <c r="C201" s="130" t="str">
        <f>IF(A201&lt;&gt;"",A201,MAX($A$23:A201)&amp;"."&amp;ROW()-ROW($A$23)+1-MATCH(MAX($A$23:A201),$A$23:A201))</f>
        <v>33.1</v>
      </c>
      <c r="D201" s="119"/>
      <c r="E201" s="22" t="s">
        <v>207</v>
      </c>
      <c r="F201" s="14" t="s">
        <v>104</v>
      </c>
      <c r="G201" s="24">
        <f>(52+60)*1.9+4*4*0.8*0.5</f>
        <v>219.2</v>
      </c>
      <c r="H201" s="14"/>
      <c r="I201" s="74"/>
      <c r="J201" s="126"/>
    </row>
    <row r="202" spans="1:16" s="6" customFormat="1" ht="18" collapsed="1">
      <c r="A202" s="32"/>
      <c r="B202" s="44"/>
      <c r="C202" s="319" t="s">
        <v>254</v>
      </c>
      <c r="D202" s="320"/>
      <c r="E202" s="320"/>
      <c r="F202" s="320"/>
      <c r="G202" s="320"/>
      <c r="H202" s="320"/>
      <c r="I202" s="320"/>
      <c r="J202" s="165"/>
    </row>
    <row r="203" spans="1:16" s="6" customFormat="1" ht="18">
      <c r="A203" s="32"/>
      <c r="B203" s="44"/>
      <c r="C203" s="99" t="s">
        <v>89</v>
      </c>
      <c r="D203" s="100" t="s">
        <v>117</v>
      </c>
      <c r="E203" s="101" t="s">
        <v>116</v>
      </c>
      <c r="F203" s="102" t="s">
        <v>34</v>
      </c>
      <c r="G203" s="102" t="s">
        <v>34</v>
      </c>
      <c r="H203" s="102" t="s">
        <v>34</v>
      </c>
      <c r="I203" s="102" t="s">
        <v>34</v>
      </c>
      <c r="J203" s="121" t="s">
        <v>34</v>
      </c>
    </row>
    <row r="204" spans="1:16" s="6" customFormat="1" ht="18">
      <c r="A204" s="32"/>
      <c r="B204" s="44"/>
      <c r="C204" s="112" t="s">
        <v>6</v>
      </c>
      <c r="D204" s="114" t="s">
        <v>118</v>
      </c>
      <c r="E204" s="104" t="s">
        <v>119</v>
      </c>
      <c r="F204" s="105" t="s">
        <v>34</v>
      </c>
      <c r="G204" s="105" t="s">
        <v>34</v>
      </c>
      <c r="H204" s="105" t="s">
        <v>34</v>
      </c>
      <c r="I204" s="105" t="s">
        <v>34</v>
      </c>
      <c r="J204" s="127" t="s">
        <v>34</v>
      </c>
    </row>
    <row r="205" spans="1:16" s="6" customFormat="1" ht="18">
      <c r="A205" s="32"/>
      <c r="B205" s="44"/>
      <c r="C205" s="56"/>
      <c r="D205" s="7" t="s">
        <v>195</v>
      </c>
      <c r="E205" s="20" t="s">
        <v>196</v>
      </c>
      <c r="F205" s="14"/>
      <c r="G205" s="14"/>
      <c r="H205" s="14"/>
      <c r="I205" s="74"/>
      <c r="J205" s="126"/>
      <c r="L205" s="89"/>
    </row>
    <row r="206" spans="1:16" s="6" customFormat="1" ht="36">
      <c r="A206" s="1">
        <f>MAX($A$20:B205)+1</f>
        <v>34</v>
      </c>
      <c r="B206" s="47"/>
      <c r="C206" s="129">
        <f>IF(A206&lt;&gt;"",A206,MAX($A$23:A206)&amp;"."&amp;ROW()-ROW($A$23)+1-MATCH(MAX($A$23:A206),$A$23:A206))</f>
        <v>34</v>
      </c>
      <c r="D206" s="7" t="s">
        <v>197</v>
      </c>
      <c r="E206" s="20" t="s">
        <v>198</v>
      </c>
      <c r="F206" s="28" t="s">
        <v>10</v>
      </c>
      <c r="G206" s="11" t="s">
        <v>34</v>
      </c>
      <c r="H206" s="62">
        <f>SUM(G207)</f>
        <v>112</v>
      </c>
      <c r="I206" s="62"/>
      <c r="J206" s="123"/>
    </row>
    <row r="207" spans="1:16" s="6" customFormat="1" ht="36" hidden="1" outlineLevel="1">
      <c r="A207" s="32"/>
      <c r="B207" s="44"/>
      <c r="C207" s="130" t="str">
        <f>IF(A207&lt;&gt;"",A207,MAX($A$23:A207)&amp;"."&amp;ROW()-ROW($A$23)+1-MATCH(MAX($A$23:A207),$A$23:A207))</f>
        <v>34.1</v>
      </c>
      <c r="D207" s="66"/>
      <c r="E207" s="23" t="s">
        <v>199</v>
      </c>
      <c r="F207" s="30" t="s">
        <v>10</v>
      </c>
      <c r="G207" s="43">
        <f>52+60</f>
        <v>112</v>
      </c>
      <c r="H207" s="11"/>
      <c r="I207" s="74"/>
      <c r="J207" s="126"/>
      <c r="L207" s="6">
        <v>211.03</v>
      </c>
      <c r="M207" s="6" t="s">
        <v>233</v>
      </c>
      <c r="N207" s="6">
        <f>211.03*112</f>
        <v>23635.360000000001</v>
      </c>
      <c r="O207" s="98" t="s">
        <v>235</v>
      </c>
      <c r="P207" s="6">
        <f>N207+N208</f>
        <v>24014.871999999999</v>
      </c>
    </row>
    <row r="208" spans="1:16" s="6" customFormat="1" ht="54" hidden="1" outlineLevel="1">
      <c r="A208" s="32"/>
      <c r="B208" s="44"/>
      <c r="C208" s="130" t="str">
        <f>IF(A208&lt;&gt;"",A208,MAX($A$23:A208)&amp;"."&amp;ROW()-ROW($A$23)+1-MATCH(MAX($A$23:A208),$A$23:A208))</f>
        <v>34.2</v>
      </c>
      <c r="D208" s="66"/>
      <c r="E208" s="171" t="s">
        <v>281</v>
      </c>
      <c r="F208" s="170" t="s">
        <v>100</v>
      </c>
      <c r="G208" s="172">
        <v>3.5999999999999996</v>
      </c>
      <c r="H208" s="11"/>
      <c r="I208" s="74"/>
      <c r="J208" s="126"/>
      <c r="L208" s="6">
        <v>105.42</v>
      </c>
      <c r="M208" s="6" t="s">
        <v>234</v>
      </c>
      <c r="N208" s="6">
        <f>L208*G208</f>
        <v>379.51199999999994</v>
      </c>
      <c r="O208" s="98" t="s">
        <v>236</v>
      </c>
      <c r="P208" s="6">
        <f>P207/H206</f>
        <v>214.41849999999999</v>
      </c>
    </row>
    <row r="209" spans="1:15" s="6" customFormat="1" ht="18" collapsed="1">
      <c r="A209" s="32"/>
      <c r="B209" s="44"/>
      <c r="C209" s="319" t="s">
        <v>255</v>
      </c>
      <c r="D209" s="320"/>
      <c r="E209" s="320"/>
      <c r="F209" s="320"/>
      <c r="G209" s="320"/>
      <c r="H209" s="320"/>
      <c r="I209" s="320"/>
      <c r="J209" s="165"/>
      <c r="O209" s="98"/>
    </row>
    <row r="210" spans="1:15" ht="30" customHeight="1">
      <c r="C210" s="321" t="s">
        <v>272</v>
      </c>
      <c r="D210" s="322"/>
      <c r="E210" s="322"/>
      <c r="F210" s="322"/>
      <c r="G210" s="322"/>
      <c r="H210" s="322"/>
      <c r="I210" s="344"/>
      <c r="J210" s="166"/>
      <c r="L210" s="162"/>
      <c r="M210" s="163"/>
    </row>
    <row r="211" spans="1:15" ht="52.5" customHeight="1">
      <c r="C211" s="321" t="s">
        <v>514</v>
      </c>
      <c r="D211" s="322"/>
      <c r="E211" s="322"/>
      <c r="F211" s="322"/>
      <c r="G211" s="322"/>
      <c r="H211" s="322"/>
      <c r="I211" s="344"/>
      <c r="J211" s="166"/>
      <c r="L211" s="163"/>
    </row>
    <row r="212" spans="1:15" ht="18" customHeight="1">
      <c r="C212" s="61"/>
    </row>
  </sheetData>
  <mergeCells count="21">
    <mergeCell ref="C210:I210"/>
    <mergeCell ref="C211:I211"/>
    <mergeCell ref="C209:I209"/>
    <mergeCell ref="C2:J2"/>
    <mergeCell ref="C15:I15"/>
    <mergeCell ref="C1:J1"/>
    <mergeCell ref="C196:I196"/>
    <mergeCell ref="C202:I202"/>
    <mergeCell ref="C25:I25"/>
    <mergeCell ref="C52:I52"/>
    <mergeCell ref="C68:I68"/>
    <mergeCell ref="C77:I77"/>
    <mergeCell ref="C93:I93"/>
    <mergeCell ref="C124:I124"/>
    <mergeCell ref="C130:I130"/>
    <mergeCell ref="C141:I141"/>
    <mergeCell ref="C151:I151"/>
    <mergeCell ref="C16:J16"/>
    <mergeCell ref="C17:J17"/>
    <mergeCell ref="C179:I179"/>
    <mergeCell ref="C3:J3"/>
  </mergeCells>
  <pageMargins left="0.78740157480314965" right="0.27559055118110237" top="0.74803149606299213" bottom="0.74803149606299213" header="0.31496062992125984" footer="0.31496062992125984"/>
  <pageSetup paperSize="9" scale="43" fitToHeight="10" orientation="portrait" r:id="rId1"/>
  <rowBreaks count="1" manualBreakCount="1">
    <brk id="130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część zbiorcza</vt:lpstr>
      <vt:lpstr>Zadanie 1</vt:lpstr>
      <vt:lpstr>Zadanie 2</vt:lpstr>
      <vt:lpstr>'część zbiorcza'!Obszar_wydruku</vt:lpstr>
      <vt:lpstr>'Zadanie 1'!Obszar_wydruku</vt:lpstr>
      <vt:lpstr>'Zadanie 2'!Obszar_wydruku</vt:lpstr>
      <vt:lpstr>'Zadanie 1'!Tytuły_wydruku</vt:lpstr>
    </vt:vector>
  </TitlesOfParts>
  <Company>WYG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Dumański</dc:creator>
  <cp:lastModifiedBy>Sebastian Chada</cp:lastModifiedBy>
  <cp:lastPrinted>2016-04-06T10:21:09Z</cp:lastPrinted>
  <dcterms:created xsi:type="dcterms:W3CDTF">2009-04-17T11:40:46Z</dcterms:created>
  <dcterms:modified xsi:type="dcterms:W3CDTF">2016-04-06T10:24:46Z</dcterms:modified>
</cp:coreProperties>
</file>