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szkondziak\Desktop\MOP RACULA utrzymnie 2020-2021\"/>
    </mc:Choice>
  </mc:AlternateContent>
  <bookViews>
    <workbookView xWindow="-120" yWindow="-120" windowWidth="29040" windowHeight="1599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2" i="1" l="1"/>
  <c r="I111" i="1"/>
  <c r="I109" i="1"/>
  <c r="I102" i="1"/>
  <c r="I100" i="1"/>
  <c r="I98" i="1"/>
  <c r="I110" i="1" s="1"/>
  <c r="F184" i="1" l="1"/>
  <c r="F18" i="1"/>
  <c r="F26" i="1"/>
  <c r="F204" i="1" l="1"/>
  <c r="F114" i="1" l="1"/>
  <c r="F102" i="1"/>
  <c r="F100" i="1" s="1"/>
  <c r="F109" i="1"/>
  <c r="F98" i="1"/>
  <c r="F110" i="1" s="1"/>
</calcChain>
</file>

<file path=xl/sharedStrings.xml><?xml version="1.0" encoding="utf-8"?>
<sst xmlns="http://schemas.openxmlformats.org/spreadsheetml/2006/main" count="452" uniqueCount="260">
  <si>
    <t>LP.</t>
  </si>
  <si>
    <t>Asortyment</t>
  </si>
  <si>
    <t>Ilość</t>
  </si>
  <si>
    <t>Jednostka</t>
  </si>
  <si>
    <t>kpl.</t>
  </si>
  <si>
    <t xml:space="preserve">Miejsca piknikowe (stól + dwie ławki dla 4 osób) </t>
  </si>
  <si>
    <t xml:space="preserve">2. </t>
  </si>
  <si>
    <t>Kosze na śmieci</t>
  </si>
  <si>
    <t xml:space="preserve">szt. </t>
  </si>
  <si>
    <t xml:space="preserve">3. </t>
  </si>
  <si>
    <t>Zestaw do segregacji odpadów (szkło, papier,PVC)</t>
  </si>
  <si>
    <t>4.</t>
  </si>
  <si>
    <t>Plac zabaw dla dzieci</t>
  </si>
  <si>
    <t>- nawierzchnia bezpieczna</t>
  </si>
  <si>
    <t>m2</t>
  </si>
  <si>
    <t>5.</t>
  </si>
  <si>
    <t>- ogrodzenie z furtką 1230mm</t>
  </si>
  <si>
    <t>Siłownia</t>
  </si>
  <si>
    <t>1.</t>
  </si>
  <si>
    <t>mb</t>
  </si>
  <si>
    <t>6.</t>
  </si>
  <si>
    <t>Ławki parkowe</t>
  </si>
  <si>
    <t>- sprężynowiec Gepard</t>
  </si>
  <si>
    <t>- huśtawka wagowa Koniki</t>
  </si>
  <si>
    <t xml:space="preserve">7. </t>
  </si>
  <si>
    <t>8.</t>
  </si>
  <si>
    <t>9.</t>
  </si>
  <si>
    <t>- stanowisko dla pojazdów niebezpiecznych</t>
  </si>
  <si>
    <t>- chodniki</t>
  </si>
  <si>
    <t>- wyspy dzielące</t>
  </si>
  <si>
    <t>- umocnione place pod wiatami smietnikowymi</t>
  </si>
  <si>
    <t>- stanowisko dla kontroli technicznej pojazdów</t>
  </si>
  <si>
    <t>- stanowisko kontroli ITD.: waga</t>
  </si>
  <si>
    <t>- huśtawka wahadłowa HELA (z dwoma siedziskami)</t>
  </si>
  <si>
    <t>- ogrodzenie systemowe 2m</t>
  </si>
  <si>
    <t>- podciag nóg z drabinka</t>
  </si>
  <si>
    <t>- prostownik pleców z ławką</t>
  </si>
  <si>
    <t>- drążek</t>
  </si>
  <si>
    <t>- twister i surfer</t>
  </si>
  <si>
    <t>- biegacz i ławka</t>
  </si>
  <si>
    <t>- utwardzony teren przy hydroforni [MEBA]</t>
  </si>
  <si>
    <t>- utwardzony teren przy zbiorniku szczelnym [MEBA]</t>
  </si>
  <si>
    <t xml:space="preserve"> - stanowisko dla pojazdow ITD.</t>
  </si>
  <si>
    <t>- parkingi dla samochodow ciężarowych</t>
  </si>
  <si>
    <t>- parkingi dla samochodów osobowych</t>
  </si>
  <si>
    <t>- zatoka postojowa przy zbiorniku PPOŻ</t>
  </si>
  <si>
    <t>- zatoka postojowa przy separatorze</t>
  </si>
  <si>
    <t>10.</t>
  </si>
  <si>
    <t>11.</t>
  </si>
  <si>
    <t>Parkingi dla samochodow osobowych</t>
  </si>
  <si>
    <t>12.</t>
  </si>
  <si>
    <t>-  dla osób niepełnosprawnych</t>
  </si>
  <si>
    <t>-  dla matek z dziećmi</t>
  </si>
  <si>
    <t>- pozostałe</t>
  </si>
  <si>
    <t>Parkingi dla samochodow ciężarowych</t>
  </si>
  <si>
    <t>13.</t>
  </si>
  <si>
    <t>Parkingi dla autobusów</t>
  </si>
  <si>
    <t>14.</t>
  </si>
  <si>
    <t>Parkingi dla pojazdów przew. materiały niebezpieczne</t>
  </si>
  <si>
    <t>15.</t>
  </si>
  <si>
    <t>16.</t>
  </si>
  <si>
    <t>Tablica informacji turystycznej</t>
  </si>
  <si>
    <t>17.</t>
  </si>
  <si>
    <t>Place, parkingi  i chodniki</t>
  </si>
  <si>
    <t>Drogi manewrowe, parkingi, chodniki, place</t>
  </si>
  <si>
    <t xml:space="preserve"> - drogi bitumiczne</t>
  </si>
  <si>
    <t>- nawierzchnie betonowe</t>
  </si>
  <si>
    <t xml:space="preserve"> - nawierzchnie z plyty MEBA</t>
  </si>
  <si>
    <t>- nawierzchnie z kruszywa</t>
  </si>
  <si>
    <t>- ciagi piesze z kostki</t>
  </si>
  <si>
    <t xml:space="preserve"> - parking, zatoki  z kostki betonowej</t>
  </si>
  <si>
    <t>18.</t>
  </si>
  <si>
    <t>Kanalizacja deszczowa</t>
  </si>
  <si>
    <t>- wpusty</t>
  </si>
  <si>
    <t>- studnie</t>
  </si>
  <si>
    <t>- przykanaliki</t>
  </si>
  <si>
    <t>- zbiornik ścieków skarzonych 10m3</t>
  </si>
  <si>
    <t>- kolektor deszczowy</t>
  </si>
  <si>
    <t>19.</t>
  </si>
  <si>
    <t>Zbiorniki szczelne</t>
  </si>
  <si>
    <t>- zbiornik na ścieki</t>
  </si>
  <si>
    <t>- zbiornik ścieków skarzonych</t>
  </si>
  <si>
    <t>m3</t>
  </si>
  <si>
    <t>20.</t>
  </si>
  <si>
    <t>Zbiornik PPOŻ</t>
  </si>
  <si>
    <t>- pojemność</t>
  </si>
  <si>
    <t>- dł. ogrodzeń (siatka salowa ocynkowana)</t>
  </si>
  <si>
    <t>21.</t>
  </si>
  <si>
    <t>Zbiornik retencyjny</t>
  </si>
  <si>
    <t>- dł. ogrodzenia (siatka stalowa ocynkowana)</t>
  </si>
  <si>
    <t>22.</t>
  </si>
  <si>
    <t>Kanalizacja sanitarna</t>
  </si>
  <si>
    <t>- kolektor sanitarny</t>
  </si>
  <si>
    <t>- studnie prefabrykowane</t>
  </si>
  <si>
    <t>- zbiornik bezodpływowy</t>
  </si>
  <si>
    <t>- stanowisko dla zrzutu ścieków dla autobusów</t>
  </si>
  <si>
    <t>23.</t>
  </si>
  <si>
    <t>Wodociąg</t>
  </si>
  <si>
    <t>- wodociąg wraz z przyłączami</t>
  </si>
  <si>
    <t>m</t>
  </si>
  <si>
    <t>- zasuwy + skrzynki</t>
  </si>
  <si>
    <t>- hydrant ogrodowy</t>
  </si>
  <si>
    <t>- hydrant P-POZ</t>
  </si>
  <si>
    <t>24.</t>
  </si>
  <si>
    <t>- zdrój uliczny</t>
  </si>
  <si>
    <t>- bąk</t>
  </si>
  <si>
    <t>kpl</t>
  </si>
  <si>
    <t>- zestaw hydroforowy ZH - ICP/W 3.10.7/3 kW + OT 40W 
- 3 pompy</t>
  </si>
  <si>
    <t>- szafa sterownicza 1000 x 800 x 300</t>
  </si>
  <si>
    <t>- zawór antyskażeniowy 1300EA DN80</t>
  </si>
  <si>
    <t>- filtr siatkowy 7110 DN80</t>
  </si>
  <si>
    <t>- osuszacz powietrza LDH 520</t>
  </si>
  <si>
    <t xml:space="preserve">- zawory zwrotne </t>
  </si>
  <si>
    <t>- przetworniki ciśnienia</t>
  </si>
  <si>
    <t>- łącznik amortyzacyjny DN80</t>
  </si>
  <si>
    <t>- manometry 0 - 1,6 Mpa</t>
  </si>
  <si>
    <t xml:space="preserve">- wodomierz </t>
  </si>
  <si>
    <t xml:space="preserve">- przepustnice zaporowe </t>
  </si>
  <si>
    <t>- rurociąg technilogiczny</t>
  </si>
  <si>
    <t>- studnia zbiorcza DN 1000</t>
  </si>
  <si>
    <t>Hydrofornia o wydajności 10 dm3/s, wysokości cisnienia
 0,6 Mpa, mocy energetycznej 9 kW i częstotliwości 50 Hz</t>
  </si>
  <si>
    <t>25.</t>
  </si>
  <si>
    <t>- krawężnik granitowy</t>
  </si>
  <si>
    <t>26.</t>
  </si>
  <si>
    <t>Oznakowanie pionowe</t>
  </si>
  <si>
    <t>Pojemniki na odpady niebezpieczne</t>
  </si>
  <si>
    <t>Krawężniki</t>
  </si>
  <si>
    <t>Oznakowanie poziome cienkowarstwowe - linie ciagłe</t>
  </si>
  <si>
    <t>Malowanie stanowisk przeznaczonych dla osob niepełnosprawnych</t>
  </si>
  <si>
    <t>słupki znaków</t>
  </si>
  <si>
    <t>tarcze znaków</t>
  </si>
  <si>
    <t>Oznakowanie poziome</t>
  </si>
  <si>
    <t>27.</t>
  </si>
  <si>
    <t>27a.</t>
  </si>
  <si>
    <t>P-24(niepełnosprawni): 5szt.</t>
  </si>
  <si>
    <t>P-24(matki z dziećmi): 5szt.</t>
  </si>
  <si>
    <t>Oznakowanie poziome grubowarstwowe - strzałki i inne symbole</t>
  </si>
  <si>
    <t>27b.</t>
  </si>
  <si>
    <t>27c.</t>
  </si>
  <si>
    <t>27d.</t>
  </si>
  <si>
    <t>28.</t>
  </si>
  <si>
    <t>Bariery</t>
  </si>
  <si>
    <t>- balustrady U-11a</t>
  </si>
  <si>
    <t>- bariery energochłonne N2W3A</t>
  </si>
  <si>
    <t>mb.</t>
  </si>
  <si>
    <t>29.</t>
  </si>
  <si>
    <t>Oświetlenie</t>
  </si>
  <si>
    <t>- ławki parkowe</t>
  </si>
  <si>
    <t>- boxy</t>
  </si>
  <si>
    <t xml:space="preserve">Wiaty śmietnikowe </t>
  </si>
  <si>
    <t>słupy oswietleniowe h=8m</t>
  </si>
  <si>
    <t>- oprawy LED 50W 5800lm</t>
  </si>
  <si>
    <t>- oprawy LED 100W 13000lm</t>
  </si>
  <si>
    <t>- szafka oświetleniowa ZK-SO</t>
  </si>
  <si>
    <t>- rozdzielnica główna ZK-RG</t>
  </si>
  <si>
    <t>- szafka ZK-ITD.</t>
  </si>
  <si>
    <t>- szafka ZK-Camper</t>
  </si>
  <si>
    <t>- szafka ZK-SH</t>
  </si>
  <si>
    <t>30.</t>
  </si>
  <si>
    <t>- studnie SKR-1</t>
  </si>
  <si>
    <t>- studnie SKR-2</t>
  </si>
  <si>
    <t>- kanalizacja kablowa</t>
  </si>
  <si>
    <t>31.</t>
  </si>
  <si>
    <t>- studnie SK-1</t>
  </si>
  <si>
    <t>Kanalizacja teletechniczna / światłowodowa</t>
  </si>
  <si>
    <t>- kamery</t>
  </si>
  <si>
    <t>Zieleń</t>
  </si>
  <si>
    <t xml:space="preserve">Budynek WC: </t>
  </si>
  <si>
    <t xml:space="preserve">Powierzchnia zabudowy: 139,73 m2, </t>
  </si>
  <si>
    <t xml:space="preserve">- wiatrołap </t>
  </si>
  <si>
    <t xml:space="preserve">- umywalki Kobiet                 </t>
  </si>
  <si>
    <t xml:space="preserve">- prysznic kobiet                   </t>
  </si>
  <si>
    <t xml:space="preserve">- pom. dla niemowląt            </t>
  </si>
  <si>
    <t xml:space="preserve">- wiatrołap   </t>
  </si>
  <si>
    <t xml:space="preserve">- umywalki mężczyzn           </t>
  </si>
  <si>
    <t xml:space="preserve">- wc mężczyzn                    </t>
  </si>
  <si>
    <t xml:space="preserve">- wc kobiet                          </t>
  </si>
  <si>
    <t xml:space="preserve">- wc niepełnospr. mężczyzn           </t>
  </si>
  <si>
    <t xml:space="preserve">- prysznic mężczyzn            </t>
  </si>
  <si>
    <t xml:space="preserve">- pom. socjalne                     </t>
  </si>
  <si>
    <t xml:space="preserve">- pom. porządkowe              </t>
  </si>
  <si>
    <t>- pom. techniczne</t>
  </si>
  <si>
    <t xml:space="preserve">- serwerownia                      </t>
  </si>
  <si>
    <t>Wyposażenie budynku</t>
  </si>
  <si>
    <t>Powierzchnia użytkowa 106,23 m2</t>
  </si>
  <si>
    <t xml:space="preserve">- wc niepełnospr. kobiet             </t>
  </si>
  <si>
    <t>- dozownik mydła w pianie</t>
  </si>
  <si>
    <t>- podajniki ręczników papierowych z koszem</t>
  </si>
  <si>
    <t>- podajniki papieru toaletowego</t>
  </si>
  <si>
    <t>- kosze na odpady (otwarte)</t>
  </si>
  <si>
    <t>- kosze do damskich toalet</t>
  </si>
  <si>
    <t>- suszarki elektryczne</t>
  </si>
  <si>
    <t>- umywalki</t>
  </si>
  <si>
    <t>- umywalki dla niepełnosprawnych</t>
  </si>
  <si>
    <t>- stanowisko do przewijania niemowląt</t>
  </si>
  <si>
    <t>- stanowisko do pielęgnacji niemowląt</t>
  </si>
  <si>
    <t>- zlewozmywak</t>
  </si>
  <si>
    <t>- zlew gospodarczy</t>
  </si>
  <si>
    <t>- bateria stojąca</t>
  </si>
  <si>
    <t>- bateria zlewozmywakowa</t>
  </si>
  <si>
    <t>- szafka pod zlewozmywak</t>
  </si>
  <si>
    <t>- bateria umywalkowa z czujnikiem podczerwieni</t>
  </si>
  <si>
    <t>- zawory czerpalne</t>
  </si>
  <si>
    <t>- miski ustępowe</t>
  </si>
  <si>
    <t>- miski ustępowe dla niepełnosprawnych</t>
  </si>
  <si>
    <t>- deski sedesowe</t>
  </si>
  <si>
    <t>- natryski</t>
  </si>
  <si>
    <t>- krzesełka prysznicowe dla niepełnosprawnych</t>
  </si>
  <si>
    <t>- pisuary</t>
  </si>
  <si>
    <t>- lustra</t>
  </si>
  <si>
    <t>- lustra uchylne</t>
  </si>
  <si>
    <t>- oprawy oświetleniowe</t>
  </si>
  <si>
    <t>- oprawy ewakuacyjne</t>
  </si>
  <si>
    <t>- oprawy awaryjne</t>
  </si>
  <si>
    <t>- czujniki obecności</t>
  </si>
  <si>
    <t>- poręcze dla niepełnosprawnych</t>
  </si>
  <si>
    <t>- centrala wentylacyjna</t>
  </si>
  <si>
    <t>- podgrzewacz wody</t>
  </si>
  <si>
    <t>- wieszaki</t>
  </si>
  <si>
    <t>- maty grzejne</t>
  </si>
  <si>
    <t>- gaśnice</t>
  </si>
  <si>
    <t>- klimatyzator</t>
  </si>
  <si>
    <t>- tablica elektryczna</t>
  </si>
  <si>
    <t>- samozamykacze dla drzwi aluminiowych</t>
  </si>
  <si>
    <t>- samozamykacze dla drzwi drewnianych</t>
  </si>
  <si>
    <t>- samozamykacze dla drzwi stalowych</t>
  </si>
  <si>
    <t>- regulatory temperatury</t>
  </si>
  <si>
    <t>- pompa cyrkulacyjna</t>
  </si>
  <si>
    <t>- wodomierz</t>
  </si>
  <si>
    <t>- przyciski spłukujące</t>
  </si>
  <si>
    <t xml:space="preserve"> - wycieraczki systemowe</t>
  </si>
  <si>
    <t>- sterownik do centrali wentylacyjnej</t>
  </si>
  <si>
    <t>- sterownik do klimatyzatora</t>
  </si>
  <si>
    <t>szt.</t>
  </si>
  <si>
    <t xml:space="preserve">Miejsca piknikowe </t>
  </si>
  <si>
    <t xml:space="preserve">Zestaw do segregacji odpadów </t>
  </si>
  <si>
    <t>- deren rozgłowy</t>
  </si>
  <si>
    <t>- tawuła japońska</t>
  </si>
  <si>
    <t>- kalina hordowina</t>
  </si>
  <si>
    <t>- forsycja</t>
  </si>
  <si>
    <t>- róża dzika</t>
  </si>
  <si>
    <t>- porzeczka alpejska</t>
  </si>
  <si>
    <t>-pięciornik krzewiasty</t>
  </si>
  <si>
    <t>- powojnik pnacy</t>
  </si>
  <si>
    <t>- trzmielina fortunea</t>
  </si>
  <si>
    <t>- lipa drobnolistna</t>
  </si>
  <si>
    <t>- klon pospolity</t>
  </si>
  <si>
    <t>- jarzab mączny</t>
  </si>
  <si>
    <t>- powierzchnie trawiaste</t>
  </si>
  <si>
    <t>32.</t>
  </si>
  <si>
    <t>Bramy, furtki</t>
  </si>
  <si>
    <t>- bramy</t>
  </si>
  <si>
    <t>- furtki</t>
  </si>
  <si>
    <t>- światłowód na terenie MOP-u</t>
  </si>
  <si>
    <t xml:space="preserve">P-18: </t>
  </si>
  <si>
    <t>P-20:</t>
  </si>
  <si>
    <t xml:space="preserve">P-13: </t>
  </si>
  <si>
    <t>Oznakowanie poziome cienkowarstwowe - inne symbole</t>
  </si>
  <si>
    <t>11 (19)</t>
  </si>
  <si>
    <t>P-22(BUS)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</si>
</sst>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u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quotePrefix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quotePrefix="1" applyBorder="1" applyAlignment="1">
      <alignment horizontal="center" vertical="center" wrapText="1"/>
    </xf>
    <xf numFmtId="0" fontId="0" fillId="0" borderId="3" xfId="0" quotePrefix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0" fillId="0" borderId="4" xfId="0" quotePrefix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0" fontId="0" fillId="0" borderId="6" xfId="0" quotePrefix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quotePrefix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A224"/>
  <sheetViews>
    <sheetView tabSelected="1" topLeftCell="A16" workbookViewId="0">
      <selection activeCell="I103" sqref="I103"/>
    </sheetView>
  </sheetViews>
  <sheetFormatPr defaultRowHeight="12.75" x14ac:dyDescent="0.2"/>
  <cols>
    <col min="2" max="3" width="9.140625" style="1"/>
    <col min="4" max="4" width="62.7109375" style="1" customWidth="1"/>
    <col min="5" max="5" width="18.140625" style="1" customWidth="1"/>
    <col min="6" max="6" width="15.85546875" style="1" customWidth="1"/>
    <col min="7" max="10" width="9.140625" style="1"/>
    <col min="11" max="11" width="41.42578125" style="1" customWidth="1"/>
    <col min="12" max="27" width="9.140625" style="1"/>
  </cols>
  <sheetData>
    <row r="3" spans="2:27" ht="13.5" thickBot="1" x14ac:dyDescent="0.25"/>
    <row r="4" spans="2:27" ht="24.75" customHeight="1" x14ac:dyDescent="0.2">
      <c r="C4" s="9" t="s">
        <v>0</v>
      </c>
      <c r="D4" s="9" t="s">
        <v>1</v>
      </c>
      <c r="E4" s="9" t="s">
        <v>3</v>
      </c>
      <c r="F4" s="9" t="s">
        <v>2</v>
      </c>
    </row>
    <row r="5" spans="2:27" ht="17.25" customHeight="1" thickBot="1" x14ac:dyDescent="0.25">
      <c r="C5" s="42">
        <v>1</v>
      </c>
      <c r="D5" s="42">
        <v>2</v>
      </c>
      <c r="E5" s="42">
        <v>3</v>
      </c>
      <c r="F5" s="42">
        <v>4</v>
      </c>
    </row>
    <row r="6" spans="2:27" ht="18" customHeight="1" thickBot="1" x14ac:dyDescent="0.25">
      <c r="C6" s="11" t="s">
        <v>18</v>
      </c>
      <c r="D6" s="12" t="s">
        <v>234</v>
      </c>
      <c r="E6" s="11"/>
      <c r="F6" s="11"/>
    </row>
    <row r="7" spans="2:27" s="3" customFormat="1" ht="13.5" thickBot="1" x14ac:dyDescent="0.25">
      <c r="B7" s="4"/>
      <c r="C7" s="13"/>
      <c r="D7" s="14" t="s">
        <v>5</v>
      </c>
      <c r="E7" s="13" t="s">
        <v>4</v>
      </c>
      <c r="F7" s="13">
        <v>6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2:27" ht="20.25" customHeight="1" thickBot="1" x14ac:dyDescent="0.25">
      <c r="C8" s="11" t="s">
        <v>6</v>
      </c>
      <c r="D8" s="12" t="s">
        <v>7</v>
      </c>
      <c r="E8" s="11"/>
      <c r="F8" s="11"/>
    </row>
    <row r="9" spans="2:27" s="3" customFormat="1" ht="13.5" thickBot="1" x14ac:dyDescent="0.25">
      <c r="B9" s="4"/>
      <c r="C9" s="13"/>
      <c r="D9" s="14" t="s">
        <v>7</v>
      </c>
      <c r="E9" s="13" t="s">
        <v>8</v>
      </c>
      <c r="F9" s="13" t="s">
        <v>258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2:27" ht="18" customHeight="1" thickBot="1" x14ac:dyDescent="0.25">
      <c r="C10" s="11" t="s">
        <v>9</v>
      </c>
      <c r="D10" s="12" t="s">
        <v>235</v>
      </c>
      <c r="E10" s="11"/>
      <c r="F10" s="11"/>
    </row>
    <row r="11" spans="2:27" s="3" customFormat="1" ht="13.5" thickBot="1" x14ac:dyDescent="0.25">
      <c r="B11" s="4"/>
      <c r="C11" s="13"/>
      <c r="D11" s="14" t="s">
        <v>10</v>
      </c>
      <c r="E11" s="13" t="s">
        <v>4</v>
      </c>
      <c r="F11" s="13">
        <v>1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2:27" ht="22.5" customHeight="1" thickBot="1" x14ac:dyDescent="0.25">
      <c r="C12" s="11" t="s">
        <v>11</v>
      </c>
      <c r="D12" s="12" t="s">
        <v>12</v>
      </c>
      <c r="E12" s="11" t="s">
        <v>4</v>
      </c>
      <c r="F12" s="11">
        <v>1</v>
      </c>
    </row>
    <row r="13" spans="2:27" x14ac:dyDescent="0.2">
      <c r="C13" s="15"/>
      <c r="D13" s="16" t="s">
        <v>105</v>
      </c>
      <c r="E13" s="15" t="s">
        <v>8</v>
      </c>
      <c r="F13" s="15">
        <v>1</v>
      </c>
    </row>
    <row r="14" spans="2:27" x14ac:dyDescent="0.2">
      <c r="C14" s="17"/>
      <c r="D14" s="18" t="s">
        <v>33</v>
      </c>
      <c r="E14" s="17" t="s">
        <v>8</v>
      </c>
      <c r="F14" s="17">
        <v>1</v>
      </c>
    </row>
    <row r="15" spans="2:27" x14ac:dyDescent="0.2">
      <c r="C15" s="17"/>
      <c r="D15" s="18" t="s">
        <v>23</v>
      </c>
      <c r="E15" s="17" t="s">
        <v>8</v>
      </c>
      <c r="F15" s="17">
        <v>1</v>
      </c>
    </row>
    <row r="16" spans="2:27" x14ac:dyDescent="0.2">
      <c r="C16" s="17"/>
      <c r="D16" s="18" t="s">
        <v>22</v>
      </c>
      <c r="E16" s="17" t="s">
        <v>8</v>
      </c>
      <c r="F16" s="17">
        <v>1</v>
      </c>
    </row>
    <row r="17" spans="2:27" x14ac:dyDescent="0.2">
      <c r="C17" s="17"/>
      <c r="D17" s="18" t="s">
        <v>16</v>
      </c>
      <c r="E17" s="17" t="s">
        <v>19</v>
      </c>
      <c r="F17" s="17">
        <v>27.1</v>
      </c>
    </row>
    <row r="18" spans="2:27" ht="13.5" thickBot="1" x14ac:dyDescent="0.25">
      <c r="C18" s="10"/>
      <c r="D18" s="19" t="s">
        <v>13</v>
      </c>
      <c r="E18" s="10" t="s">
        <v>14</v>
      </c>
      <c r="F18" s="10">
        <f>4.5*19</f>
        <v>85.5</v>
      </c>
    </row>
    <row r="19" spans="2:27" ht="18.75" customHeight="1" thickBot="1" x14ac:dyDescent="0.25">
      <c r="C19" s="11" t="s">
        <v>15</v>
      </c>
      <c r="D19" s="12" t="s">
        <v>17</v>
      </c>
      <c r="E19" s="11" t="s">
        <v>4</v>
      </c>
      <c r="F19" s="11">
        <v>1</v>
      </c>
    </row>
    <row r="20" spans="2:27" x14ac:dyDescent="0.2">
      <c r="C20" s="15"/>
      <c r="D20" s="16" t="s">
        <v>35</v>
      </c>
      <c r="E20" s="15" t="s">
        <v>8</v>
      </c>
      <c r="F20" s="15">
        <v>1</v>
      </c>
    </row>
    <row r="21" spans="2:27" x14ac:dyDescent="0.2">
      <c r="C21" s="17"/>
      <c r="D21" s="18" t="s">
        <v>36</v>
      </c>
      <c r="E21" s="17" t="s">
        <v>8</v>
      </c>
      <c r="F21" s="17">
        <v>1</v>
      </c>
    </row>
    <row r="22" spans="2:27" x14ac:dyDescent="0.2">
      <c r="C22" s="17"/>
      <c r="D22" s="18" t="s">
        <v>37</v>
      </c>
      <c r="E22" s="17" t="s">
        <v>8</v>
      </c>
      <c r="F22" s="17">
        <v>1</v>
      </c>
    </row>
    <row r="23" spans="2:27" x14ac:dyDescent="0.2">
      <c r="C23" s="17"/>
      <c r="D23" s="18" t="s">
        <v>38</v>
      </c>
      <c r="E23" s="17" t="s">
        <v>8</v>
      </c>
      <c r="F23" s="17">
        <v>1</v>
      </c>
    </row>
    <row r="24" spans="2:27" x14ac:dyDescent="0.2">
      <c r="C24" s="17"/>
      <c r="D24" s="18" t="s">
        <v>39</v>
      </c>
      <c r="E24" s="17" t="s">
        <v>8</v>
      </c>
      <c r="F24" s="17">
        <v>1</v>
      </c>
    </row>
    <row r="25" spans="2:27" x14ac:dyDescent="0.2">
      <c r="C25" s="17"/>
      <c r="D25" s="18" t="s">
        <v>16</v>
      </c>
      <c r="E25" s="17" t="s">
        <v>19</v>
      </c>
      <c r="F25" s="17">
        <v>28.1</v>
      </c>
    </row>
    <row r="26" spans="2:27" ht="13.5" thickBot="1" x14ac:dyDescent="0.25">
      <c r="C26" s="10"/>
      <c r="D26" s="19" t="s">
        <v>13</v>
      </c>
      <c r="E26" s="10" t="s">
        <v>14</v>
      </c>
      <c r="F26" s="10">
        <f>6*16.5</f>
        <v>99</v>
      </c>
    </row>
    <row r="27" spans="2:27" ht="17.25" customHeight="1" thickBot="1" x14ac:dyDescent="0.25">
      <c r="C27" s="11" t="s">
        <v>20</v>
      </c>
      <c r="D27" s="12" t="s">
        <v>21</v>
      </c>
      <c r="E27" s="11"/>
      <c r="F27" s="11"/>
    </row>
    <row r="28" spans="2:27" s="3" customFormat="1" ht="13.5" thickBot="1" x14ac:dyDescent="0.25">
      <c r="B28" s="4"/>
      <c r="C28" s="13"/>
      <c r="D28" s="20" t="s">
        <v>147</v>
      </c>
      <c r="E28" s="13" t="s">
        <v>8</v>
      </c>
      <c r="F28" s="13">
        <v>8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2:27" ht="17.25" customHeight="1" thickBot="1" x14ac:dyDescent="0.25">
      <c r="C29" s="11" t="s">
        <v>24</v>
      </c>
      <c r="D29" s="12" t="s">
        <v>149</v>
      </c>
      <c r="E29" s="11"/>
      <c r="F29" s="11"/>
      <c r="K29" s="3"/>
      <c r="L29" s="3"/>
      <c r="M29" s="3"/>
      <c r="N29" s="8"/>
      <c r="O29" s="8"/>
      <c r="P29" s="3"/>
    </row>
    <row r="30" spans="2:27" s="3" customFormat="1" ht="13.5" thickBot="1" x14ac:dyDescent="0.25">
      <c r="B30" s="4"/>
      <c r="C30" s="13"/>
      <c r="D30" s="20" t="s">
        <v>148</v>
      </c>
      <c r="E30" s="13" t="s">
        <v>8</v>
      </c>
      <c r="F30" s="13">
        <v>4</v>
      </c>
      <c r="G30" s="4"/>
      <c r="H30" s="4"/>
      <c r="I30" s="4"/>
      <c r="J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2:27" ht="16.5" customHeight="1" thickBot="1" x14ac:dyDescent="0.25">
      <c r="C31" s="11" t="s">
        <v>25</v>
      </c>
      <c r="D31" s="12" t="s">
        <v>167</v>
      </c>
      <c r="E31" s="11"/>
      <c r="F31" s="11"/>
      <c r="K31" s="3"/>
      <c r="L31" s="3"/>
      <c r="M31" s="3"/>
      <c r="N31" s="3"/>
      <c r="O31" s="3"/>
      <c r="P31" s="3"/>
    </row>
    <row r="32" spans="2:27" s="3" customFormat="1" ht="14.25" customHeight="1" x14ac:dyDescent="0.2">
      <c r="B32" s="4"/>
      <c r="C32" s="15"/>
      <c r="D32" s="21" t="s">
        <v>168</v>
      </c>
      <c r="E32" s="15"/>
      <c r="F32" s="15"/>
      <c r="G32" s="4"/>
      <c r="H32" s="4"/>
      <c r="I32" s="4"/>
      <c r="J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2:27" s="3" customFormat="1" x14ac:dyDescent="0.2">
      <c r="B33" s="4"/>
      <c r="C33" s="17"/>
      <c r="D33" s="22" t="s">
        <v>184</v>
      </c>
      <c r="E33" s="17"/>
      <c r="F33" s="17"/>
      <c r="G33" s="4"/>
      <c r="H33" s="4"/>
      <c r="I33" s="4"/>
      <c r="J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2:27" s="3" customFormat="1" x14ac:dyDescent="0.2">
      <c r="B34" s="4"/>
      <c r="C34" s="17"/>
      <c r="D34" s="18" t="s">
        <v>169</v>
      </c>
      <c r="E34" s="23" t="s">
        <v>14</v>
      </c>
      <c r="F34" s="23">
        <v>6.33</v>
      </c>
      <c r="G34" s="4"/>
      <c r="H34" s="4"/>
      <c r="I34" s="4"/>
      <c r="J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2:27" s="3" customFormat="1" x14ac:dyDescent="0.2">
      <c r="B35" s="4"/>
      <c r="C35" s="17"/>
      <c r="D35" s="18" t="s">
        <v>170</v>
      </c>
      <c r="E35" s="23" t="s">
        <v>14</v>
      </c>
      <c r="F35" s="23">
        <v>10.11</v>
      </c>
      <c r="G35" s="4"/>
      <c r="H35" s="4"/>
      <c r="I35" s="4"/>
      <c r="J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2:27" s="3" customFormat="1" x14ac:dyDescent="0.2">
      <c r="B36" s="4"/>
      <c r="C36" s="17"/>
      <c r="D36" s="18" t="s">
        <v>185</v>
      </c>
      <c r="E36" s="23" t="s">
        <v>14</v>
      </c>
      <c r="F36" s="23">
        <v>5.21</v>
      </c>
      <c r="G36" s="4"/>
      <c r="H36" s="4"/>
      <c r="I36" s="4"/>
      <c r="J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2:27" s="3" customFormat="1" x14ac:dyDescent="0.2">
      <c r="B37" s="4"/>
      <c r="C37" s="17"/>
      <c r="D37" s="18" t="s">
        <v>176</v>
      </c>
      <c r="E37" s="23" t="s">
        <v>14</v>
      </c>
      <c r="F37" s="23">
        <v>5.82</v>
      </c>
      <c r="G37" s="4"/>
      <c r="H37" s="4"/>
      <c r="I37" s="4"/>
      <c r="J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2:27" s="3" customFormat="1" x14ac:dyDescent="0.2">
      <c r="B38" s="4"/>
      <c r="C38" s="17"/>
      <c r="D38" s="18" t="s">
        <v>171</v>
      </c>
      <c r="E38" s="23" t="s">
        <v>14</v>
      </c>
      <c r="F38" s="24">
        <v>9.5</v>
      </c>
      <c r="G38" s="4"/>
      <c r="H38" s="4"/>
      <c r="I38" s="4"/>
      <c r="J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2:27" s="3" customFormat="1" x14ac:dyDescent="0.2">
      <c r="B39" s="4"/>
      <c r="C39" s="17"/>
      <c r="D39" s="18" t="s">
        <v>172</v>
      </c>
      <c r="E39" s="23" t="s">
        <v>14</v>
      </c>
      <c r="F39" s="23">
        <v>6.49</v>
      </c>
      <c r="G39" s="4"/>
      <c r="H39" s="4"/>
      <c r="I39" s="4"/>
      <c r="J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2:27" s="3" customFormat="1" x14ac:dyDescent="0.2">
      <c r="B40" s="4"/>
      <c r="C40" s="17"/>
      <c r="D40" s="18" t="s">
        <v>173</v>
      </c>
      <c r="E40" s="23" t="s">
        <v>14</v>
      </c>
      <c r="F40" s="23">
        <v>6.35</v>
      </c>
      <c r="G40" s="4"/>
      <c r="H40" s="4"/>
      <c r="I40" s="4"/>
      <c r="J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2:27" s="3" customFormat="1" x14ac:dyDescent="0.2">
      <c r="B41" s="4"/>
      <c r="C41" s="17"/>
      <c r="D41" s="18" t="s">
        <v>174</v>
      </c>
      <c r="E41" s="23" t="s">
        <v>14</v>
      </c>
      <c r="F41" s="23">
        <v>10.02</v>
      </c>
      <c r="G41" s="4"/>
      <c r="H41" s="4"/>
      <c r="I41" s="4"/>
      <c r="J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2:27" s="3" customFormat="1" x14ac:dyDescent="0.2">
      <c r="B42" s="4"/>
      <c r="C42" s="17"/>
      <c r="D42" s="18" t="s">
        <v>175</v>
      </c>
      <c r="E42" s="23" t="s">
        <v>14</v>
      </c>
      <c r="F42" s="23">
        <v>7.82</v>
      </c>
      <c r="G42" s="4"/>
      <c r="H42" s="4"/>
      <c r="I42" s="4"/>
      <c r="J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2:27" s="3" customFormat="1" x14ac:dyDescent="0.2">
      <c r="B43" s="4"/>
      <c r="C43" s="17"/>
      <c r="D43" s="18" t="s">
        <v>177</v>
      </c>
      <c r="E43" s="23" t="s">
        <v>14</v>
      </c>
      <c r="F43" s="23">
        <v>5.92</v>
      </c>
      <c r="G43" s="4"/>
      <c r="H43" s="4"/>
      <c r="I43" s="4"/>
      <c r="J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2:27" s="3" customFormat="1" x14ac:dyDescent="0.2">
      <c r="B44" s="4"/>
      <c r="C44" s="17"/>
      <c r="D44" s="18" t="s">
        <v>178</v>
      </c>
      <c r="E44" s="23" t="s">
        <v>14</v>
      </c>
      <c r="F44" s="23">
        <v>10.57</v>
      </c>
      <c r="G44" s="4"/>
      <c r="H44" s="4"/>
      <c r="I44" s="4"/>
      <c r="J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2:27" s="3" customFormat="1" x14ac:dyDescent="0.2">
      <c r="B45" s="4"/>
      <c r="C45" s="17"/>
      <c r="D45" s="18" t="s">
        <v>179</v>
      </c>
      <c r="E45" s="23" t="s">
        <v>14</v>
      </c>
      <c r="F45" s="23">
        <v>7.14</v>
      </c>
      <c r="G45" s="4"/>
      <c r="H45" s="4"/>
      <c r="I45" s="4"/>
      <c r="J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2:27" s="3" customFormat="1" x14ac:dyDescent="0.2">
      <c r="B46" s="4"/>
      <c r="C46" s="17"/>
      <c r="D46" s="18" t="s">
        <v>180</v>
      </c>
      <c r="E46" s="23" t="s">
        <v>14</v>
      </c>
      <c r="F46" s="23">
        <v>7.77</v>
      </c>
      <c r="G46" s="4"/>
      <c r="H46" s="4"/>
      <c r="I46" s="4"/>
      <c r="J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2:27" s="3" customFormat="1" x14ac:dyDescent="0.2">
      <c r="B47" s="4"/>
      <c r="C47" s="17"/>
      <c r="D47" s="18" t="s">
        <v>181</v>
      </c>
      <c r="E47" s="23" t="s">
        <v>14</v>
      </c>
      <c r="F47" s="23">
        <v>4.18</v>
      </c>
      <c r="G47" s="4"/>
      <c r="H47" s="4"/>
      <c r="I47" s="4"/>
      <c r="J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2:27" s="3" customFormat="1" ht="13.5" thickBot="1" x14ac:dyDescent="0.25">
      <c r="B48" s="4"/>
      <c r="C48" s="10"/>
      <c r="D48" s="19" t="s">
        <v>182</v>
      </c>
      <c r="E48" s="25" t="s">
        <v>14</v>
      </c>
      <c r="F48" s="26">
        <v>3</v>
      </c>
      <c r="G48" s="4"/>
      <c r="H48" s="4"/>
      <c r="I48" s="4"/>
      <c r="J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2:27" s="3" customFormat="1" ht="16.5" customHeight="1" thickBot="1" x14ac:dyDescent="0.25">
      <c r="B49" s="4"/>
      <c r="C49" s="11" t="s">
        <v>26</v>
      </c>
      <c r="D49" s="12" t="s">
        <v>183</v>
      </c>
      <c r="E49" s="11"/>
      <c r="F49" s="11"/>
      <c r="G49" s="4"/>
      <c r="H49" s="4"/>
      <c r="I49" s="4"/>
      <c r="J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2:27" s="3" customFormat="1" x14ac:dyDescent="0.2">
      <c r="B50" s="4"/>
      <c r="C50" s="15"/>
      <c r="D50" s="16" t="s">
        <v>186</v>
      </c>
      <c r="E50" s="27" t="s">
        <v>233</v>
      </c>
      <c r="F50" s="27">
        <v>12</v>
      </c>
      <c r="G50" s="4"/>
      <c r="H50" s="4"/>
      <c r="I50" s="4"/>
      <c r="J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2:27" s="3" customFormat="1" x14ac:dyDescent="0.2">
      <c r="B51" s="4"/>
      <c r="C51" s="17"/>
      <c r="D51" s="18" t="s">
        <v>187</v>
      </c>
      <c r="E51" s="23" t="s">
        <v>233</v>
      </c>
      <c r="F51" s="23">
        <v>6</v>
      </c>
      <c r="G51" s="4"/>
      <c r="H51" s="4"/>
      <c r="I51" s="4"/>
      <c r="J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2:27" s="3" customFormat="1" x14ac:dyDescent="0.2">
      <c r="B52" s="4"/>
      <c r="C52" s="17"/>
      <c r="D52" s="18" t="s">
        <v>188</v>
      </c>
      <c r="E52" s="23" t="s">
        <v>233</v>
      </c>
      <c r="F52" s="23">
        <v>9</v>
      </c>
      <c r="G52" s="4"/>
      <c r="H52" s="4"/>
      <c r="I52" s="4"/>
      <c r="J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2:27" s="3" customFormat="1" x14ac:dyDescent="0.2">
      <c r="B53" s="4"/>
      <c r="C53" s="17"/>
      <c r="D53" s="18" t="s">
        <v>189</v>
      </c>
      <c r="E53" s="23" t="s">
        <v>233</v>
      </c>
      <c r="F53" s="23">
        <v>3</v>
      </c>
      <c r="G53" s="4"/>
      <c r="H53" s="4"/>
      <c r="I53" s="4"/>
      <c r="J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2:27" s="3" customFormat="1" x14ac:dyDescent="0.2">
      <c r="B54" s="4"/>
      <c r="C54" s="17"/>
      <c r="D54" s="18" t="s">
        <v>190</v>
      </c>
      <c r="E54" s="23" t="s">
        <v>233</v>
      </c>
      <c r="F54" s="23">
        <v>7</v>
      </c>
      <c r="G54" s="4"/>
      <c r="H54" s="4"/>
      <c r="I54" s="4"/>
      <c r="J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2:27" s="3" customFormat="1" x14ac:dyDescent="0.2">
      <c r="B55" s="4"/>
      <c r="C55" s="17"/>
      <c r="D55" s="18" t="s">
        <v>191</v>
      </c>
      <c r="E55" s="23" t="s">
        <v>233</v>
      </c>
      <c r="F55" s="23">
        <v>4</v>
      </c>
      <c r="G55" s="4"/>
      <c r="H55" s="4"/>
      <c r="I55" s="4"/>
      <c r="J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2:27" s="3" customFormat="1" x14ac:dyDescent="0.2">
      <c r="B56" s="4"/>
      <c r="C56" s="17"/>
      <c r="D56" s="18" t="s">
        <v>192</v>
      </c>
      <c r="E56" s="23" t="s">
        <v>233</v>
      </c>
      <c r="F56" s="23">
        <v>8</v>
      </c>
      <c r="G56" s="4"/>
      <c r="H56" s="4"/>
      <c r="I56" s="4"/>
      <c r="J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2:27" s="3" customFormat="1" x14ac:dyDescent="0.2">
      <c r="B57" s="4"/>
      <c r="C57" s="17"/>
      <c r="D57" s="18" t="s">
        <v>193</v>
      </c>
      <c r="E57" s="23" t="s">
        <v>233</v>
      </c>
      <c r="F57" s="23">
        <v>4</v>
      </c>
      <c r="G57" s="4"/>
      <c r="H57" s="4"/>
      <c r="I57" s="4"/>
      <c r="J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2:27" s="3" customFormat="1" x14ac:dyDescent="0.2">
      <c r="B58" s="4"/>
      <c r="C58" s="17"/>
      <c r="D58" s="18" t="s">
        <v>194</v>
      </c>
      <c r="E58" s="23" t="s">
        <v>233</v>
      </c>
      <c r="F58" s="23">
        <v>1</v>
      </c>
      <c r="G58" s="4"/>
      <c r="H58" s="4"/>
      <c r="I58" s="4"/>
      <c r="J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2:27" s="3" customFormat="1" x14ac:dyDescent="0.2">
      <c r="B59" s="4"/>
      <c r="C59" s="17"/>
      <c r="D59" s="18" t="s">
        <v>195</v>
      </c>
      <c r="E59" s="23" t="s">
        <v>233</v>
      </c>
      <c r="F59" s="23">
        <v>1</v>
      </c>
      <c r="G59" s="4"/>
      <c r="H59" s="4"/>
      <c r="I59" s="4"/>
      <c r="J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2:27" s="3" customFormat="1" x14ac:dyDescent="0.2">
      <c r="B60" s="4"/>
      <c r="C60" s="17"/>
      <c r="D60" s="18" t="s">
        <v>196</v>
      </c>
      <c r="E60" s="23" t="s">
        <v>233</v>
      </c>
      <c r="F60" s="23">
        <v>1</v>
      </c>
      <c r="G60" s="4"/>
      <c r="H60" s="4"/>
      <c r="I60" s="4"/>
      <c r="J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2:27" s="3" customFormat="1" x14ac:dyDescent="0.2">
      <c r="B61" s="4"/>
      <c r="C61" s="17"/>
      <c r="D61" s="18" t="s">
        <v>197</v>
      </c>
      <c r="E61" s="23" t="s">
        <v>233</v>
      </c>
      <c r="F61" s="23">
        <v>1</v>
      </c>
      <c r="G61" s="4"/>
      <c r="H61" s="4"/>
      <c r="I61" s="4"/>
      <c r="J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2:27" s="3" customFormat="1" x14ac:dyDescent="0.2">
      <c r="B62" s="4"/>
      <c r="C62" s="17"/>
      <c r="D62" s="18" t="s">
        <v>198</v>
      </c>
      <c r="E62" s="23" t="s">
        <v>233</v>
      </c>
      <c r="F62" s="23">
        <v>2</v>
      </c>
      <c r="G62" s="4"/>
      <c r="H62" s="4"/>
      <c r="I62" s="4"/>
      <c r="J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2:27" s="3" customFormat="1" x14ac:dyDescent="0.2">
      <c r="B63" s="4"/>
      <c r="C63" s="17"/>
      <c r="D63" s="18" t="s">
        <v>199</v>
      </c>
      <c r="E63" s="23" t="s">
        <v>233</v>
      </c>
      <c r="F63" s="23">
        <v>1</v>
      </c>
      <c r="G63" s="4"/>
      <c r="H63" s="4"/>
      <c r="I63" s="4"/>
      <c r="J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2:27" s="3" customFormat="1" x14ac:dyDescent="0.2">
      <c r="B64" s="4"/>
      <c r="C64" s="17"/>
      <c r="D64" s="18" t="s">
        <v>200</v>
      </c>
      <c r="E64" s="23" t="s">
        <v>233</v>
      </c>
      <c r="F64" s="23">
        <v>1</v>
      </c>
      <c r="G64" s="4"/>
      <c r="H64" s="4"/>
      <c r="I64" s="4"/>
      <c r="J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2:27" s="3" customFormat="1" x14ac:dyDescent="0.2">
      <c r="B65" s="4"/>
      <c r="C65" s="17"/>
      <c r="D65" s="18" t="s">
        <v>201</v>
      </c>
      <c r="E65" s="23" t="s">
        <v>233</v>
      </c>
      <c r="F65" s="23">
        <v>12</v>
      </c>
      <c r="G65" s="4"/>
      <c r="H65" s="4"/>
      <c r="I65" s="4"/>
      <c r="J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2:27" s="3" customFormat="1" x14ac:dyDescent="0.2">
      <c r="B66" s="4"/>
      <c r="C66" s="17"/>
      <c r="D66" s="18" t="s">
        <v>202</v>
      </c>
      <c r="E66" s="23" t="s">
        <v>233</v>
      </c>
      <c r="F66" s="23">
        <v>2</v>
      </c>
      <c r="G66" s="4"/>
      <c r="H66" s="4"/>
      <c r="I66" s="4"/>
      <c r="J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2:27" s="3" customFormat="1" x14ac:dyDescent="0.2">
      <c r="B67" s="4"/>
      <c r="C67" s="17"/>
      <c r="D67" s="18" t="s">
        <v>203</v>
      </c>
      <c r="E67" s="23" t="s">
        <v>233</v>
      </c>
      <c r="F67" s="23">
        <v>5</v>
      </c>
      <c r="G67" s="4"/>
      <c r="H67" s="4"/>
      <c r="I67" s="4"/>
      <c r="J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2:27" s="3" customFormat="1" x14ac:dyDescent="0.2">
      <c r="B68" s="4"/>
      <c r="C68" s="17"/>
      <c r="D68" s="18" t="s">
        <v>204</v>
      </c>
      <c r="E68" s="23" t="s">
        <v>233</v>
      </c>
      <c r="F68" s="23">
        <v>4</v>
      </c>
      <c r="G68" s="4"/>
      <c r="H68" s="4"/>
      <c r="I68" s="4"/>
      <c r="J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2:27" s="3" customFormat="1" x14ac:dyDescent="0.2">
      <c r="B69" s="4"/>
      <c r="C69" s="17"/>
      <c r="D69" s="18" t="s">
        <v>205</v>
      </c>
      <c r="E69" s="23" t="s">
        <v>233</v>
      </c>
      <c r="F69" s="23">
        <v>9</v>
      </c>
      <c r="G69" s="4"/>
      <c r="H69" s="4"/>
      <c r="I69" s="4"/>
      <c r="J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2:27" s="3" customFormat="1" x14ac:dyDescent="0.2">
      <c r="B70" s="4"/>
      <c r="C70" s="17"/>
      <c r="D70" s="18" t="s">
        <v>206</v>
      </c>
      <c r="E70" s="23" t="s">
        <v>233</v>
      </c>
      <c r="F70" s="23">
        <v>2</v>
      </c>
      <c r="G70" s="4"/>
      <c r="H70" s="4"/>
      <c r="I70" s="4"/>
      <c r="J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2:27" s="3" customFormat="1" x14ac:dyDescent="0.2">
      <c r="B71" s="4"/>
      <c r="C71" s="17"/>
      <c r="D71" s="18" t="s">
        <v>207</v>
      </c>
      <c r="E71" s="23" t="s">
        <v>233</v>
      </c>
      <c r="F71" s="23">
        <v>2</v>
      </c>
      <c r="G71" s="4"/>
      <c r="H71" s="4"/>
      <c r="I71" s="4"/>
      <c r="J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2:27" s="3" customFormat="1" x14ac:dyDescent="0.2">
      <c r="B72" s="4"/>
      <c r="C72" s="17"/>
      <c r="D72" s="18" t="s">
        <v>208</v>
      </c>
      <c r="E72" s="23" t="s">
        <v>233</v>
      </c>
      <c r="F72" s="23">
        <v>2</v>
      </c>
      <c r="G72" s="4"/>
      <c r="H72" s="4"/>
      <c r="I72" s="4"/>
      <c r="J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2:27" s="3" customFormat="1" x14ac:dyDescent="0.2">
      <c r="B73" s="4"/>
      <c r="C73" s="17"/>
      <c r="D73" s="18" t="s">
        <v>209</v>
      </c>
      <c r="E73" s="23" t="s">
        <v>233</v>
      </c>
      <c r="F73" s="23">
        <v>8</v>
      </c>
      <c r="G73" s="4"/>
      <c r="H73" s="4"/>
      <c r="I73" s="4"/>
      <c r="J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2:27" s="3" customFormat="1" x14ac:dyDescent="0.2">
      <c r="B74" s="4"/>
      <c r="C74" s="17"/>
      <c r="D74" s="18" t="s">
        <v>210</v>
      </c>
      <c r="E74" s="23" t="s">
        <v>233</v>
      </c>
      <c r="F74" s="23">
        <v>4</v>
      </c>
      <c r="G74" s="4"/>
      <c r="H74" s="4"/>
      <c r="I74" s="4"/>
      <c r="J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2:27" s="3" customFormat="1" x14ac:dyDescent="0.2">
      <c r="B75" s="4"/>
      <c r="C75" s="17"/>
      <c r="D75" s="18" t="s">
        <v>211</v>
      </c>
      <c r="E75" s="23" t="s">
        <v>233</v>
      </c>
      <c r="F75" s="23">
        <v>51</v>
      </c>
      <c r="G75" s="4"/>
      <c r="H75" s="4"/>
      <c r="I75" s="4"/>
      <c r="J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2:27" s="3" customFormat="1" x14ac:dyDescent="0.2">
      <c r="B76" s="4"/>
      <c r="C76" s="17"/>
      <c r="D76" s="18" t="s">
        <v>212</v>
      </c>
      <c r="E76" s="23" t="s">
        <v>233</v>
      </c>
      <c r="F76" s="23">
        <v>4</v>
      </c>
      <c r="G76" s="4"/>
      <c r="H76" s="4"/>
      <c r="I76" s="4"/>
      <c r="J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2:27" s="3" customFormat="1" x14ac:dyDescent="0.2">
      <c r="B77" s="4"/>
      <c r="C77" s="17"/>
      <c r="D77" s="18" t="s">
        <v>213</v>
      </c>
      <c r="E77" s="23" t="s">
        <v>233</v>
      </c>
      <c r="F77" s="23">
        <v>6</v>
      </c>
      <c r="G77" s="4"/>
      <c r="H77" s="4"/>
      <c r="I77" s="4"/>
      <c r="J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2:27" s="3" customFormat="1" x14ac:dyDescent="0.2">
      <c r="B78" s="4"/>
      <c r="C78" s="17"/>
      <c r="D78" s="18" t="s">
        <v>214</v>
      </c>
      <c r="E78" s="23" t="s">
        <v>233</v>
      </c>
      <c r="F78" s="23">
        <v>11</v>
      </c>
      <c r="G78" s="4"/>
      <c r="H78" s="4"/>
      <c r="I78" s="4"/>
      <c r="J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2:27" s="3" customFormat="1" x14ac:dyDescent="0.2">
      <c r="B79" s="4"/>
      <c r="C79" s="17"/>
      <c r="D79" s="18" t="s">
        <v>215</v>
      </c>
      <c r="E79" s="23" t="s">
        <v>233</v>
      </c>
      <c r="F79" s="23">
        <v>16</v>
      </c>
      <c r="G79" s="4"/>
      <c r="H79" s="4"/>
      <c r="I79" s="4"/>
      <c r="J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2:27" s="3" customFormat="1" x14ac:dyDescent="0.2">
      <c r="B80" s="4"/>
      <c r="C80" s="17"/>
      <c r="D80" s="18" t="s">
        <v>216</v>
      </c>
      <c r="E80" s="23" t="s">
        <v>233</v>
      </c>
      <c r="F80" s="23">
        <v>1</v>
      </c>
      <c r="G80" s="4"/>
      <c r="H80" s="4"/>
      <c r="I80" s="4"/>
      <c r="J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2:27" s="3" customFormat="1" x14ac:dyDescent="0.2">
      <c r="B81" s="4"/>
      <c r="C81" s="17"/>
      <c r="D81" s="18" t="s">
        <v>217</v>
      </c>
      <c r="E81" s="23" t="s">
        <v>233</v>
      </c>
      <c r="F81" s="23">
        <v>1</v>
      </c>
      <c r="G81" s="4"/>
      <c r="H81" s="4"/>
      <c r="I81" s="4"/>
      <c r="J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2:27" s="3" customFormat="1" x14ac:dyDescent="0.2">
      <c r="B82" s="4"/>
      <c r="C82" s="17"/>
      <c r="D82" s="18" t="s">
        <v>218</v>
      </c>
      <c r="E82" s="23" t="s">
        <v>233</v>
      </c>
      <c r="F82" s="23">
        <v>13</v>
      </c>
      <c r="G82" s="4"/>
      <c r="H82" s="4"/>
      <c r="I82" s="4"/>
      <c r="J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2:27" s="3" customFormat="1" x14ac:dyDescent="0.2">
      <c r="B83" s="4"/>
      <c r="C83" s="17"/>
      <c r="D83" s="18" t="s">
        <v>219</v>
      </c>
      <c r="E83" s="23" t="s">
        <v>233</v>
      </c>
      <c r="F83" s="23">
        <v>12</v>
      </c>
      <c r="G83" s="4"/>
      <c r="H83" s="4"/>
      <c r="I83" s="4"/>
      <c r="J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2:27" s="3" customFormat="1" x14ac:dyDescent="0.2">
      <c r="B84" s="4"/>
      <c r="C84" s="17"/>
      <c r="D84" s="18" t="s">
        <v>220</v>
      </c>
      <c r="E84" s="23" t="s">
        <v>233</v>
      </c>
      <c r="F84" s="23">
        <v>3</v>
      </c>
      <c r="G84" s="4"/>
      <c r="H84" s="4"/>
      <c r="I84" s="4"/>
      <c r="J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2:27" s="3" customFormat="1" x14ac:dyDescent="0.2">
      <c r="B85" s="4"/>
      <c r="C85" s="17"/>
      <c r="D85" s="18" t="s">
        <v>221</v>
      </c>
      <c r="E85" s="23" t="s">
        <v>233</v>
      </c>
      <c r="F85" s="23">
        <v>1</v>
      </c>
      <c r="G85" s="4"/>
      <c r="H85" s="4"/>
      <c r="I85" s="4"/>
      <c r="J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2:27" s="3" customFormat="1" x14ac:dyDescent="0.2">
      <c r="B86" s="4"/>
      <c r="C86" s="17"/>
      <c r="D86" s="18" t="s">
        <v>222</v>
      </c>
      <c r="E86" s="23" t="s">
        <v>233</v>
      </c>
      <c r="F86" s="23">
        <v>1</v>
      </c>
      <c r="G86" s="4"/>
      <c r="H86" s="4"/>
      <c r="I86" s="4"/>
      <c r="J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2:27" s="3" customFormat="1" x14ac:dyDescent="0.2">
      <c r="B87" s="4"/>
      <c r="C87" s="17"/>
      <c r="D87" s="18" t="s">
        <v>223</v>
      </c>
      <c r="E87" s="23" t="s">
        <v>233</v>
      </c>
      <c r="F87" s="23">
        <v>5</v>
      </c>
      <c r="G87" s="4"/>
      <c r="H87" s="4"/>
      <c r="I87" s="4"/>
      <c r="J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2:27" s="3" customFormat="1" x14ac:dyDescent="0.2">
      <c r="B88" s="4"/>
      <c r="C88" s="17"/>
      <c r="D88" s="18" t="s">
        <v>224</v>
      </c>
      <c r="E88" s="23" t="s">
        <v>233</v>
      </c>
      <c r="F88" s="23">
        <v>6</v>
      </c>
      <c r="G88" s="4"/>
      <c r="H88" s="4"/>
      <c r="I88" s="4"/>
      <c r="J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2:27" s="3" customFormat="1" x14ac:dyDescent="0.2">
      <c r="B89" s="4"/>
      <c r="C89" s="17"/>
      <c r="D89" s="18" t="s">
        <v>225</v>
      </c>
      <c r="E89" s="23" t="s">
        <v>233</v>
      </c>
      <c r="F89" s="23">
        <v>3</v>
      </c>
      <c r="G89" s="4"/>
      <c r="H89" s="4"/>
      <c r="I89" s="4"/>
      <c r="J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2:27" s="3" customFormat="1" x14ac:dyDescent="0.2">
      <c r="B90" s="4"/>
      <c r="C90" s="17"/>
      <c r="D90" s="18" t="s">
        <v>226</v>
      </c>
      <c r="E90" s="23" t="s">
        <v>233</v>
      </c>
      <c r="F90" s="23">
        <v>7</v>
      </c>
      <c r="G90" s="4"/>
      <c r="H90" s="4"/>
      <c r="I90" s="4"/>
      <c r="J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2:27" s="3" customFormat="1" x14ac:dyDescent="0.2">
      <c r="B91" s="4"/>
      <c r="C91" s="17"/>
      <c r="D91" s="18" t="s">
        <v>227</v>
      </c>
      <c r="E91" s="23" t="s">
        <v>233</v>
      </c>
      <c r="F91" s="23">
        <v>1</v>
      </c>
      <c r="G91" s="4"/>
      <c r="H91" s="4"/>
      <c r="I91" s="4"/>
      <c r="J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2:27" s="3" customFormat="1" x14ac:dyDescent="0.2">
      <c r="B92" s="4"/>
      <c r="C92" s="17"/>
      <c r="D92" s="18" t="s">
        <v>228</v>
      </c>
      <c r="E92" s="23" t="s">
        <v>233</v>
      </c>
      <c r="F92" s="23">
        <v>1</v>
      </c>
      <c r="G92" s="4"/>
      <c r="H92" s="4"/>
      <c r="I92" s="4"/>
      <c r="J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2:27" s="3" customFormat="1" x14ac:dyDescent="0.2">
      <c r="B93" s="4"/>
      <c r="C93" s="17"/>
      <c r="D93" s="18" t="s">
        <v>229</v>
      </c>
      <c r="E93" s="23" t="s">
        <v>233</v>
      </c>
      <c r="F93" s="23">
        <v>9</v>
      </c>
      <c r="G93" s="4"/>
      <c r="H93" s="4"/>
      <c r="I93" s="4"/>
      <c r="J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2:27" s="3" customFormat="1" x14ac:dyDescent="0.2">
      <c r="B94" s="4"/>
      <c r="C94" s="17"/>
      <c r="D94" s="18" t="s">
        <v>230</v>
      </c>
      <c r="E94" s="23" t="s">
        <v>233</v>
      </c>
      <c r="F94" s="23">
        <v>2</v>
      </c>
      <c r="G94" s="4"/>
      <c r="H94" s="4"/>
      <c r="I94" s="4"/>
      <c r="J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2:27" s="3" customFormat="1" x14ac:dyDescent="0.2">
      <c r="B95" s="4"/>
      <c r="C95" s="17"/>
      <c r="D95" s="18" t="s">
        <v>231</v>
      </c>
      <c r="E95" s="23" t="s">
        <v>233</v>
      </c>
      <c r="F95" s="23">
        <v>1</v>
      </c>
      <c r="G95" s="4"/>
      <c r="H95" s="4"/>
      <c r="I95" s="4"/>
      <c r="J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2:27" s="3" customFormat="1" ht="13.5" thickBot="1" x14ac:dyDescent="0.25">
      <c r="B96" s="4"/>
      <c r="C96" s="10"/>
      <c r="D96" s="19" t="s">
        <v>232</v>
      </c>
      <c r="E96" s="25" t="s">
        <v>233</v>
      </c>
      <c r="F96" s="25">
        <v>1</v>
      </c>
      <c r="G96" s="4"/>
      <c r="H96" s="4"/>
      <c r="I96" s="4"/>
      <c r="J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3:16" ht="18" customHeight="1" thickBot="1" x14ac:dyDescent="0.25">
      <c r="C97" s="11" t="s">
        <v>47</v>
      </c>
      <c r="D97" s="12" t="s">
        <v>63</v>
      </c>
      <c r="E97" s="11" t="s">
        <v>4</v>
      </c>
      <c r="F97" s="11">
        <v>1</v>
      </c>
      <c r="K97" s="7"/>
    </row>
    <row r="98" spans="3:16" x14ac:dyDescent="0.2">
      <c r="C98" s="15"/>
      <c r="D98" s="16" t="s">
        <v>31</v>
      </c>
      <c r="E98" s="15" t="s">
        <v>14</v>
      </c>
      <c r="F98" s="28">
        <f>23*4+6.45</f>
        <v>98.45</v>
      </c>
      <c r="I98" s="28">
        <f>23*4+6.45</f>
        <v>98.45</v>
      </c>
      <c r="K98" s="7"/>
    </row>
    <row r="99" spans="3:16" x14ac:dyDescent="0.2">
      <c r="C99" s="17"/>
      <c r="D99" s="18" t="s">
        <v>27</v>
      </c>
      <c r="E99" s="17" t="s">
        <v>14</v>
      </c>
      <c r="F99" s="29">
        <v>240.6</v>
      </c>
      <c r="I99" s="29">
        <v>240.6</v>
      </c>
      <c r="K99" s="7"/>
    </row>
    <row r="100" spans="3:16" x14ac:dyDescent="0.2">
      <c r="C100" s="17"/>
      <c r="D100" s="18" t="s">
        <v>28</v>
      </c>
      <c r="E100" s="17" t="s">
        <v>14</v>
      </c>
      <c r="F100" s="30">
        <f>2191.49-F101-F102</f>
        <v>1996.1849999999999</v>
      </c>
      <c r="I100" s="30">
        <f>2191.49-I101-I102</f>
        <v>1996.1849999999999</v>
      </c>
      <c r="K100" s="7"/>
    </row>
    <row r="101" spans="3:16" x14ac:dyDescent="0.2">
      <c r="C101" s="17"/>
      <c r="D101" s="18" t="s">
        <v>29</v>
      </c>
      <c r="E101" s="17" t="s">
        <v>14</v>
      </c>
      <c r="F101" s="29">
        <v>91.97</v>
      </c>
      <c r="I101" s="29">
        <v>91.97</v>
      </c>
      <c r="K101" s="7"/>
    </row>
    <row r="102" spans="3:16" x14ac:dyDescent="0.2">
      <c r="C102" s="17"/>
      <c r="D102" s="18" t="s">
        <v>30</v>
      </c>
      <c r="E102" s="17" t="s">
        <v>14</v>
      </c>
      <c r="F102" s="30">
        <f>4.15*4.15*6</f>
        <v>103.33500000000002</v>
      </c>
      <c r="I102" s="30">
        <f>4.15*4.15*6</f>
        <v>103.33500000000002</v>
      </c>
      <c r="K102" s="7"/>
    </row>
    <row r="103" spans="3:16" x14ac:dyDescent="0.2">
      <c r="C103" s="17"/>
      <c r="D103" s="18" t="s">
        <v>32</v>
      </c>
      <c r="E103" s="17" t="s">
        <v>14</v>
      </c>
      <c r="F103" s="29">
        <v>366</v>
      </c>
      <c r="I103" s="29">
        <v>366</v>
      </c>
      <c r="K103" s="7"/>
    </row>
    <row r="104" spans="3:16" x14ac:dyDescent="0.2">
      <c r="C104" s="17"/>
      <c r="D104" s="18" t="s">
        <v>42</v>
      </c>
      <c r="E104" s="17" t="s">
        <v>14</v>
      </c>
      <c r="F104" s="29">
        <v>108.56</v>
      </c>
      <c r="I104" s="29">
        <v>108.56</v>
      </c>
      <c r="K104" s="7"/>
    </row>
    <row r="105" spans="3:16" x14ac:dyDescent="0.2">
      <c r="C105" s="17"/>
      <c r="D105" s="18" t="s">
        <v>40</v>
      </c>
      <c r="E105" s="17" t="s">
        <v>14</v>
      </c>
      <c r="F105" s="29">
        <v>128.30000000000001</v>
      </c>
      <c r="I105" s="29">
        <v>128.30000000000001</v>
      </c>
      <c r="K105" s="7"/>
    </row>
    <row r="106" spans="3:16" x14ac:dyDescent="0.2">
      <c r="C106" s="17"/>
      <c r="D106" s="18" t="s">
        <v>41</v>
      </c>
      <c r="E106" s="17" t="s">
        <v>14</v>
      </c>
      <c r="F106" s="29">
        <v>58</v>
      </c>
      <c r="I106" s="29">
        <v>58</v>
      </c>
      <c r="K106" s="7"/>
    </row>
    <row r="107" spans="3:16" x14ac:dyDescent="0.2">
      <c r="C107" s="17"/>
      <c r="D107" s="18" t="s">
        <v>45</v>
      </c>
      <c r="E107" s="17" t="s">
        <v>14</v>
      </c>
      <c r="F107" s="29">
        <v>23.95</v>
      </c>
      <c r="I107" s="29">
        <v>23.95</v>
      </c>
      <c r="K107" s="7"/>
    </row>
    <row r="108" spans="3:16" x14ac:dyDescent="0.2">
      <c r="C108" s="17"/>
      <c r="D108" s="18" t="s">
        <v>46</v>
      </c>
      <c r="E108" s="17" t="s">
        <v>14</v>
      </c>
      <c r="F108" s="29">
        <v>63.46</v>
      </c>
      <c r="I108" s="29">
        <v>63.46</v>
      </c>
      <c r="K108" s="7"/>
    </row>
    <row r="109" spans="3:16" x14ac:dyDescent="0.2">
      <c r="C109" s="17"/>
      <c r="D109" s="18" t="s">
        <v>44</v>
      </c>
      <c r="E109" s="17" t="s">
        <v>14</v>
      </c>
      <c r="F109" s="29">
        <f>1032.58</f>
        <v>1032.58</v>
      </c>
      <c r="I109" s="29">
        <f>1032.58</f>
        <v>1032.58</v>
      </c>
      <c r="K109" s="7"/>
    </row>
    <row r="110" spans="3:16" ht="13.5" thickBot="1" x14ac:dyDescent="0.25">
      <c r="C110" s="10"/>
      <c r="D110" s="19" t="s">
        <v>43</v>
      </c>
      <c r="E110" s="10" t="s">
        <v>14</v>
      </c>
      <c r="F110" s="31">
        <f>3599.18-F104-F107-F108-F98</f>
        <v>3304.76</v>
      </c>
      <c r="I110" s="31">
        <f>3599.18-I104-I107-I108-I98</f>
        <v>3304.76</v>
      </c>
      <c r="K110" s="7"/>
    </row>
    <row r="111" spans="3:16" ht="17.25" customHeight="1" thickBot="1" x14ac:dyDescent="0.25">
      <c r="C111" s="11" t="s">
        <v>48</v>
      </c>
      <c r="D111" s="12" t="s">
        <v>49</v>
      </c>
      <c r="E111" s="11" t="s">
        <v>8</v>
      </c>
      <c r="F111" s="32">
        <v>74</v>
      </c>
      <c r="I111" s="1">
        <f>SUM(I98:I110)</f>
        <v>7616.15</v>
      </c>
      <c r="K111" s="3"/>
      <c r="L111" s="3"/>
      <c r="M111" s="3"/>
      <c r="N111" s="7"/>
      <c r="O111" s="8"/>
      <c r="P111" s="8"/>
    </row>
    <row r="112" spans="3:16" x14ac:dyDescent="0.2">
      <c r="C112" s="15"/>
      <c r="D112" s="16" t="s">
        <v>51</v>
      </c>
      <c r="E112" s="15" t="s">
        <v>8</v>
      </c>
      <c r="F112" s="15">
        <v>6</v>
      </c>
    </row>
    <row r="113" spans="2:27" x14ac:dyDescent="0.2">
      <c r="C113" s="17"/>
      <c r="D113" s="18" t="s">
        <v>52</v>
      </c>
      <c r="E113" s="17" t="s">
        <v>8</v>
      </c>
      <c r="F113" s="17">
        <v>6</v>
      </c>
    </row>
    <row r="114" spans="2:27" ht="13.5" thickBot="1" x14ac:dyDescent="0.25">
      <c r="C114" s="10"/>
      <c r="D114" s="19" t="s">
        <v>53</v>
      </c>
      <c r="E114" s="10" t="s">
        <v>8</v>
      </c>
      <c r="F114" s="10">
        <f>F111-F112-F113</f>
        <v>62</v>
      </c>
    </row>
    <row r="115" spans="2:27" ht="18" customHeight="1" thickBot="1" x14ac:dyDescent="0.25">
      <c r="C115" s="11" t="s">
        <v>50</v>
      </c>
      <c r="D115" s="12" t="s">
        <v>54</v>
      </c>
      <c r="E115" s="11"/>
      <c r="F115" s="11"/>
    </row>
    <row r="116" spans="2:27" s="3" customFormat="1" ht="13.5" thickBot="1" x14ac:dyDescent="0.25">
      <c r="B116" s="4"/>
      <c r="C116" s="13"/>
      <c r="D116" s="14" t="s">
        <v>54</v>
      </c>
      <c r="E116" s="13" t="s">
        <v>8</v>
      </c>
      <c r="F116" s="13">
        <v>34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2:27" ht="15.75" customHeight="1" thickBot="1" x14ac:dyDescent="0.25">
      <c r="C117" s="11" t="s">
        <v>55</v>
      </c>
      <c r="D117" s="12" t="s">
        <v>56</v>
      </c>
      <c r="E117" s="11"/>
      <c r="F117" s="11"/>
    </row>
    <row r="118" spans="2:27" s="3" customFormat="1" ht="13.5" thickBot="1" x14ac:dyDescent="0.25">
      <c r="B118" s="4"/>
      <c r="C118" s="13"/>
      <c r="D118" s="14" t="s">
        <v>56</v>
      </c>
      <c r="E118" s="13" t="s">
        <v>8</v>
      </c>
      <c r="F118" s="13">
        <v>3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2:27" ht="15.75" customHeight="1" thickBot="1" x14ac:dyDescent="0.25">
      <c r="C119" s="11" t="s">
        <v>57</v>
      </c>
      <c r="D119" s="12" t="s">
        <v>58</v>
      </c>
      <c r="E119" s="11"/>
      <c r="F119" s="11"/>
    </row>
    <row r="120" spans="2:27" s="3" customFormat="1" ht="13.5" thickBot="1" x14ac:dyDescent="0.25">
      <c r="B120" s="4"/>
      <c r="C120" s="13"/>
      <c r="D120" s="14" t="s">
        <v>58</v>
      </c>
      <c r="E120" s="13" t="s">
        <v>8</v>
      </c>
      <c r="F120" s="13">
        <v>2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2:27" ht="16.5" customHeight="1" thickBot="1" x14ac:dyDescent="0.25">
      <c r="C121" s="11" t="s">
        <v>59</v>
      </c>
      <c r="D121" s="12" t="s">
        <v>125</v>
      </c>
      <c r="E121" s="11"/>
      <c r="F121" s="11"/>
    </row>
    <row r="122" spans="2:27" s="3" customFormat="1" ht="13.5" thickBot="1" x14ac:dyDescent="0.25">
      <c r="B122" s="4"/>
      <c r="C122" s="13"/>
      <c r="D122" s="14" t="s">
        <v>125</v>
      </c>
      <c r="E122" s="13" t="s">
        <v>8</v>
      </c>
      <c r="F122" s="13">
        <v>1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2:27" ht="17.25" customHeight="1" thickBot="1" x14ac:dyDescent="0.25">
      <c r="C123" s="11" t="s">
        <v>60</v>
      </c>
      <c r="D123" s="12" t="s">
        <v>61</v>
      </c>
      <c r="E123" s="11"/>
      <c r="F123" s="11"/>
    </row>
    <row r="124" spans="2:27" s="3" customFormat="1" ht="13.5" thickBot="1" x14ac:dyDescent="0.25">
      <c r="B124" s="4"/>
      <c r="C124" s="13"/>
      <c r="D124" s="14" t="s">
        <v>61</v>
      </c>
      <c r="E124" s="13" t="s">
        <v>8</v>
      </c>
      <c r="F124" s="13">
        <v>1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2:27" ht="16.5" customHeight="1" thickBot="1" x14ac:dyDescent="0.25">
      <c r="C125" s="11" t="s">
        <v>62</v>
      </c>
      <c r="D125" s="12" t="s">
        <v>64</v>
      </c>
      <c r="E125" s="11"/>
      <c r="F125" s="11"/>
    </row>
    <row r="126" spans="2:27" x14ac:dyDescent="0.2">
      <c r="C126" s="15"/>
      <c r="D126" s="16" t="s">
        <v>65</v>
      </c>
      <c r="E126" s="15" t="s">
        <v>14</v>
      </c>
      <c r="F126" s="15">
        <v>7001</v>
      </c>
    </row>
    <row r="127" spans="2:27" x14ac:dyDescent="0.2">
      <c r="C127" s="17"/>
      <c r="D127" s="18" t="s">
        <v>69</v>
      </c>
      <c r="E127" s="17" t="s">
        <v>14</v>
      </c>
      <c r="F127" s="17">
        <v>2191.4899999999998</v>
      </c>
      <c r="I127" s="17">
        <v>2191.4899999999998</v>
      </c>
    </row>
    <row r="128" spans="2:27" x14ac:dyDescent="0.2">
      <c r="C128" s="17"/>
      <c r="D128" s="18" t="s">
        <v>70</v>
      </c>
      <c r="E128" s="17" t="s">
        <v>14</v>
      </c>
      <c r="F128" s="17">
        <v>3599.18</v>
      </c>
      <c r="I128" s="17">
        <v>3599.18</v>
      </c>
    </row>
    <row r="129" spans="3:9" x14ac:dyDescent="0.2">
      <c r="C129" s="17"/>
      <c r="D129" s="18" t="s">
        <v>66</v>
      </c>
      <c r="E129" s="17" t="s">
        <v>14</v>
      </c>
      <c r="F129" s="17">
        <v>606.6</v>
      </c>
      <c r="I129" s="17">
        <v>606.6</v>
      </c>
    </row>
    <row r="130" spans="3:9" x14ac:dyDescent="0.2">
      <c r="C130" s="17"/>
      <c r="D130" s="18" t="s">
        <v>67</v>
      </c>
      <c r="E130" s="17" t="s">
        <v>14</v>
      </c>
      <c r="F130" s="17">
        <v>186.3</v>
      </c>
      <c r="I130" s="17">
        <v>186.3</v>
      </c>
    </row>
    <row r="131" spans="3:9" ht="13.5" thickBot="1" x14ac:dyDescent="0.25">
      <c r="C131" s="10"/>
      <c r="D131" s="19" t="s">
        <v>68</v>
      </c>
      <c r="E131" s="10" t="s">
        <v>14</v>
      </c>
      <c r="F131" s="10">
        <v>103.63</v>
      </c>
      <c r="I131" s="10">
        <v>103.63</v>
      </c>
    </row>
    <row r="132" spans="3:9" ht="19.5" customHeight="1" thickBot="1" x14ac:dyDescent="0.25">
      <c r="C132" s="11" t="s">
        <v>71</v>
      </c>
      <c r="D132" s="12" t="s">
        <v>72</v>
      </c>
      <c r="E132" s="11"/>
      <c r="F132" s="11"/>
      <c r="I132" s="1">
        <f>SUM(I127:I131)</f>
        <v>6687.2000000000007</v>
      </c>
    </row>
    <row r="133" spans="3:9" x14ac:dyDescent="0.2">
      <c r="C133" s="15"/>
      <c r="D133" s="16" t="s">
        <v>73</v>
      </c>
      <c r="E133" s="15" t="s">
        <v>8</v>
      </c>
      <c r="F133" s="15">
        <v>36</v>
      </c>
    </row>
    <row r="134" spans="3:9" x14ac:dyDescent="0.2">
      <c r="C134" s="17"/>
      <c r="D134" s="18" t="s">
        <v>74</v>
      </c>
      <c r="E134" s="17" t="s">
        <v>8</v>
      </c>
      <c r="F134" s="17">
        <v>35</v>
      </c>
    </row>
    <row r="135" spans="3:9" x14ac:dyDescent="0.2">
      <c r="C135" s="17"/>
      <c r="D135" s="18" t="s">
        <v>76</v>
      </c>
      <c r="E135" s="17" t="s">
        <v>8</v>
      </c>
      <c r="F135" s="17">
        <v>1</v>
      </c>
    </row>
    <row r="136" spans="3:9" x14ac:dyDescent="0.2">
      <c r="C136" s="17"/>
      <c r="D136" s="18" t="s">
        <v>75</v>
      </c>
      <c r="E136" s="17" t="s">
        <v>19</v>
      </c>
      <c r="F136" s="17">
        <v>244.47</v>
      </c>
    </row>
    <row r="137" spans="3:9" ht="13.5" thickBot="1" x14ac:dyDescent="0.25">
      <c r="C137" s="10"/>
      <c r="D137" s="19" t="s">
        <v>77</v>
      </c>
      <c r="E137" s="10" t="s">
        <v>19</v>
      </c>
      <c r="F137" s="10">
        <v>733.02</v>
      </c>
    </row>
    <row r="138" spans="3:9" ht="16.5" customHeight="1" thickBot="1" x14ac:dyDescent="0.25">
      <c r="C138" s="11" t="s">
        <v>78</v>
      </c>
      <c r="D138" s="12" t="s">
        <v>79</v>
      </c>
      <c r="E138" s="11" t="s">
        <v>4</v>
      </c>
      <c r="F138" s="11">
        <v>2</v>
      </c>
    </row>
    <row r="139" spans="3:9" x14ac:dyDescent="0.2">
      <c r="C139" s="15"/>
      <c r="D139" s="16" t="s">
        <v>80</v>
      </c>
      <c r="E139" s="15" t="s">
        <v>82</v>
      </c>
      <c r="F139" s="15">
        <v>30</v>
      </c>
    </row>
    <row r="140" spans="3:9" ht="13.5" thickBot="1" x14ac:dyDescent="0.25">
      <c r="C140" s="10"/>
      <c r="D140" s="19" t="s">
        <v>81</v>
      </c>
      <c r="E140" s="10" t="s">
        <v>82</v>
      </c>
      <c r="F140" s="10">
        <v>10</v>
      </c>
    </row>
    <row r="141" spans="3:9" ht="17.25" customHeight="1" thickBot="1" x14ac:dyDescent="0.25">
      <c r="C141" s="11" t="s">
        <v>83</v>
      </c>
      <c r="D141" s="33" t="s">
        <v>84</v>
      </c>
      <c r="E141" s="11" t="s">
        <v>4</v>
      </c>
      <c r="F141" s="11">
        <v>1</v>
      </c>
    </row>
    <row r="142" spans="3:9" x14ac:dyDescent="0.2">
      <c r="C142" s="15"/>
      <c r="D142" s="16" t="s">
        <v>85</v>
      </c>
      <c r="E142" s="15" t="s">
        <v>82</v>
      </c>
      <c r="F142" s="15">
        <v>300</v>
      </c>
    </row>
    <row r="143" spans="3:9" ht="13.5" thickBot="1" x14ac:dyDescent="0.25">
      <c r="C143" s="10"/>
      <c r="D143" s="19" t="s">
        <v>86</v>
      </c>
      <c r="E143" s="10" t="s">
        <v>19</v>
      </c>
      <c r="F143" s="10">
        <v>72.400000000000006</v>
      </c>
    </row>
    <row r="144" spans="3:9" ht="13.5" thickBot="1" x14ac:dyDescent="0.25">
      <c r="C144" s="11" t="s">
        <v>87</v>
      </c>
      <c r="D144" s="12" t="s">
        <v>88</v>
      </c>
      <c r="E144" s="11" t="s">
        <v>4</v>
      </c>
      <c r="F144" s="11">
        <v>1</v>
      </c>
    </row>
    <row r="145" spans="3:6" x14ac:dyDescent="0.2">
      <c r="C145" s="15"/>
      <c r="D145" s="16" t="s">
        <v>85</v>
      </c>
      <c r="E145" s="15" t="s">
        <v>82</v>
      </c>
      <c r="F145" s="15">
        <v>2021</v>
      </c>
    </row>
    <row r="146" spans="3:6" ht="13.5" thickBot="1" x14ac:dyDescent="0.25">
      <c r="C146" s="10"/>
      <c r="D146" s="19" t="s">
        <v>89</v>
      </c>
      <c r="E146" s="10" t="s">
        <v>19</v>
      </c>
      <c r="F146" s="10">
        <v>193.82</v>
      </c>
    </row>
    <row r="147" spans="3:6" ht="17.25" customHeight="1" thickBot="1" x14ac:dyDescent="0.25">
      <c r="C147" s="11" t="s">
        <v>90</v>
      </c>
      <c r="D147" s="12" t="s">
        <v>91</v>
      </c>
      <c r="E147" s="11"/>
      <c r="F147" s="11"/>
    </row>
    <row r="148" spans="3:6" x14ac:dyDescent="0.2">
      <c r="C148" s="15"/>
      <c r="D148" s="16" t="s">
        <v>92</v>
      </c>
      <c r="E148" s="15" t="s">
        <v>19</v>
      </c>
      <c r="F148" s="15">
        <v>227.63</v>
      </c>
    </row>
    <row r="149" spans="3:6" x14ac:dyDescent="0.2">
      <c r="C149" s="17"/>
      <c r="D149" s="18" t="s">
        <v>93</v>
      </c>
      <c r="E149" s="17" t="s">
        <v>8</v>
      </c>
      <c r="F149" s="17">
        <v>11</v>
      </c>
    </row>
    <row r="150" spans="3:6" x14ac:dyDescent="0.2">
      <c r="C150" s="17"/>
      <c r="D150" s="18" t="s">
        <v>94</v>
      </c>
      <c r="E150" s="17" t="s">
        <v>82</v>
      </c>
      <c r="F150" s="17">
        <v>30</v>
      </c>
    </row>
    <row r="151" spans="3:6" ht="13.5" thickBot="1" x14ac:dyDescent="0.25">
      <c r="C151" s="10"/>
      <c r="D151" s="19" t="s">
        <v>95</v>
      </c>
      <c r="E151" s="10" t="s">
        <v>8</v>
      </c>
      <c r="F151" s="10">
        <v>1</v>
      </c>
    </row>
    <row r="152" spans="3:6" ht="18.75" customHeight="1" thickBot="1" x14ac:dyDescent="0.25">
      <c r="C152" s="11" t="s">
        <v>96</v>
      </c>
      <c r="D152" s="12" t="s">
        <v>97</v>
      </c>
      <c r="E152" s="11"/>
      <c r="F152" s="11"/>
    </row>
    <row r="153" spans="3:6" x14ac:dyDescent="0.2">
      <c r="C153" s="15"/>
      <c r="D153" s="16" t="s">
        <v>98</v>
      </c>
      <c r="E153" s="15" t="s">
        <v>99</v>
      </c>
      <c r="F153" s="15">
        <v>467.17</v>
      </c>
    </row>
    <row r="154" spans="3:6" x14ac:dyDescent="0.2">
      <c r="C154" s="17"/>
      <c r="D154" s="18" t="s">
        <v>100</v>
      </c>
      <c r="E154" s="17" t="s">
        <v>8</v>
      </c>
      <c r="F154" s="17">
        <v>17</v>
      </c>
    </row>
    <row r="155" spans="3:6" x14ac:dyDescent="0.2">
      <c r="C155" s="17"/>
      <c r="D155" s="18" t="s">
        <v>101</v>
      </c>
      <c r="E155" s="17" t="s">
        <v>8</v>
      </c>
      <c r="F155" s="17">
        <v>2</v>
      </c>
    </row>
    <row r="156" spans="3:6" x14ac:dyDescent="0.2">
      <c r="C156" s="17"/>
      <c r="D156" s="18" t="s">
        <v>102</v>
      </c>
      <c r="E156" s="17" t="s">
        <v>8</v>
      </c>
      <c r="F156" s="17">
        <v>1</v>
      </c>
    </row>
    <row r="157" spans="3:6" ht="13.5" thickBot="1" x14ac:dyDescent="0.25">
      <c r="C157" s="10"/>
      <c r="D157" s="19" t="s">
        <v>104</v>
      </c>
      <c r="E157" s="10" t="s">
        <v>8</v>
      </c>
      <c r="F157" s="10">
        <v>1</v>
      </c>
    </row>
    <row r="158" spans="3:6" ht="33.75" customHeight="1" thickBot="1" x14ac:dyDescent="0.25">
      <c r="C158" s="11" t="s">
        <v>103</v>
      </c>
      <c r="D158" s="12" t="s">
        <v>120</v>
      </c>
      <c r="E158" s="11" t="s">
        <v>4</v>
      </c>
      <c r="F158" s="11">
        <v>1</v>
      </c>
    </row>
    <row r="159" spans="3:6" ht="25.5" x14ac:dyDescent="0.2">
      <c r="C159" s="15"/>
      <c r="D159" s="16" t="s">
        <v>107</v>
      </c>
      <c r="E159" s="15" t="s">
        <v>106</v>
      </c>
      <c r="F159" s="15">
        <v>1</v>
      </c>
    </row>
    <row r="160" spans="3:6" x14ac:dyDescent="0.2">
      <c r="C160" s="17"/>
      <c r="D160" s="18" t="s">
        <v>108</v>
      </c>
      <c r="E160" s="17" t="s">
        <v>106</v>
      </c>
      <c r="F160" s="17">
        <v>1</v>
      </c>
    </row>
    <row r="161" spans="3:11" x14ac:dyDescent="0.2">
      <c r="C161" s="17"/>
      <c r="D161" s="18" t="s">
        <v>109</v>
      </c>
      <c r="E161" s="17" t="s">
        <v>106</v>
      </c>
      <c r="F161" s="17">
        <v>1</v>
      </c>
    </row>
    <row r="162" spans="3:11" x14ac:dyDescent="0.2">
      <c r="C162" s="17"/>
      <c r="D162" s="18" t="s">
        <v>110</v>
      </c>
      <c r="E162" s="17" t="s">
        <v>106</v>
      </c>
      <c r="F162" s="17">
        <v>1</v>
      </c>
    </row>
    <row r="163" spans="3:11" x14ac:dyDescent="0.2">
      <c r="C163" s="17"/>
      <c r="D163" s="18" t="s">
        <v>116</v>
      </c>
      <c r="E163" s="17" t="s">
        <v>106</v>
      </c>
      <c r="F163" s="17">
        <v>4</v>
      </c>
    </row>
    <row r="164" spans="3:11" x14ac:dyDescent="0.2">
      <c r="C164" s="17"/>
      <c r="D164" s="18" t="s">
        <v>111</v>
      </c>
      <c r="E164" s="17" t="s">
        <v>106</v>
      </c>
      <c r="F164" s="17">
        <v>1</v>
      </c>
    </row>
    <row r="165" spans="3:11" x14ac:dyDescent="0.2">
      <c r="C165" s="17"/>
      <c r="D165" s="18" t="s">
        <v>117</v>
      </c>
      <c r="E165" s="17" t="s">
        <v>106</v>
      </c>
      <c r="F165" s="17">
        <v>4</v>
      </c>
    </row>
    <row r="166" spans="3:11" x14ac:dyDescent="0.2">
      <c r="C166" s="17"/>
      <c r="D166" s="18" t="s">
        <v>112</v>
      </c>
      <c r="E166" s="17" t="s">
        <v>106</v>
      </c>
      <c r="F166" s="17">
        <v>3</v>
      </c>
    </row>
    <row r="167" spans="3:11" x14ac:dyDescent="0.2">
      <c r="C167" s="17"/>
      <c r="D167" s="18" t="s">
        <v>113</v>
      </c>
      <c r="E167" s="17" t="s">
        <v>106</v>
      </c>
      <c r="F167" s="17">
        <v>3</v>
      </c>
    </row>
    <row r="168" spans="3:11" x14ac:dyDescent="0.2">
      <c r="C168" s="17"/>
      <c r="D168" s="18" t="s">
        <v>114</v>
      </c>
      <c r="E168" s="17" t="s">
        <v>106</v>
      </c>
      <c r="F168" s="17">
        <v>2</v>
      </c>
    </row>
    <row r="169" spans="3:11" x14ac:dyDescent="0.2">
      <c r="C169" s="17"/>
      <c r="D169" s="18" t="s">
        <v>115</v>
      </c>
      <c r="E169" s="17" t="s">
        <v>106</v>
      </c>
      <c r="F169" s="17">
        <v>1</v>
      </c>
    </row>
    <row r="170" spans="3:11" x14ac:dyDescent="0.2">
      <c r="C170" s="17"/>
      <c r="D170" s="18" t="s">
        <v>118</v>
      </c>
      <c r="E170" s="17" t="s">
        <v>99</v>
      </c>
      <c r="F170" s="17">
        <v>11</v>
      </c>
    </row>
    <row r="171" spans="3:11" ht="13.5" thickBot="1" x14ac:dyDescent="0.25">
      <c r="C171" s="10"/>
      <c r="D171" s="19" t="s">
        <v>119</v>
      </c>
      <c r="E171" s="10" t="s">
        <v>8</v>
      </c>
      <c r="F171" s="10">
        <v>1</v>
      </c>
    </row>
    <row r="172" spans="3:11" ht="13.5" thickBot="1" x14ac:dyDescent="0.25">
      <c r="C172" s="11" t="s">
        <v>121</v>
      </c>
      <c r="D172" s="12" t="s">
        <v>126</v>
      </c>
      <c r="E172" s="11"/>
      <c r="F172" s="11"/>
    </row>
    <row r="173" spans="3:11" ht="13.5" thickBot="1" x14ac:dyDescent="0.25">
      <c r="C173" s="13"/>
      <c r="D173" s="34" t="s">
        <v>122</v>
      </c>
      <c r="E173" s="13" t="s">
        <v>19</v>
      </c>
      <c r="F173" s="13">
        <v>1607.8</v>
      </c>
    </row>
    <row r="174" spans="3:11" ht="13.5" thickBot="1" x14ac:dyDescent="0.25">
      <c r="C174" s="11" t="s">
        <v>123</v>
      </c>
      <c r="D174" s="12" t="s">
        <v>124</v>
      </c>
      <c r="E174" s="11"/>
      <c r="F174" s="11"/>
    </row>
    <row r="175" spans="3:11" ht="14.25" x14ac:dyDescent="0.2">
      <c r="C175" s="15"/>
      <c r="D175" s="15" t="s">
        <v>129</v>
      </c>
      <c r="E175" s="15" t="s">
        <v>8</v>
      </c>
      <c r="F175" s="15">
        <v>54</v>
      </c>
      <c r="K175" s="2"/>
    </row>
    <row r="176" spans="3:11" ht="15" thickBot="1" x14ac:dyDescent="0.25">
      <c r="C176" s="10"/>
      <c r="D176" s="10" t="s">
        <v>130</v>
      </c>
      <c r="E176" s="10" t="s">
        <v>8</v>
      </c>
      <c r="F176" s="10">
        <v>73</v>
      </c>
      <c r="K176" s="2"/>
    </row>
    <row r="177" spans="2:27" ht="15" thickBot="1" x14ac:dyDescent="0.25">
      <c r="C177" s="11" t="s">
        <v>132</v>
      </c>
      <c r="D177" s="12" t="s">
        <v>131</v>
      </c>
      <c r="E177" s="11"/>
      <c r="F177" s="11"/>
      <c r="K177" s="2"/>
    </row>
    <row r="178" spans="2:27" ht="18" customHeight="1" x14ac:dyDescent="0.2">
      <c r="C178" s="15" t="s">
        <v>133</v>
      </c>
      <c r="D178" s="21" t="s">
        <v>127</v>
      </c>
      <c r="E178" s="15" t="s">
        <v>14</v>
      </c>
      <c r="F178" s="35">
        <v>159.096</v>
      </c>
    </row>
    <row r="179" spans="2:27" ht="15.75" customHeight="1" x14ac:dyDescent="0.2">
      <c r="C179" s="17"/>
      <c r="D179" s="17" t="s">
        <v>254</v>
      </c>
      <c r="E179" s="17" t="s">
        <v>14</v>
      </c>
      <c r="F179" s="36">
        <v>108.93599999999999</v>
      </c>
    </row>
    <row r="180" spans="2:27" ht="16.5" customHeight="1" x14ac:dyDescent="0.2">
      <c r="C180" s="17"/>
      <c r="D180" s="17" t="s">
        <v>255</v>
      </c>
      <c r="E180" s="17" t="s">
        <v>14</v>
      </c>
      <c r="F180" s="36">
        <v>32.159999999999997</v>
      </c>
    </row>
    <row r="181" spans="2:27" ht="18" customHeight="1" x14ac:dyDescent="0.2">
      <c r="C181" s="17" t="s">
        <v>137</v>
      </c>
      <c r="D181" s="22" t="s">
        <v>257</v>
      </c>
      <c r="E181" s="17" t="s">
        <v>14</v>
      </c>
      <c r="F181" s="36">
        <v>14.162500000000001</v>
      </c>
    </row>
    <row r="182" spans="2:27" ht="18.75" customHeight="1" x14ac:dyDescent="0.2">
      <c r="C182" s="17"/>
      <c r="D182" s="17" t="s">
        <v>134</v>
      </c>
      <c r="E182" s="17" t="s">
        <v>14</v>
      </c>
      <c r="F182" s="36">
        <v>3.8</v>
      </c>
    </row>
    <row r="183" spans="2:27" ht="15.75" customHeight="1" x14ac:dyDescent="0.2">
      <c r="C183" s="17"/>
      <c r="D183" s="17" t="s">
        <v>135</v>
      </c>
      <c r="E183" s="17" t="s">
        <v>14</v>
      </c>
      <c r="F183" s="36">
        <v>3.8</v>
      </c>
    </row>
    <row r="184" spans="2:27" s="3" customFormat="1" ht="15.75" customHeight="1" x14ac:dyDescent="0.2">
      <c r="B184" s="4"/>
      <c r="C184" s="17"/>
      <c r="D184" s="17" t="s">
        <v>259</v>
      </c>
      <c r="E184" s="17" t="s">
        <v>14</v>
      </c>
      <c r="F184" s="36">
        <f>3*1.1</f>
        <v>3.3000000000000003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2:27" s="3" customFormat="1" ht="15.75" customHeight="1" x14ac:dyDescent="0.2">
      <c r="B185" s="4"/>
      <c r="C185" s="17" t="s">
        <v>138</v>
      </c>
      <c r="D185" s="22" t="s">
        <v>128</v>
      </c>
      <c r="E185" s="17" t="s">
        <v>14</v>
      </c>
      <c r="F185" s="36">
        <v>105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2:27" s="3" customFormat="1" ht="15.75" customHeight="1" x14ac:dyDescent="0.2">
      <c r="B186" s="4"/>
      <c r="C186" s="17" t="s">
        <v>139</v>
      </c>
      <c r="D186" s="22" t="s">
        <v>136</v>
      </c>
      <c r="E186" s="17"/>
      <c r="F186" s="36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2:27" s="3" customFormat="1" ht="15.75" customHeight="1" thickBot="1" x14ac:dyDescent="0.25">
      <c r="B187" s="4"/>
      <c r="C187" s="10"/>
      <c r="D187" s="10" t="s">
        <v>256</v>
      </c>
      <c r="E187" s="10" t="s">
        <v>14</v>
      </c>
      <c r="F187" s="37">
        <v>6.5625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2:27" ht="18.75" customHeight="1" thickBot="1" x14ac:dyDescent="0.25">
      <c r="C188" s="11" t="s">
        <v>140</v>
      </c>
      <c r="D188" s="12" t="s">
        <v>141</v>
      </c>
      <c r="E188" s="11"/>
      <c r="F188" s="11"/>
    </row>
    <row r="189" spans="2:27" x14ac:dyDescent="0.2">
      <c r="C189" s="15"/>
      <c r="D189" s="16" t="s">
        <v>143</v>
      </c>
      <c r="E189" s="15" t="s">
        <v>144</v>
      </c>
      <c r="F189" s="15">
        <v>252</v>
      </c>
      <c r="K189" s="5"/>
      <c r="L189" s="5"/>
      <c r="M189" s="6"/>
      <c r="N189" s="5"/>
    </row>
    <row r="190" spans="2:27" ht="15.75" customHeight="1" thickBot="1" x14ac:dyDescent="0.25">
      <c r="C190" s="10"/>
      <c r="D190" s="19" t="s">
        <v>142</v>
      </c>
      <c r="E190" s="10" t="s">
        <v>144</v>
      </c>
      <c r="F190" s="37">
        <v>205.5</v>
      </c>
      <c r="K190" s="5"/>
      <c r="L190" s="5"/>
      <c r="M190" s="5"/>
      <c r="N190" s="5"/>
    </row>
    <row r="191" spans="2:27" ht="15" customHeight="1" thickBot="1" x14ac:dyDescent="0.25">
      <c r="C191" s="11" t="s">
        <v>145</v>
      </c>
      <c r="D191" s="12" t="s">
        <v>146</v>
      </c>
      <c r="E191" s="11"/>
      <c r="F191" s="11"/>
    </row>
    <row r="192" spans="2:27" x14ac:dyDescent="0.2">
      <c r="C192" s="15"/>
      <c r="D192" s="15" t="s">
        <v>150</v>
      </c>
      <c r="E192" s="15" t="s">
        <v>8</v>
      </c>
      <c r="F192" s="15">
        <v>39</v>
      </c>
    </row>
    <row r="193" spans="2:27" x14ac:dyDescent="0.2">
      <c r="C193" s="17"/>
      <c r="D193" s="18" t="s">
        <v>151</v>
      </c>
      <c r="E193" s="17" t="s">
        <v>8</v>
      </c>
      <c r="F193" s="17">
        <v>13</v>
      </c>
    </row>
    <row r="194" spans="2:27" x14ac:dyDescent="0.2">
      <c r="C194" s="17"/>
      <c r="D194" s="18" t="s">
        <v>152</v>
      </c>
      <c r="E194" s="17" t="s">
        <v>8</v>
      </c>
      <c r="F194" s="17">
        <v>26</v>
      </c>
    </row>
    <row r="195" spans="2:27" x14ac:dyDescent="0.2">
      <c r="C195" s="17"/>
      <c r="D195" s="18" t="s">
        <v>153</v>
      </c>
      <c r="E195" s="17" t="s">
        <v>8</v>
      </c>
      <c r="F195" s="17">
        <v>1</v>
      </c>
    </row>
    <row r="196" spans="2:27" x14ac:dyDescent="0.2">
      <c r="C196" s="17"/>
      <c r="D196" s="18" t="s">
        <v>154</v>
      </c>
      <c r="E196" s="17" t="s">
        <v>8</v>
      </c>
      <c r="F196" s="17">
        <v>1</v>
      </c>
    </row>
    <row r="197" spans="2:27" x14ac:dyDescent="0.2">
      <c r="C197" s="17"/>
      <c r="D197" s="18" t="s">
        <v>155</v>
      </c>
      <c r="E197" s="17" t="s">
        <v>8</v>
      </c>
      <c r="F197" s="17">
        <v>1</v>
      </c>
    </row>
    <row r="198" spans="2:27" x14ac:dyDescent="0.2">
      <c r="C198" s="17"/>
      <c r="D198" s="18" t="s">
        <v>156</v>
      </c>
      <c r="E198" s="17" t="s">
        <v>8</v>
      </c>
      <c r="F198" s="17">
        <v>1</v>
      </c>
    </row>
    <row r="199" spans="2:27" ht="13.5" thickBot="1" x14ac:dyDescent="0.25">
      <c r="C199" s="10"/>
      <c r="D199" s="19" t="s">
        <v>157</v>
      </c>
      <c r="E199" s="10" t="s">
        <v>8</v>
      </c>
      <c r="F199" s="10">
        <v>1</v>
      </c>
    </row>
    <row r="200" spans="2:27" ht="18" customHeight="1" thickBot="1" x14ac:dyDescent="0.25">
      <c r="C200" s="11" t="s">
        <v>158</v>
      </c>
      <c r="D200" s="12" t="s">
        <v>164</v>
      </c>
      <c r="E200" s="11"/>
      <c r="F200" s="11"/>
    </row>
    <row r="201" spans="2:27" x14ac:dyDescent="0.2">
      <c r="C201" s="15"/>
      <c r="D201" s="16" t="s">
        <v>159</v>
      </c>
      <c r="E201" s="15" t="s">
        <v>8</v>
      </c>
      <c r="F201" s="15">
        <v>4</v>
      </c>
    </row>
    <row r="202" spans="2:27" x14ac:dyDescent="0.2">
      <c r="C202" s="17"/>
      <c r="D202" s="18" t="s">
        <v>160</v>
      </c>
      <c r="E202" s="17" t="s">
        <v>8</v>
      </c>
      <c r="F202" s="17">
        <v>6</v>
      </c>
    </row>
    <row r="203" spans="2:27" s="3" customFormat="1" x14ac:dyDescent="0.2">
      <c r="B203" s="4"/>
      <c r="C203" s="17"/>
      <c r="D203" s="18" t="s">
        <v>163</v>
      </c>
      <c r="E203" s="17" t="s">
        <v>8</v>
      </c>
      <c r="F203" s="17">
        <v>4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2:27" x14ac:dyDescent="0.2">
      <c r="C204" s="17"/>
      <c r="D204" s="18" t="s">
        <v>161</v>
      </c>
      <c r="E204" s="17" t="s">
        <v>99</v>
      </c>
      <c r="F204" s="17">
        <f>39+1003.92+176</f>
        <v>1218.92</v>
      </c>
    </row>
    <row r="205" spans="2:27" x14ac:dyDescent="0.2">
      <c r="C205" s="17"/>
      <c r="D205" s="38" t="s">
        <v>253</v>
      </c>
      <c r="E205" s="39" t="s">
        <v>99</v>
      </c>
      <c r="F205" s="39">
        <v>1982</v>
      </c>
    </row>
    <row r="206" spans="2:27" ht="13.5" thickBot="1" x14ac:dyDescent="0.25">
      <c r="C206" s="10"/>
      <c r="D206" s="19" t="s">
        <v>165</v>
      </c>
      <c r="E206" s="10" t="s">
        <v>8</v>
      </c>
      <c r="F206" s="10">
        <v>16</v>
      </c>
    </row>
    <row r="207" spans="2:27" ht="17.25" customHeight="1" thickBot="1" x14ac:dyDescent="0.25">
      <c r="C207" s="11" t="s">
        <v>162</v>
      </c>
      <c r="D207" s="12" t="s">
        <v>166</v>
      </c>
      <c r="E207" s="11"/>
      <c r="F207" s="11"/>
    </row>
    <row r="208" spans="2:27" x14ac:dyDescent="0.2">
      <c r="C208" s="15"/>
      <c r="D208" s="16" t="s">
        <v>236</v>
      </c>
      <c r="E208" s="15" t="s">
        <v>233</v>
      </c>
      <c r="F208" s="15">
        <v>200</v>
      </c>
    </row>
    <row r="209" spans="3:6" x14ac:dyDescent="0.2">
      <c r="C209" s="17"/>
      <c r="D209" s="18" t="s">
        <v>237</v>
      </c>
      <c r="E209" s="17" t="s">
        <v>233</v>
      </c>
      <c r="F209" s="17">
        <v>330</v>
      </c>
    </row>
    <row r="210" spans="3:6" x14ac:dyDescent="0.2">
      <c r="C210" s="17"/>
      <c r="D210" s="18" t="s">
        <v>238</v>
      </c>
      <c r="E210" s="17" t="s">
        <v>233</v>
      </c>
      <c r="F210" s="17">
        <v>40</v>
      </c>
    </row>
    <row r="211" spans="3:6" x14ac:dyDescent="0.2">
      <c r="C211" s="17"/>
      <c r="D211" s="18" t="s">
        <v>239</v>
      </c>
      <c r="E211" s="17" t="s">
        <v>233</v>
      </c>
      <c r="F211" s="17">
        <v>120</v>
      </c>
    </row>
    <row r="212" spans="3:6" x14ac:dyDescent="0.2">
      <c r="C212" s="17"/>
      <c r="D212" s="18" t="s">
        <v>240</v>
      </c>
      <c r="E212" s="17" t="s">
        <v>233</v>
      </c>
      <c r="F212" s="17">
        <v>270</v>
      </c>
    </row>
    <row r="213" spans="3:6" x14ac:dyDescent="0.2">
      <c r="C213" s="17"/>
      <c r="D213" s="18" t="s">
        <v>241</v>
      </c>
      <c r="E213" s="17" t="s">
        <v>233</v>
      </c>
      <c r="F213" s="17">
        <v>90</v>
      </c>
    </row>
    <row r="214" spans="3:6" x14ac:dyDescent="0.2">
      <c r="C214" s="17"/>
      <c r="D214" s="18" t="s">
        <v>242</v>
      </c>
      <c r="E214" s="17" t="s">
        <v>233</v>
      </c>
      <c r="F214" s="17">
        <v>150</v>
      </c>
    </row>
    <row r="215" spans="3:6" x14ac:dyDescent="0.2">
      <c r="C215" s="17"/>
      <c r="D215" s="18" t="s">
        <v>243</v>
      </c>
      <c r="E215" s="17" t="s">
        <v>233</v>
      </c>
      <c r="F215" s="17">
        <v>12</v>
      </c>
    </row>
    <row r="216" spans="3:6" x14ac:dyDescent="0.2">
      <c r="C216" s="17"/>
      <c r="D216" s="18" t="s">
        <v>244</v>
      </c>
      <c r="E216" s="17" t="s">
        <v>233</v>
      </c>
      <c r="F216" s="17">
        <v>48</v>
      </c>
    </row>
    <row r="217" spans="3:6" x14ac:dyDescent="0.2">
      <c r="C217" s="17"/>
      <c r="D217" s="18" t="s">
        <v>245</v>
      </c>
      <c r="E217" s="17" t="s">
        <v>233</v>
      </c>
      <c r="F217" s="17">
        <v>2</v>
      </c>
    </row>
    <row r="218" spans="3:6" x14ac:dyDescent="0.2">
      <c r="C218" s="17"/>
      <c r="D218" s="18" t="s">
        <v>246</v>
      </c>
      <c r="E218" s="17" t="s">
        <v>233</v>
      </c>
      <c r="F218" s="17">
        <v>1</v>
      </c>
    </row>
    <row r="219" spans="3:6" x14ac:dyDescent="0.2">
      <c r="C219" s="17"/>
      <c r="D219" s="18" t="s">
        <v>247</v>
      </c>
      <c r="E219" s="17" t="s">
        <v>233</v>
      </c>
      <c r="F219" s="17">
        <v>2</v>
      </c>
    </row>
    <row r="220" spans="3:6" ht="13.5" thickBot="1" x14ac:dyDescent="0.25">
      <c r="C220" s="10"/>
      <c r="D220" s="19" t="s">
        <v>248</v>
      </c>
      <c r="E220" s="10" t="s">
        <v>14</v>
      </c>
      <c r="F220" s="10">
        <v>20732</v>
      </c>
    </row>
    <row r="221" spans="3:6" ht="17.25" customHeight="1" thickBot="1" x14ac:dyDescent="0.25">
      <c r="C221" s="11" t="s">
        <v>249</v>
      </c>
      <c r="D221" s="12" t="s">
        <v>250</v>
      </c>
      <c r="E221" s="11"/>
      <c r="F221" s="11"/>
    </row>
    <row r="222" spans="3:6" x14ac:dyDescent="0.2">
      <c r="C222" s="15"/>
      <c r="D222" s="16" t="s">
        <v>251</v>
      </c>
      <c r="E222" s="15" t="s">
        <v>233</v>
      </c>
      <c r="F222" s="15">
        <v>2</v>
      </c>
    </row>
    <row r="223" spans="3:6" x14ac:dyDescent="0.2">
      <c r="C223" s="17"/>
      <c r="D223" s="18" t="s">
        <v>252</v>
      </c>
      <c r="E223" s="17" t="s">
        <v>233</v>
      </c>
      <c r="F223" s="17">
        <v>3</v>
      </c>
    </row>
    <row r="224" spans="3:6" ht="13.5" thickBot="1" x14ac:dyDescent="0.25">
      <c r="C224" s="40"/>
      <c r="D224" s="41" t="s">
        <v>34</v>
      </c>
      <c r="E224" s="40" t="s">
        <v>144</v>
      </c>
      <c r="F224" s="40">
        <v>70.260000000000005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Sosnowski</dc:creator>
  <cp:lastModifiedBy>Szkondziak Krzysztof</cp:lastModifiedBy>
  <dcterms:created xsi:type="dcterms:W3CDTF">2020-03-02T14:22:29Z</dcterms:created>
  <dcterms:modified xsi:type="dcterms:W3CDTF">2020-11-12T12:16:10Z</dcterms:modified>
</cp:coreProperties>
</file>