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3PRZETARGI\PRZETARGI W PRZYGOTOWANIU 2020\Remonty LEGIONÓW\Do powieszenie\"/>
    </mc:Choice>
  </mc:AlternateContent>
  <bookViews>
    <workbookView xWindow="0" yWindow="15" windowWidth="15195" windowHeight="9975"/>
  </bookViews>
  <sheets>
    <sheet name="KO WC POZIOM -1 " sheetId="24" r:id="rId1"/>
    <sheet name="KO WC PARTER " sheetId="26" r:id="rId2"/>
    <sheet name="KO WC 1 piętro" sheetId="28" r:id="rId3"/>
    <sheet name="KO WC 2 piętro" sheetId="30" r:id="rId4"/>
  </sheets>
  <definedNames>
    <definedName name="Excel_BuiltIn_Print_Area_5" localSheetId="2">#REF!</definedName>
    <definedName name="Excel_BuiltIn_Print_Area_5" localSheetId="3">#REF!</definedName>
    <definedName name="Excel_BuiltIn_Print_Area_5" localSheetId="1">#REF!</definedName>
    <definedName name="Excel_BuiltIn_Print_Area_5" localSheetId="0">#REF!</definedName>
    <definedName name="Excel_BuiltIn_Print_Area_5">#REF!</definedName>
    <definedName name="Excel_BuiltIn_Print_Area_6" localSheetId="2">#REF!</definedName>
    <definedName name="Excel_BuiltIn_Print_Area_6" localSheetId="3">#REF!</definedName>
    <definedName name="Excel_BuiltIn_Print_Area_6" localSheetId="1">#REF!</definedName>
    <definedName name="Excel_BuiltIn_Print_Area_6" localSheetId="0">#REF!</definedName>
    <definedName name="Excel_BuiltIn_Print_Area_6">#REF!</definedName>
    <definedName name="_xlnm.Print_Area" localSheetId="2">'KO WC 1 piętro'!$A$1:$G$85</definedName>
    <definedName name="_xlnm.Print_Area" localSheetId="3">'KO WC 2 piętro'!$A$1:$G$101</definedName>
    <definedName name="_xlnm.Print_Area" localSheetId="1">'KO WC PARTER '!$A$1:$G$74</definedName>
    <definedName name="_xlnm.Print_Area" localSheetId="0">'KO WC POZIOM -1 '!$A$1:$G$62</definedName>
  </definedNames>
  <calcPr calcId="152511"/>
</workbook>
</file>

<file path=xl/calcChain.xml><?xml version="1.0" encoding="utf-8"?>
<calcChain xmlns="http://schemas.openxmlformats.org/spreadsheetml/2006/main">
  <c r="G94" i="30" l="1"/>
  <c r="G93" i="30" s="1"/>
  <c r="G92" i="30"/>
  <c r="G91" i="30"/>
  <c r="G90" i="30"/>
  <c r="G89" i="30"/>
  <c r="G88" i="30"/>
  <c r="G87" i="30"/>
  <c r="G86" i="30"/>
  <c r="G85" i="30"/>
  <c r="G84" i="30"/>
  <c r="G83" i="30"/>
  <c r="G82" i="30"/>
  <c r="G81" i="30"/>
  <c r="G80" i="30"/>
  <c r="G79" i="30"/>
  <c r="G78" i="30" s="1"/>
  <c r="G77" i="30"/>
  <c r="G76" i="30"/>
  <c r="G75" i="30"/>
  <c r="G74" i="30"/>
  <c r="G73" i="30"/>
  <c r="G72" i="30"/>
  <c r="G71" i="30"/>
  <c r="G70" i="30"/>
  <c r="G69" i="30"/>
  <c r="G68" i="30"/>
  <c r="G67" i="30"/>
  <c r="G66" i="30"/>
  <c r="G65" i="30"/>
  <c r="G64" i="30"/>
  <c r="G63" i="30"/>
  <c r="G62" i="30"/>
  <c r="G61" i="30"/>
  <c r="G60" i="30"/>
  <c r="G59" i="30"/>
  <c r="G58" i="30" s="1"/>
  <c r="G57" i="30"/>
  <c r="G56" i="30"/>
  <c r="G55" i="30"/>
  <c r="G54" i="30"/>
  <c r="G53" i="30"/>
  <c r="G52" i="30"/>
  <c r="G51" i="30"/>
  <c r="G50" i="30"/>
  <c r="G49" i="30"/>
  <c r="G48" i="30"/>
  <c r="G47" i="30"/>
  <c r="G46" i="30"/>
  <c r="G45" i="30"/>
  <c r="G44" i="30"/>
  <c r="G43" i="30"/>
  <c r="G42" i="30"/>
  <c r="G41" i="30" s="1"/>
  <c r="G39" i="30"/>
  <c r="G38" i="30"/>
  <c r="G37" i="30"/>
  <c r="G36" i="30"/>
  <c r="G32" i="30" s="1"/>
  <c r="G35" i="30"/>
  <c r="G34" i="30"/>
  <c r="G33" i="30"/>
  <c r="E31" i="30"/>
  <c r="G31" i="30" s="1"/>
  <c r="G30" i="30"/>
  <c r="G29" i="30"/>
  <c r="G28" i="30"/>
  <c r="G27" i="30"/>
  <c r="G26" i="30"/>
  <c r="G25" i="30"/>
  <c r="G24" i="30"/>
  <c r="G23" i="30"/>
  <c r="G22" i="30"/>
  <c r="E22" i="30"/>
  <c r="G21" i="30"/>
  <c r="G20" i="30"/>
  <c r="G19" i="30"/>
  <c r="G18" i="30" s="1"/>
  <c r="G17" i="30"/>
  <c r="G16" i="30"/>
  <c r="G15" i="30"/>
  <c r="G14" i="30"/>
  <c r="G13" i="30"/>
  <c r="G12" i="30"/>
  <c r="G11" i="30"/>
  <c r="G10" i="30"/>
  <c r="G9" i="30"/>
  <c r="G8" i="30" s="1"/>
  <c r="G18" i="28"/>
  <c r="G41" i="28"/>
  <c r="G58" i="28"/>
  <c r="G77" i="28"/>
  <c r="G45" i="24"/>
  <c r="G36" i="24"/>
  <c r="G25" i="24"/>
  <c r="G22" i="24"/>
  <c r="G11" i="24"/>
  <c r="G31" i="26"/>
  <c r="G32" i="28"/>
  <c r="G78" i="28"/>
  <c r="G76" i="28"/>
  <c r="G75" i="28"/>
  <c r="G74" i="28"/>
  <c r="G73" i="28"/>
  <c r="G72" i="28"/>
  <c r="G71" i="28"/>
  <c r="G70" i="28"/>
  <c r="G69" i="28"/>
  <c r="G68" i="28"/>
  <c r="G67" i="28"/>
  <c r="G66" i="28"/>
  <c r="G65" i="28"/>
  <c r="G64" i="28"/>
  <c r="G63" i="28"/>
  <c r="G62" i="28"/>
  <c r="G61" i="28"/>
  <c r="G60" i="28"/>
  <c r="G59" i="28"/>
  <c r="G57" i="28"/>
  <c r="G56" i="28"/>
  <c r="G55" i="28"/>
  <c r="G54" i="28"/>
  <c r="G53" i="28"/>
  <c r="G52" i="28"/>
  <c r="G51" i="28"/>
  <c r="G50" i="28"/>
  <c r="G49" i="28"/>
  <c r="G48" i="28"/>
  <c r="G47" i="28"/>
  <c r="G46" i="28"/>
  <c r="G45" i="28"/>
  <c r="G44" i="28"/>
  <c r="G43" i="28"/>
  <c r="G42" i="28"/>
  <c r="G39" i="28"/>
  <c r="G38" i="28"/>
  <c r="G37" i="28"/>
  <c r="G36" i="28"/>
  <c r="G35" i="28"/>
  <c r="G34" i="28"/>
  <c r="G33" i="28"/>
  <c r="E31" i="28"/>
  <c r="G31" i="28" s="1"/>
  <c r="G30" i="28"/>
  <c r="G29" i="28"/>
  <c r="G28" i="28"/>
  <c r="G27" i="28"/>
  <c r="G26" i="28"/>
  <c r="G25" i="28"/>
  <c r="G24" i="28"/>
  <c r="G23" i="28"/>
  <c r="G22" i="28"/>
  <c r="E22" i="28"/>
  <c r="G21" i="28"/>
  <c r="G20" i="28"/>
  <c r="G19" i="28"/>
  <c r="G17" i="28"/>
  <c r="G16" i="28"/>
  <c r="G15" i="28"/>
  <c r="G14" i="28"/>
  <c r="G13" i="28"/>
  <c r="G12" i="28"/>
  <c r="G11" i="28"/>
  <c r="G8" i="28" s="1"/>
  <c r="G10" i="28"/>
  <c r="G9" i="28"/>
  <c r="G67" i="26"/>
  <c r="G66" i="26" s="1"/>
  <c r="G65" i="26"/>
  <c r="G64" i="26"/>
  <c r="G63" i="26"/>
  <c r="G62" i="26"/>
  <c r="G61" i="26"/>
  <c r="G60" i="26"/>
  <c r="G59" i="26"/>
  <c r="G58" i="26"/>
  <c r="G56" i="26"/>
  <c r="G55" i="26"/>
  <c r="G54" i="26"/>
  <c r="G53" i="26"/>
  <c r="G52" i="26"/>
  <c r="G51" i="26"/>
  <c r="G50" i="26"/>
  <c r="G49" i="26"/>
  <c r="G48" i="26"/>
  <c r="G47" i="26"/>
  <c r="G46" i="26"/>
  <c r="G45" i="26"/>
  <c r="G44" i="26"/>
  <c r="G43" i="26"/>
  <c r="G40" i="26" s="1"/>
  <c r="G42" i="26"/>
  <c r="G41" i="26"/>
  <c r="G38" i="26"/>
  <c r="G37" i="26"/>
  <c r="G36" i="26"/>
  <c r="G35" i="26"/>
  <c r="G34" i="26"/>
  <c r="G33" i="26"/>
  <c r="G32" i="26"/>
  <c r="G30" i="26"/>
  <c r="G29" i="26"/>
  <c r="G28" i="26"/>
  <c r="G27" i="26"/>
  <c r="G26" i="26"/>
  <c r="G25" i="26"/>
  <c r="G24" i="26"/>
  <c r="G23" i="26"/>
  <c r="G22" i="26"/>
  <c r="E22" i="26"/>
  <c r="G21" i="26"/>
  <c r="G20" i="26"/>
  <c r="G19" i="26"/>
  <c r="G17" i="26"/>
  <c r="G16" i="26"/>
  <c r="G15" i="26"/>
  <c r="G14" i="26"/>
  <c r="G13" i="26"/>
  <c r="G12" i="26"/>
  <c r="G11" i="26"/>
  <c r="G8" i="26" s="1"/>
  <c r="G10" i="26"/>
  <c r="G9" i="26"/>
  <c r="G95" i="30" l="1"/>
  <c r="G97" i="30" s="1"/>
  <c r="G96" i="30" s="1"/>
  <c r="G79" i="28"/>
  <c r="G81" i="28" s="1"/>
  <c r="G80" i="28" s="1"/>
  <c r="G68" i="26"/>
  <c r="G70" i="26" s="1"/>
  <c r="G69" i="26" s="1"/>
  <c r="G18" i="26"/>
  <c r="G57" i="26"/>
  <c r="G23" i="24"/>
  <c r="G55" i="24"/>
  <c r="G54" i="24" s="1"/>
  <c r="G53" i="24"/>
  <c r="G52" i="24"/>
  <c r="G51" i="24"/>
  <c r="G50" i="24"/>
  <c r="G49" i="24"/>
  <c r="G48" i="24"/>
  <c r="G47" i="24"/>
  <c r="G46" i="24"/>
  <c r="G44" i="24"/>
  <c r="G43" i="24"/>
  <c r="G42" i="24"/>
  <c r="G41" i="24"/>
  <c r="G40" i="24"/>
  <c r="G39" i="24"/>
  <c r="G38" i="24"/>
  <c r="G37" i="24"/>
  <c r="G35" i="24"/>
  <c r="G34" i="24"/>
  <c r="G33" i="24"/>
  <c r="G32" i="24"/>
  <c r="G31" i="24"/>
  <c r="G30" i="24"/>
  <c r="G29" i="24"/>
  <c r="G28" i="24"/>
  <c r="G27" i="24"/>
  <c r="G26" i="24"/>
  <c r="G21" i="24"/>
  <c r="G20" i="24"/>
  <c r="G19" i="24"/>
  <c r="G18" i="24"/>
  <c r="G17" i="24"/>
  <c r="G16" i="24"/>
  <c r="G15" i="24"/>
  <c r="G14" i="24"/>
  <c r="G13" i="24"/>
  <c r="G12" i="24"/>
  <c r="G10" i="24"/>
  <c r="G9" i="24"/>
  <c r="G8" i="24" s="1"/>
  <c r="G56" i="24" l="1"/>
  <c r="G58" i="24" s="1"/>
  <c r="G57" i="24" s="1"/>
</calcChain>
</file>

<file path=xl/sharedStrings.xml><?xml version="1.0" encoding="utf-8"?>
<sst xmlns="http://schemas.openxmlformats.org/spreadsheetml/2006/main" count="1042" uniqueCount="200">
  <si>
    <t>Lp</t>
  </si>
  <si>
    <t>Wyszczególnienie robót</t>
  </si>
  <si>
    <t>Jedn.    miary</t>
  </si>
  <si>
    <t>Ilość   jedn.</t>
  </si>
  <si>
    <t>Cena jedn.</t>
  </si>
  <si>
    <t>WARTOŚĆ PODATKU VAT</t>
  </si>
  <si>
    <t>WARTOŚĆ ROBÓT OGÓŁEM ŁĄCZNIE Z PODATKIEM VAT</t>
  </si>
  <si>
    <t>kpl</t>
  </si>
  <si>
    <t>szt.</t>
  </si>
  <si>
    <t>m3</t>
  </si>
  <si>
    <t>SOPZ</t>
  </si>
  <si>
    <t>1.2</t>
  </si>
  <si>
    <t>1.1</t>
  </si>
  <si>
    <t>m2</t>
  </si>
  <si>
    <t>mb</t>
  </si>
  <si>
    <t>Skucie płytek ceramicznych ze ścian i podłóg</t>
  </si>
  <si>
    <t>Wywóz i utylizacja materiałów z rozbiórki</t>
  </si>
  <si>
    <t>1.3</t>
  </si>
  <si>
    <t>1.4</t>
  </si>
  <si>
    <t>1.5</t>
  </si>
  <si>
    <t>1.6</t>
  </si>
  <si>
    <t>2.1</t>
  </si>
  <si>
    <t>2.2</t>
  </si>
  <si>
    <t>2.3</t>
  </si>
  <si>
    <t>2.4</t>
  </si>
  <si>
    <t>2.5</t>
  </si>
  <si>
    <t>2.6</t>
  </si>
  <si>
    <t>Roboty remontowe - elektryczne</t>
  </si>
  <si>
    <t>2.7</t>
  </si>
  <si>
    <t>3.1</t>
  </si>
  <si>
    <t>3.2</t>
  </si>
  <si>
    <t>3.3</t>
  </si>
  <si>
    <t>3.4</t>
  </si>
  <si>
    <t>Wartość netto</t>
  </si>
  <si>
    <t>Podstawa</t>
  </si>
  <si>
    <t>2.8</t>
  </si>
  <si>
    <t>2.9</t>
  </si>
  <si>
    <t>Zmiana lokalizacji oświetlenia sufitowego w pomieszczeniu WC</t>
  </si>
  <si>
    <t>szt</t>
  </si>
  <si>
    <t>2.10</t>
  </si>
  <si>
    <t>2.11</t>
  </si>
  <si>
    <t>1.7</t>
  </si>
  <si>
    <t>1.9</t>
  </si>
  <si>
    <t>4.1</t>
  </si>
  <si>
    <t>4.2</t>
  </si>
  <si>
    <t>4.3</t>
  </si>
  <si>
    <t>Naprawa rys na ścianach murowanych</t>
  </si>
  <si>
    <t>2.12</t>
  </si>
  <si>
    <t>2.13</t>
  </si>
  <si>
    <t>Roboty budowlane wykończeniowe i montażowe</t>
  </si>
  <si>
    <t>Rozbiórka warstw posadzkowych grubości 8cm</t>
  </si>
  <si>
    <t>Frezowanie istniejących posadzek betonowych na głębokość 2cm</t>
  </si>
  <si>
    <t>1.8</t>
  </si>
  <si>
    <t>3.6</t>
  </si>
  <si>
    <t>Zabezpieczenie instalacji wod-kan (zaślepienie punktów poboru wody oraz rur kanalizacyjnych w pomieszczeniach: WC i sąsiadującym)</t>
  </si>
  <si>
    <t xml:space="preserve">WARTOŚĆ ROBÓT RAZEM NETTO  </t>
  </si>
  <si>
    <t>Pomieszczenia higieniczno-sanitarne 2 piętro</t>
  </si>
  <si>
    <t>Roboty rozbiórkowe i demontaże</t>
  </si>
  <si>
    <t>Roboty towarzyszące i zabezpieczenie wyposażenia</t>
  </si>
  <si>
    <t>Demontaż i utylizacja elementów białego montażu z pomieszczeń WC wraz z utylizacją</t>
  </si>
  <si>
    <t>Wykucie ościeżnic drzwiowych oraz demontaż stolarki drzwiowej</t>
  </si>
  <si>
    <t>Wykonanie samopoziomujących wylewek cementowych</t>
  </si>
  <si>
    <t>Wymiana drzwi wewnętrznych o szer. przejścia w świetle min. 80cm (80x200) - drzwi łazienkowe z podcięciem lub kratką - zgodnie z pomiarem z natury</t>
  </si>
  <si>
    <t xml:space="preserve">Remont instalacji elektrycznej w pomieszczeniu WC z podłączeniem i rozprowadzeniem zasilania dla bezdotykowych baterii umywalkowych </t>
  </si>
  <si>
    <t>Wykonanie gładzi gipsowych - remont sufitów</t>
  </si>
  <si>
    <t>Wymiana wyłączników oświetlenia</t>
  </si>
  <si>
    <t>Wymiana opraw oświetleniowych klinkiet - pomieszczenie sanitarne (źródła światła LED) - klasa szczelności: IP 65;</t>
  </si>
  <si>
    <t>Skucie tynków</t>
  </si>
  <si>
    <t>Rozbiórka zabudowy G-K oraz sufitów podwieszanych</t>
  </si>
  <si>
    <t>Wymiana zabudów sufitu podwieszanego GK</t>
  </si>
  <si>
    <t xml:space="preserve">Uzupełnienie i wyrównanie posadzek betonowych gr 5cm </t>
  </si>
  <si>
    <t>Wymiana okładzin pojedynczych ścian płytami gipsowo-kartonowymi gr. 12,5 mm wraz wykonaniem rusztu</t>
  </si>
  <si>
    <t>Wymiana 2 szt. luster o wymiarach 125x85 cm - osadzonych na ścianie pomiędzy płytkami ceramicznymi</t>
  </si>
  <si>
    <t>Wymiana elektrycznych kratek wentylacyjnych</t>
  </si>
  <si>
    <t xml:space="preserve">Oklejenie szyb folią matową </t>
  </si>
  <si>
    <t>Wymiana puszek elektrycznych wraz z zaślepkami</t>
  </si>
  <si>
    <t>Wymiana opraw oświetleniowych sufitowych z czujnikiem ruchu wraz z źródłami światła
- rozsył światła: rozproszony;
- klasa szczelności: IP 44;
- rodzaj montażu: natynkowy;
- moc/barwa/: - zgodnie z przepisami BHP dotyczącymi oświetlenia pomieszczeń higieniczno-sanitarnych;
- źródło światła: LED</t>
  </si>
  <si>
    <t>3.5</t>
  </si>
  <si>
    <t>3.7</t>
  </si>
  <si>
    <t>Mechaniczne kucie bruzd dla rur RIP23, RIS21, RL28 w podłożu ceglanym</t>
  </si>
  <si>
    <t>m</t>
  </si>
  <si>
    <t>Demontaż baterii umywalkowej i zmywakowej</t>
  </si>
  <si>
    <t>Demontaż urządzeń sanitarnych - ustępu z miską fajansową</t>
  </si>
  <si>
    <t>Demontaż urządzeń sanitarnych - umywalki</t>
  </si>
  <si>
    <t>Demontaż rurociągu stalowego ocynkowanego średnicy 15-20mm</t>
  </si>
  <si>
    <t>Rurociągi z tworzyw sztucznych PE-X/Al/PE 16x2,0</t>
  </si>
  <si>
    <t>Rurociągi z tworzyw sztucznych PE-X/Al/PE 20x2,3</t>
  </si>
  <si>
    <t>Izolacja rurociągów otulinami jednowarstwowymi, izolacja 6·mm (C), rurociąg Fi 28-35·mm -18/6</t>
  </si>
  <si>
    <t>Izolacja rurociągów otulinami jednowarstwowymi, izolacja 6·mm (C), rurociąg Fi 28-35·mm -22/6</t>
  </si>
  <si>
    <t>Dodatki za podejścia dopływowe, w rurociągach z tworzyw sztucznych, do zaworów czerpalnych o połączeniu sztywnym, Fi_zew. 16 mm</t>
  </si>
  <si>
    <t>Zawory przelotowe ćwierćobrotowe, instalacji wodociągowych z rur stalowych, Dn·15·mm - kątowe do armatury</t>
  </si>
  <si>
    <t>Próba szczelności instalacji wodociągowych z rur z tworzyw sztucznych, w budynkach niemieszkalnych, rurociąg Fi do 63 mm</t>
  </si>
  <si>
    <t>Montaż pomp wirowych  - pompa cyrkulacyjna cwu</t>
  </si>
  <si>
    <t>Zawory kulowe Dn 15mm - do podgrzewacza i pompy</t>
  </si>
  <si>
    <t>Rurociągi z rur stalowych cynkowanych galwanicznie o średnicy 18,0x1,2mm w budynkach niemieszkalnych łączone bezpośrednio z kształtkami (złączkami) metodą zaciskową przez zaprasowanie</t>
  </si>
  <si>
    <t>Montaż otulin termoizolacyjnych z półsztywnej pianki poliuretanowej w płaszczu ochronnym z folii PCV dla rurociągów o śr. zewnętrznej 15 mm, gr. izolacji 20 mm 18/20</t>
  </si>
  <si>
    <t>Próby ciśnieniowe szczelności instalacji wewnętrznych  w budynkach niemieszkalnych</t>
  </si>
  <si>
    <t>Łączenie przejściowe za pomocą kształtki (złączki) stalowej cynkowanej galwanicznie zaciskowo-gwintowanej rur stalowych cynkowanych galwanicznie o średnicy 18,0x1,2mm w budynkach niemieszkalnych - podejścia pod grzejniki</t>
  </si>
  <si>
    <t>Głowice termostatyczne - tylko montaż - wliczona w cenę zestawów podłączeniowych</t>
  </si>
  <si>
    <t>Analogia- Zestaw przyłączeniowy 2- rurowy , kątowy  z wbudowanycm  zaworem   z funkcją odcięcia i opróżnienia  przeznaczony do podłączenia grzejników bocznozasilanych - Fi-15 mm</t>
  </si>
  <si>
    <t>Grzejniki stalowe łazienkowe - 600x1100</t>
  </si>
  <si>
    <t>Wykucie bruzd pionowych o głębokości 1/2 i szerokości 1/2 cegły w ścianach z cegieł na zaprawie cementowo-wapiennej</t>
  </si>
  <si>
    <t>Usunięcie z budynku gruzu</t>
  </si>
  <si>
    <t>Przebicie otworów o powierzchni do 0,05m2 w elementach z betonu żwirowego o grubości do 20cm</t>
  </si>
  <si>
    <t>Rurociągi z tworzyw sztucznych  PE-X/Al/PE 25*2,5</t>
  </si>
  <si>
    <t>Płukanie instalacji wodociągowej, w budynkach niemieszkalnych</t>
  </si>
  <si>
    <t>Izolacja rurociągów otulinami  - jednowarstwowymi, izolacja 6·mm (C), rurociąg Fi 28-35·mm -28/6</t>
  </si>
  <si>
    <t>Zawory kulowe Dn 15mm</t>
  </si>
  <si>
    <t>Zawory kulowe Dn 20mm</t>
  </si>
  <si>
    <t>Zawory kulowe Dn 25mm</t>
  </si>
  <si>
    <t>Roboty demontażowe i remontowe instalacji wod-kan i CO</t>
  </si>
  <si>
    <t>Stelaż montowany na ścianie dla miski ustępowej - element montażowy do WC + PRZYCISKI + WSPORNIKI</t>
  </si>
  <si>
    <t xml:space="preserve">Urządzenia sanitarne na elemencie montażowym - ustęp </t>
  </si>
  <si>
    <t>Umywalki porcelanowe (60) pojedyncze, z syfonem + PÓŁPOSTUMENT</t>
  </si>
  <si>
    <t>Bateria umywalkowa lub zmywakowa stojąca (wysoka) o średnicy nominalnej 15 mm  - BEZDOTYKOWA SENSOR FOTOKOMÓRKA</t>
  </si>
  <si>
    <t>Podejścia dopływowe, w rurociągach z tworzyw sztucznych, do zaworów czerpalnych o połączeniu sztywnym, Fi_zew. 16 mm</t>
  </si>
  <si>
    <t xml:space="preserve">Urządzenia sanitarne na elemencie montażowym, ustęp </t>
  </si>
  <si>
    <t>Zabezpieczenie elementów istniejącego wyposażenia (t.j.drzwi, okna, posadzki korytarzy, urządzenia klimatyzacji, szafy w zabudowie zlokalizowane w pomieszczeniach biurowych i inne)</t>
  </si>
  <si>
    <t>Wymiana grzejnika łazienkowego wraz z przeróbką instalacji CO w pomieszczeniu WC</t>
  </si>
  <si>
    <t>4.1.1</t>
  </si>
  <si>
    <t>4.1.2</t>
  </si>
  <si>
    <t>4.1.3</t>
  </si>
  <si>
    <t>4.1.4</t>
  </si>
  <si>
    <t>4.1.5</t>
  </si>
  <si>
    <t>4.1.6</t>
  </si>
  <si>
    <t>4.1.7</t>
  </si>
  <si>
    <t>4.1.8</t>
  </si>
  <si>
    <t>4.1.9</t>
  </si>
  <si>
    <t>4.1.10</t>
  </si>
  <si>
    <t>4.1.11</t>
  </si>
  <si>
    <t>4.1.12</t>
  </si>
  <si>
    <t>4.1.13</t>
  </si>
  <si>
    <t>4.1.14</t>
  </si>
  <si>
    <t>4.1.15</t>
  </si>
  <si>
    <t>4.1.16</t>
  </si>
  <si>
    <t>4.2.1</t>
  </si>
  <si>
    <t>4.2.2</t>
  </si>
  <si>
    <t>4.2.3</t>
  </si>
  <si>
    <t>4.2.4</t>
  </si>
  <si>
    <t>4.2.5</t>
  </si>
  <si>
    <t>4.2.6</t>
  </si>
  <si>
    <t>4.2.7</t>
  </si>
  <si>
    <t>4.2.8</t>
  </si>
  <si>
    <t>4.2.9</t>
  </si>
  <si>
    <t>4.2.10</t>
  </si>
  <si>
    <t>4.2.11</t>
  </si>
  <si>
    <t>4.2.12</t>
  </si>
  <si>
    <t>4.2.13</t>
  </si>
  <si>
    <t>4.2.14</t>
  </si>
  <si>
    <t>4.2.15</t>
  </si>
  <si>
    <t>4.2.16</t>
  </si>
  <si>
    <t>4.2.17</t>
  </si>
  <si>
    <t>4.2.18</t>
  </si>
  <si>
    <t>4.2.19</t>
  </si>
  <si>
    <t>4.3.1</t>
  </si>
  <si>
    <t>4.3.2</t>
  </si>
  <si>
    <t>4.3.3</t>
  </si>
  <si>
    <t>4.3.4</t>
  </si>
  <si>
    <t>4.3.5</t>
  </si>
  <si>
    <t>4.3.6</t>
  </si>
  <si>
    <t>4.3.7</t>
  </si>
  <si>
    <t>4.3.8</t>
  </si>
  <si>
    <t>4.3.9</t>
  </si>
  <si>
    <t>4.3.10</t>
  </si>
  <si>
    <t>4.3.11</t>
  </si>
  <si>
    <t>4.3.12</t>
  </si>
  <si>
    <t>4.3.13</t>
  </si>
  <si>
    <t>4.3.14</t>
  </si>
  <si>
    <t>5.1</t>
  </si>
  <si>
    <t>WC męski</t>
  </si>
  <si>
    <t>WC damski</t>
  </si>
  <si>
    <t>Rozbiórka ścian działowych z cegły pełnej</t>
  </si>
  <si>
    <t>Licowanie ścian płytkami ceramicznymi na pełną wysokość pomieszczenia wraz z materiałami</t>
  </si>
  <si>
    <t>Ułożenie płytek gresowych na posadzkach wraz z materiałami</t>
  </si>
  <si>
    <t>Wymiana pionu kanalizacyjnego wraz z podłączeniem do istniejącej sieci kanalizacyjnej</t>
  </si>
  <si>
    <t>Wymiana gniazd elektrycznych IP 44</t>
  </si>
  <si>
    <t>WYMIANA PIONÓW WODY CIEPŁEJ , ZIMNEJ I CYRKULACJI</t>
  </si>
  <si>
    <t>Bateria umywalkowa lub zmywakowa stojąca (wysoka) o średnicy nominalnej 15 mm  -  BEZDOTYKOWA SENSOR FOTOKOMÓRKA</t>
  </si>
  <si>
    <t>Pomieszczenia higieniczno-sanitarne 1 piętro</t>
  </si>
  <si>
    <t>Pomieszczenia higieniczno-sanitarne PARTER</t>
  </si>
  <si>
    <t>Wymiana 1 szt. lustra o wymiarach 125x85 cm - osadzonego na ścianie pomiędzy płytkami ceramicznymi</t>
  </si>
  <si>
    <t>WC dla niepełnosprawnych</t>
  </si>
  <si>
    <t>Umywalka dla niepełnosprawnych dostosowana do isrniejącego blatu betonowego</t>
  </si>
  <si>
    <t>Bateria umywalkowa wysoka dla niepełnosprawnych + elektronika do umywalki na podczerwień (BEZDOTYKOWA SENSOR FOTOKOMÓRKA)</t>
  </si>
  <si>
    <t>Stelaż montowany na ścianie dla miski ustępowej - kompletny element montażowy do WC + PRZYCISKI + WSPORNIKI</t>
  </si>
  <si>
    <t>Podgrzewacz pojemnościowy emaliowany 120 dm3</t>
  </si>
  <si>
    <t>WC męski z prysznicem</t>
  </si>
  <si>
    <t>Bateria umywalkowa lub zmywakowa stojąca (wysoka) o średnicy nominalnej 15 mm - BEZDOTYKOWA SENSOR FOTOKOMÓRKA</t>
  </si>
  <si>
    <t>Pomieszczenie sprzątaczki</t>
  </si>
  <si>
    <t>Pomieszczenia higieniczno-sanitarne POZIOM - 1</t>
  </si>
  <si>
    <t>Malowanie ścian/sufitów
Malowanie z przygotowaniem powierzchni pomieszczeń 2x farbami o parametrach:
- rodzaj farby: lateksowa
- odporność na zmywanie: klasa I; 
- skala połysku: matowy;
- przeznaczenie: pomieszczenia higieniczno-sanitarne</t>
  </si>
  <si>
    <t xml:space="preserve">Wykonanie otworów/podcięcia w istniejących drzwiach wewnętrznych </t>
  </si>
  <si>
    <t>Remont pomieszczeń biurowych i higieniczno-sanitarnych w budynku 
Generalnej Dyrekcji Dróg Krajowych i Autostrad 
przy ul. Legionów 20 w Rzeszowie
Część 2: Remont pomieszczeń higieniczno-sanitarnych.</t>
  </si>
  <si>
    <t>KOSZTORYS OFERTOWY</t>
  </si>
  <si>
    <t>Załącznik nr 2.2.1</t>
  </si>
  <si>
    <t>Podpis Wykonawcy/Pełnomocnika</t>
  </si>
  <si>
    <t>Załącznik 2.2.2</t>
  </si>
  <si>
    <t>Podpis Wykonawcy / Pełnomocnika</t>
  </si>
  <si>
    <t>Załącznik nr 2.2.3</t>
  </si>
  <si>
    <t xml:space="preserve">Załącznik nr 2.2.4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</si>
</sst>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zł&quot;"/>
    <numFmt numFmtId="165" formatCode="_-* #,##0.00\ [$zł-415]_-;\-* #,##0.00\ [$zł-415]_-;_-* &quot;-&quot;??\ [$zł-415]_-;_-@_-"/>
  </numFmts>
  <fonts count="15" x14ac:knownFonts="1">
    <font>
      <sz val="10"/>
      <name val="Arial"/>
      <charset val="238"/>
    </font>
    <font>
      <sz val="8"/>
      <name val="Arial CE"/>
      <charset val="238"/>
    </font>
    <font>
      <b/>
      <sz val="9"/>
      <name val="Arial CE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2"/>
      <name val="Arial CE"/>
      <charset val="238"/>
    </font>
    <font>
      <sz val="8"/>
      <name val="Arial"/>
      <family val="2"/>
      <charset val="238"/>
    </font>
    <font>
      <b/>
      <sz val="10"/>
      <name val="Arial CE"/>
      <charset val="238"/>
    </font>
    <font>
      <b/>
      <sz val="10"/>
      <color rgb="FFFF0000"/>
      <name val="Arial CE"/>
      <charset val="238"/>
    </font>
    <font>
      <sz val="10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8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5" fillId="0" borderId="0"/>
  </cellStyleXfs>
  <cellXfs count="63">
    <xf numFmtId="0" fontId="0" fillId="0" borderId="0" xfId="0"/>
    <xf numFmtId="0" fontId="5" fillId="0" borderId="0" xfId="0" applyFont="1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right" vertical="center" wrapText="1"/>
    </xf>
    <xf numFmtId="2" fontId="0" fillId="0" borderId="0" xfId="0" applyNumberFormat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10" fillId="0" borderId="1" xfId="0" applyNumberFormat="1" applyFont="1" applyBorder="1" applyAlignment="1">
      <alignment horizontal="right" vertical="center" wrapText="1"/>
    </xf>
    <xf numFmtId="0" fontId="10" fillId="0" borderId="1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right" vertical="center" wrapText="1"/>
    </xf>
    <xf numFmtId="0" fontId="6" fillId="3" borderId="1" xfId="0" applyFont="1" applyFill="1" applyBorder="1"/>
    <xf numFmtId="164" fontId="6" fillId="3" borderId="1" xfId="0" applyNumberFormat="1" applyFont="1" applyFill="1" applyBorder="1" applyAlignment="1">
      <alignment horizontal="center" vertical="center"/>
    </xf>
    <xf numFmtId="0" fontId="12" fillId="0" borderId="0" xfId="0" applyFont="1"/>
    <xf numFmtId="0" fontId="11" fillId="0" borderId="1" xfId="0" applyFont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2" fontId="13" fillId="2" borderId="0" xfId="0" applyNumberFormat="1" applyFont="1" applyFill="1" applyBorder="1" applyAlignment="1">
      <alignment horizontal="right" vertical="center" wrapText="1"/>
    </xf>
    <xf numFmtId="2" fontId="12" fillId="0" borderId="0" xfId="0" applyNumberFormat="1" applyFont="1" applyAlignment="1">
      <alignment horizontal="right" vertical="center" wrapText="1"/>
    </xf>
    <xf numFmtId="0" fontId="12" fillId="0" borderId="7" xfId="0" applyFont="1" applyBorder="1"/>
    <xf numFmtId="0" fontId="14" fillId="0" borderId="1" xfId="0" applyFont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right" vertical="center" wrapText="1"/>
    </xf>
    <xf numFmtId="2" fontId="1" fillId="0" borderId="1" xfId="0" applyNumberFormat="1" applyFont="1" applyFill="1" applyBorder="1" applyAlignment="1">
      <alignment horizontal="right" vertical="center" wrapText="1"/>
    </xf>
    <xf numFmtId="2" fontId="10" fillId="0" borderId="1" xfId="0" applyNumberFormat="1" applyFont="1" applyFill="1" applyBorder="1" applyAlignment="1">
      <alignment horizontal="right" vertical="center" wrapText="1"/>
    </xf>
    <xf numFmtId="2" fontId="11" fillId="0" borderId="1" xfId="0" applyNumberFormat="1" applyFont="1" applyFill="1" applyBorder="1" applyAlignment="1">
      <alignment horizontal="right" vertical="center" wrapText="1"/>
    </xf>
    <xf numFmtId="0" fontId="14" fillId="0" borderId="1" xfId="0" applyFont="1" applyBorder="1" applyAlignment="1">
      <alignment horizontal="left" vertical="center" wrapText="1"/>
    </xf>
    <xf numFmtId="165" fontId="9" fillId="0" borderId="1" xfId="0" applyNumberFormat="1" applyFont="1" applyFill="1" applyBorder="1" applyAlignment="1">
      <alignment horizontal="right" vertical="center" wrapText="1"/>
    </xf>
    <xf numFmtId="165" fontId="1" fillId="0" borderId="1" xfId="0" applyNumberFormat="1" applyFont="1" applyFill="1" applyBorder="1" applyAlignment="1">
      <alignment horizontal="right" vertical="center" wrapText="1"/>
    </xf>
    <xf numFmtId="165" fontId="10" fillId="0" borderId="1" xfId="0" applyNumberFormat="1" applyFont="1" applyFill="1" applyBorder="1" applyAlignment="1">
      <alignment horizontal="right" vertical="center" wrapText="1"/>
    </xf>
    <xf numFmtId="165" fontId="11" fillId="0" borderId="1" xfId="0" applyNumberFormat="1" applyFont="1" applyFill="1" applyBorder="1" applyAlignment="1">
      <alignment horizontal="right" vertical="center" wrapText="1"/>
    </xf>
    <xf numFmtId="165" fontId="1" fillId="0" borderId="1" xfId="0" applyNumberFormat="1" applyFont="1" applyBorder="1" applyAlignment="1">
      <alignment horizontal="right" vertical="center" wrapText="1"/>
    </xf>
    <xf numFmtId="165" fontId="10" fillId="0" borderId="1" xfId="0" applyNumberFormat="1" applyFont="1" applyBorder="1" applyAlignment="1">
      <alignment horizontal="right" vertical="center" wrapText="1"/>
    </xf>
    <xf numFmtId="165" fontId="6" fillId="0" borderId="1" xfId="0" applyNumberFormat="1" applyFont="1" applyFill="1" applyBorder="1" applyAlignment="1">
      <alignment horizontal="right" vertical="center" wrapText="1"/>
    </xf>
    <xf numFmtId="165" fontId="6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5" fontId="8" fillId="3" borderId="1" xfId="0" applyNumberFormat="1" applyFont="1" applyFill="1" applyBorder="1" applyAlignment="1">
      <alignment horizontal="right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12" fillId="0" borderId="8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4" fillId="3" borderId="5" xfId="0" applyFont="1" applyFill="1" applyBorder="1" applyAlignment="1">
      <alignment horizontal="right" vertical="center" wrapText="1"/>
    </xf>
    <xf numFmtId="0" fontId="4" fillId="3" borderId="3" xfId="0" applyFont="1" applyFill="1" applyBorder="1" applyAlignment="1">
      <alignment horizontal="right" vertical="center" wrapText="1"/>
    </xf>
    <xf numFmtId="0" fontId="4" fillId="3" borderId="4" xfId="0" applyFont="1" applyFill="1" applyBorder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2" fontId="5" fillId="0" borderId="0" xfId="0" applyNumberFormat="1" applyFont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2" fontId="0" fillId="0" borderId="0" xfId="0" applyNumberFormat="1" applyAlignment="1">
      <alignment horizontal="right" vertical="center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I63"/>
  <sheetViews>
    <sheetView tabSelected="1" view="pageBreakPreview" zoomScale="130" zoomScaleNormal="100" zoomScaleSheetLayoutView="130" workbookViewId="0">
      <selection activeCell="G54" sqref="G54"/>
    </sheetView>
  </sheetViews>
  <sheetFormatPr defaultRowHeight="12.75" x14ac:dyDescent="0.2"/>
  <cols>
    <col min="1" max="1" width="5.5703125" style="9" customWidth="1"/>
    <col min="2" max="2" width="10" style="9" hidden="1" customWidth="1"/>
    <col min="3" max="3" width="101" style="9" customWidth="1"/>
    <col min="4" max="4" width="9.42578125" style="9" customWidth="1"/>
    <col min="5" max="6" width="11.28515625" style="5" customWidth="1"/>
    <col min="7" max="7" width="14.85546875" style="5" customWidth="1"/>
    <col min="8" max="8" width="10.28515625" bestFit="1" customWidth="1"/>
  </cols>
  <sheetData>
    <row r="1" spans="1:9" x14ac:dyDescent="0.2">
      <c r="F1" s="59" t="s">
        <v>194</v>
      </c>
      <c r="G1" s="59"/>
    </row>
    <row r="2" spans="1:9" ht="24.75" customHeight="1" x14ac:dyDescent="0.2">
      <c r="A2" s="56" t="s">
        <v>193</v>
      </c>
      <c r="B2" s="56"/>
      <c r="C2" s="56"/>
      <c r="D2" s="56"/>
      <c r="E2" s="56"/>
      <c r="F2" s="56"/>
      <c r="G2" s="56"/>
    </row>
    <row r="3" spans="1:9" s="1" customFormat="1" ht="89.25" customHeight="1" x14ac:dyDescent="0.2">
      <c r="A3" s="57" t="s">
        <v>192</v>
      </c>
      <c r="B3" s="57"/>
      <c r="C3" s="57"/>
      <c r="D3" s="57"/>
      <c r="E3" s="57"/>
      <c r="F3" s="57"/>
      <c r="G3" s="57"/>
    </row>
    <row r="4" spans="1:9" ht="20.25" customHeight="1" x14ac:dyDescent="0.2">
      <c r="A4" s="58" t="s">
        <v>0</v>
      </c>
      <c r="B4" s="44" t="s">
        <v>34</v>
      </c>
      <c r="C4" s="45" t="s">
        <v>1</v>
      </c>
      <c r="D4" s="44" t="s">
        <v>2</v>
      </c>
      <c r="E4" s="46" t="s">
        <v>3</v>
      </c>
      <c r="F4" s="42" t="s">
        <v>4</v>
      </c>
      <c r="G4" s="42" t="s">
        <v>33</v>
      </c>
    </row>
    <row r="5" spans="1:9" x14ac:dyDescent="0.2">
      <c r="A5" s="58"/>
      <c r="B5" s="44"/>
      <c r="C5" s="45"/>
      <c r="D5" s="44"/>
      <c r="E5" s="46"/>
      <c r="F5" s="42"/>
      <c r="G5" s="42"/>
    </row>
    <row r="6" spans="1:9" ht="13.5" customHeight="1" x14ac:dyDescent="0.2">
      <c r="A6" s="58"/>
      <c r="B6" s="44"/>
      <c r="C6" s="45"/>
      <c r="D6" s="44"/>
      <c r="E6" s="46"/>
      <c r="F6" s="43"/>
      <c r="G6" s="43"/>
    </row>
    <row r="7" spans="1:9" s="15" customFormat="1" ht="19.5" customHeight="1" x14ac:dyDescent="0.2">
      <c r="A7" s="47" t="s">
        <v>189</v>
      </c>
      <c r="B7" s="47"/>
      <c r="C7" s="47"/>
      <c r="D7" s="47"/>
      <c r="E7" s="47"/>
      <c r="F7" s="13"/>
      <c r="G7" s="14"/>
      <c r="H7" s="48"/>
      <c r="I7" s="49"/>
    </row>
    <row r="8" spans="1:9" s="15" customFormat="1" ht="20.100000000000001" customHeight="1" x14ac:dyDescent="0.2">
      <c r="A8" s="11">
        <v>1</v>
      </c>
      <c r="B8" s="50" t="s">
        <v>57</v>
      </c>
      <c r="C8" s="50"/>
      <c r="D8" s="35"/>
      <c r="E8" s="12"/>
      <c r="F8" s="12"/>
      <c r="G8" s="34">
        <f>SUM(G9:G10)</f>
        <v>0</v>
      </c>
    </row>
    <row r="9" spans="1:9" s="15" customFormat="1" ht="15.75" customHeight="1" x14ac:dyDescent="0.2">
      <c r="A9" s="3" t="s">
        <v>12</v>
      </c>
      <c r="B9" s="3" t="s">
        <v>10</v>
      </c>
      <c r="C9" s="2" t="s">
        <v>16</v>
      </c>
      <c r="D9" s="3" t="s">
        <v>9</v>
      </c>
      <c r="E9" s="23">
        <v>0.5</v>
      </c>
      <c r="F9" s="28"/>
      <c r="G9" s="27">
        <f t="shared" ref="G9:G55" si="0">+E9*F9</f>
        <v>0</v>
      </c>
    </row>
    <row r="10" spans="1:9" s="15" customFormat="1" ht="12.75" customHeight="1" x14ac:dyDescent="0.2">
      <c r="A10" s="3" t="s">
        <v>11</v>
      </c>
      <c r="B10" s="3" t="s">
        <v>10</v>
      </c>
      <c r="C10" s="2" t="s">
        <v>68</v>
      </c>
      <c r="D10" s="3" t="s">
        <v>13</v>
      </c>
      <c r="E10" s="23">
        <v>12</v>
      </c>
      <c r="F10" s="28"/>
      <c r="G10" s="27">
        <f t="shared" si="0"/>
        <v>0</v>
      </c>
    </row>
    <row r="11" spans="1:9" s="15" customFormat="1" x14ac:dyDescent="0.2">
      <c r="A11" s="11">
        <v>2</v>
      </c>
      <c r="B11" s="51" t="s">
        <v>49</v>
      </c>
      <c r="C11" s="51"/>
      <c r="D11" s="11"/>
      <c r="E11" s="24"/>
      <c r="F11" s="29"/>
      <c r="G11" s="33">
        <f>SUM(G12:G21)</f>
        <v>0</v>
      </c>
    </row>
    <row r="12" spans="1:9" s="15" customFormat="1" x14ac:dyDescent="0.2">
      <c r="A12" s="3" t="s">
        <v>21</v>
      </c>
      <c r="B12" s="3" t="s">
        <v>10</v>
      </c>
      <c r="C12" s="2" t="s">
        <v>69</v>
      </c>
      <c r="D12" s="3" t="s">
        <v>13</v>
      </c>
      <c r="E12" s="23">
        <v>12</v>
      </c>
      <c r="F12" s="28"/>
      <c r="G12" s="27">
        <f t="shared" si="0"/>
        <v>0</v>
      </c>
    </row>
    <row r="13" spans="1:9" s="15" customFormat="1" x14ac:dyDescent="0.2">
      <c r="A13" s="3" t="s">
        <v>22</v>
      </c>
      <c r="B13" s="3" t="s">
        <v>10</v>
      </c>
      <c r="C13" s="2" t="s">
        <v>64</v>
      </c>
      <c r="D13" s="3" t="s">
        <v>13</v>
      </c>
      <c r="E13" s="23">
        <v>12</v>
      </c>
      <c r="F13" s="28"/>
      <c r="G13" s="27">
        <f t="shared" si="0"/>
        <v>0</v>
      </c>
    </row>
    <row r="14" spans="1:9" s="15" customFormat="1" ht="14.25" customHeight="1" x14ac:dyDescent="0.2">
      <c r="A14" s="3" t="s">
        <v>23</v>
      </c>
      <c r="B14" s="3" t="s">
        <v>10</v>
      </c>
      <c r="C14" s="2" t="s">
        <v>71</v>
      </c>
      <c r="D14" s="3" t="s">
        <v>13</v>
      </c>
      <c r="E14" s="23">
        <v>3.75</v>
      </c>
      <c r="F14" s="28"/>
      <c r="G14" s="27">
        <f t="shared" si="0"/>
        <v>0</v>
      </c>
    </row>
    <row r="15" spans="1:9" s="15" customFormat="1" x14ac:dyDescent="0.2">
      <c r="A15" s="3" t="s">
        <v>24</v>
      </c>
      <c r="B15" s="3" t="s">
        <v>10</v>
      </c>
      <c r="C15" s="2" t="s">
        <v>46</v>
      </c>
      <c r="D15" s="3" t="s">
        <v>14</v>
      </c>
      <c r="E15" s="23">
        <v>5</v>
      </c>
      <c r="F15" s="28"/>
      <c r="G15" s="27">
        <f t="shared" si="0"/>
        <v>0</v>
      </c>
    </row>
    <row r="16" spans="1:9" s="15" customFormat="1" ht="67.5" x14ac:dyDescent="0.2">
      <c r="A16" s="3" t="s">
        <v>25</v>
      </c>
      <c r="B16" s="3" t="s">
        <v>10</v>
      </c>
      <c r="C16" s="2" t="s">
        <v>190</v>
      </c>
      <c r="D16" s="3" t="s">
        <v>13</v>
      </c>
      <c r="E16" s="23">
        <v>15</v>
      </c>
      <c r="F16" s="28"/>
      <c r="G16" s="27">
        <f t="shared" si="0"/>
        <v>0</v>
      </c>
    </row>
    <row r="17" spans="1:7" s="15" customFormat="1" x14ac:dyDescent="0.2">
      <c r="A17" s="3" t="s">
        <v>26</v>
      </c>
      <c r="B17" s="3" t="s">
        <v>10</v>
      </c>
      <c r="C17" s="2" t="s">
        <v>172</v>
      </c>
      <c r="D17" s="3" t="s">
        <v>13</v>
      </c>
      <c r="E17" s="23">
        <v>10</v>
      </c>
      <c r="F17" s="28"/>
      <c r="G17" s="27">
        <f t="shared" si="0"/>
        <v>0</v>
      </c>
    </row>
    <row r="18" spans="1:7" s="15" customFormat="1" x14ac:dyDescent="0.2">
      <c r="A18" s="3" t="s">
        <v>28</v>
      </c>
      <c r="B18" s="3" t="s">
        <v>10</v>
      </c>
      <c r="C18" s="2" t="s">
        <v>173</v>
      </c>
      <c r="D18" s="3" t="s">
        <v>13</v>
      </c>
      <c r="E18" s="23">
        <v>2</v>
      </c>
      <c r="F18" s="28"/>
      <c r="G18" s="27">
        <f t="shared" si="0"/>
        <v>0</v>
      </c>
    </row>
    <row r="19" spans="1:7" s="15" customFormat="1" ht="27.75" customHeight="1" x14ac:dyDescent="0.2">
      <c r="A19" s="3" t="s">
        <v>35</v>
      </c>
      <c r="B19" s="3" t="s">
        <v>10</v>
      </c>
      <c r="C19" s="2" t="s">
        <v>62</v>
      </c>
      <c r="D19" s="3" t="s">
        <v>8</v>
      </c>
      <c r="E19" s="23">
        <v>2</v>
      </c>
      <c r="F19" s="28"/>
      <c r="G19" s="27">
        <f t="shared" si="0"/>
        <v>0</v>
      </c>
    </row>
    <row r="20" spans="1:7" s="15" customFormat="1" x14ac:dyDescent="0.2">
      <c r="A20" s="3" t="s">
        <v>36</v>
      </c>
      <c r="B20" s="3" t="s">
        <v>10</v>
      </c>
      <c r="C20" s="2" t="s">
        <v>73</v>
      </c>
      <c r="D20" s="3" t="s">
        <v>8</v>
      </c>
      <c r="E20" s="23">
        <v>3</v>
      </c>
      <c r="F20" s="28"/>
      <c r="G20" s="27">
        <f t="shared" si="0"/>
        <v>0</v>
      </c>
    </row>
    <row r="21" spans="1:7" s="15" customFormat="1" x14ac:dyDescent="0.2">
      <c r="A21" s="3" t="s">
        <v>39</v>
      </c>
      <c r="B21" s="3" t="s">
        <v>10</v>
      </c>
      <c r="C21" s="2" t="s">
        <v>74</v>
      </c>
      <c r="D21" s="3" t="s">
        <v>13</v>
      </c>
      <c r="E21" s="23">
        <v>1.3</v>
      </c>
      <c r="F21" s="28"/>
      <c r="G21" s="27">
        <f t="shared" si="0"/>
        <v>0</v>
      </c>
    </row>
    <row r="22" spans="1:7" s="15" customFormat="1" x14ac:dyDescent="0.2">
      <c r="A22" s="11">
        <v>3</v>
      </c>
      <c r="B22" s="51" t="s">
        <v>27</v>
      </c>
      <c r="C22" s="51"/>
      <c r="D22" s="16"/>
      <c r="E22" s="25"/>
      <c r="F22" s="30"/>
      <c r="G22" s="33">
        <f>SUM(G23:G23)</f>
        <v>0</v>
      </c>
    </row>
    <row r="23" spans="1:7" s="15" customFormat="1" ht="67.5" customHeight="1" x14ac:dyDescent="0.2">
      <c r="A23" s="3" t="s">
        <v>29</v>
      </c>
      <c r="B23" s="3" t="s">
        <v>10</v>
      </c>
      <c r="C23" s="2" t="s">
        <v>76</v>
      </c>
      <c r="D23" s="3" t="s">
        <v>8</v>
      </c>
      <c r="E23" s="23">
        <v>6</v>
      </c>
      <c r="F23" s="28"/>
      <c r="G23" s="27">
        <f>+E23*F23</f>
        <v>0</v>
      </c>
    </row>
    <row r="24" spans="1:7" s="15" customFormat="1" x14ac:dyDescent="0.2">
      <c r="A24" s="11">
        <v>4</v>
      </c>
      <c r="B24" s="51" t="s">
        <v>110</v>
      </c>
      <c r="C24" s="51"/>
      <c r="D24" s="11"/>
      <c r="E24" s="24"/>
      <c r="F24" s="29"/>
      <c r="G24" s="27"/>
    </row>
    <row r="25" spans="1:7" s="15" customFormat="1" ht="15" customHeight="1" x14ac:dyDescent="0.2">
      <c r="A25" s="21" t="s">
        <v>43</v>
      </c>
      <c r="B25" s="3"/>
      <c r="C25" s="26" t="s">
        <v>186</v>
      </c>
      <c r="D25" s="3"/>
      <c r="E25" s="23"/>
      <c r="F25" s="28"/>
      <c r="G25" s="33">
        <f>SUM(G26:G35)</f>
        <v>0</v>
      </c>
    </row>
    <row r="26" spans="1:7" s="15" customFormat="1" ht="15" customHeight="1" x14ac:dyDescent="0.2">
      <c r="A26" s="3" t="s">
        <v>119</v>
      </c>
      <c r="B26" s="3" t="s">
        <v>10</v>
      </c>
      <c r="C26" s="2" t="s">
        <v>85</v>
      </c>
      <c r="D26" s="3" t="s">
        <v>80</v>
      </c>
      <c r="E26" s="4">
        <v>8</v>
      </c>
      <c r="F26" s="31"/>
      <c r="G26" s="27">
        <f t="shared" si="0"/>
        <v>0</v>
      </c>
    </row>
    <row r="27" spans="1:7" s="15" customFormat="1" ht="15" customHeight="1" x14ac:dyDescent="0.2">
      <c r="A27" s="3" t="s">
        <v>120</v>
      </c>
      <c r="B27" s="3" t="s">
        <v>10</v>
      </c>
      <c r="C27" s="2" t="s">
        <v>86</v>
      </c>
      <c r="D27" s="3" t="s">
        <v>80</v>
      </c>
      <c r="E27" s="4">
        <v>4</v>
      </c>
      <c r="F27" s="31"/>
      <c r="G27" s="27">
        <f t="shared" si="0"/>
        <v>0</v>
      </c>
    </row>
    <row r="28" spans="1:7" s="15" customFormat="1" ht="15" customHeight="1" x14ac:dyDescent="0.2">
      <c r="A28" s="3" t="s">
        <v>121</v>
      </c>
      <c r="B28" s="3" t="s">
        <v>10</v>
      </c>
      <c r="C28" s="2" t="s">
        <v>87</v>
      </c>
      <c r="D28" s="3" t="s">
        <v>80</v>
      </c>
      <c r="E28" s="4">
        <v>8</v>
      </c>
      <c r="F28" s="31"/>
      <c r="G28" s="27">
        <f t="shared" si="0"/>
        <v>0</v>
      </c>
    </row>
    <row r="29" spans="1:7" s="15" customFormat="1" ht="15" customHeight="1" x14ac:dyDescent="0.2">
      <c r="A29" s="3" t="s">
        <v>122</v>
      </c>
      <c r="B29" s="3" t="s">
        <v>10</v>
      </c>
      <c r="C29" s="2" t="s">
        <v>88</v>
      </c>
      <c r="D29" s="3" t="s">
        <v>80</v>
      </c>
      <c r="E29" s="4">
        <v>4</v>
      </c>
      <c r="F29" s="31"/>
      <c r="G29" s="27">
        <f t="shared" si="0"/>
        <v>0</v>
      </c>
    </row>
    <row r="30" spans="1:7" s="15" customFormat="1" ht="15" customHeight="1" x14ac:dyDescent="0.2">
      <c r="A30" s="3" t="s">
        <v>123</v>
      </c>
      <c r="B30" s="3" t="s">
        <v>10</v>
      </c>
      <c r="C30" s="2" t="s">
        <v>89</v>
      </c>
      <c r="D30" s="3" t="s">
        <v>38</v>
      </c>
      <c r="E30" s="4">
        <v>5</v>
      </c>
      <c r="F30" s="31"/>
      <c r="G30" s="27">
        <f t="shared" si="0"/>
        <v>0</v>
      </c>
    </row>
    <row r="31" spans="1:7" s="15" customFormat="1" ht="15" customHeight="1" x14ac:dyDescent="0.2">
      <c r="A31" s="3" t="s">
        <v>124</v>
      </c>
      <c r="B31" s="3" t="s">
        <v>10</v>
      </c>
      <c r="C31" s="2" t="s">
        <v>90</v>
      </c>
      <c r="D31" s="3" t="s">
        <v>38</v>
      </c>
      <c r="E31" s="4">
        <v>3</v>
      </c>
      <c r="F31" s="31"/>
      <c r="G31" s="27">
        <f t="shared" si="0"/>
        <v>0</v>
      </c>
    </row>
    <row r="32" spans="1:7" s="15" customFormat="1" ht="15" customHeight="1" x14ac:dyDescent="0.2">
      <c r="A32" s="3" t="s">
        <v>125</v>
      </c>
      <c r="B32" s="3" t="s">
        <v>10</v>
      </c>
      <c r="C32" s="2" t="s">
        <v>91</v>
      </c>
      <c r="D32" s="3" t="s">
        <v>80</v>
      </c>
      <c r="E32" s="4">
        <v>12</v>
      </c>
      <c r="F32" s="31"/>
      <c r="G32" s="27">
        <f t="shared" si="0"/>
        <v>0</v>
      </c>
    </row>
    <row r="33" spans="1:7" s="15" customFormat="1" ht="15" customHeight="1" x14ac:dyDescent="0.2">
      <c r="A33" s="3" t="s">
        <v>126</v>
      </c>
      <c r="B33" s="3" t="s">
        <v>10</v>
      </c>
      <c r="C33" s="2" t="s">
        <v>185</v>
      </c>
      <c r="D33" s="3" t="s">
        <v>38</v>
      </c>
      <c r="E33" s="4">
        <v>1</v>
      </c>
      <c r="F33" s="31"/>
      <c r="G33" s="27">
        <f t="shared" si="0"/>
        <v>0</v>
      </c>
    </row>
    <row r="34" spans="1:7" s="15" customFormat="1" ht="15" customHeight="1" x14ac:dyDescent="0.2">
      <c r="A34" s="3" t="s">
        <v>127</v>
      </c>
      <c r="B34" s="3" t="s">
        <v>10</v>
      </c>
      <c r="C34" s="2" t="s">
        <v>92</v>
      </c>
      <c r="D34" s="3" t="s">
        <v>7</v>
      </c>
      <c r="E34" s="4">
        <v>1</v>
      </c>
      <c r="F34" s="31"/>
      <c r="G34" s="27">
        <f t="shared" si="0"/>
        <v>0</v>
      </c>
    </row>
    <row r="35" spans="1:7" s="15" customFormat="1" ht="15" customHeight="1" x14ac:dyDescent="0.2">
      <c r="A35" s="3" t="s">
        <v>128</v>
      </c>
      <c r="B35" s="3" t="s">
        <v>10</v>
      </c>
      <c r="C35" s="2" t="s">
        <v>93</v>
      </c>
      <c r="D35" s="3" t="s">
        <v>38</v>
      </c>
      <c r="E35" s="4">
        <v>4</v>
      </c>
      <c r="F35" s="31"/>
      <c r="G35" s="27">
        <f t="shared" si="0"/>
        <v>0</v>
      </c>
    </row>
    <row r="36" spans="1:7" s="15" customFormat="1" ht="15" customHeight="1" x14ac:dyDescent="0.2">
      <c r="A36" s="21" t="s">
        <v>44</v>
      </c>
      <c r="B36" s="3"/>
      <c r="C36" s="26" t="s">
        <v>170</v>
      </c>
      <c r="D36" s="3"/>
      <c r="E36" s="4"/>
      <c r="F36" s="31"/>
      <c r="G36" s="33">
        <f>SUM(G37:G44)</f>
        <v>0</v>
      </c>
    </row>
    <row r="37" spans="1:7" s="15" customFormat="1" ht="15" customHeight="1" x14ac:dyDescent="0.2">
      <c r="A37" s="3" t="s">
        <v>135</v>
      </c>
      <c r="B37" s="3" t="s">
        <v>10</v>
      </c>
      <c r="C37" s="2" t="s">
        <v>187</v>
      </c>
      <c r="D37" s="3" t="s">
        <v>8</v>
      </c>
      <c r="E37" s="4">
        <v>1</v>
      </c>
      <c r="F37" s="31"/>
      <c r="G37" s="27">
        <f t="shared" si="0"/>
        <v>0</v>
      </c>
    </row>
    <row r="38" spans="1:7" s="15" customFormat="1" ht="15" customHeight="1" x14ac:dyDescent="0.2">
      <c r="A38" s="3" t="s">
        <v>136</v>
      </c>
      <c r="B38" s="3" t="s">
        <v>10</v>
      </c>
      <c r="C38" s="2" t="s">
        <v>85</v>
      </c>
      <c r="D38" s="3" t="s">
        <v>80</v>
      </c>
      <c r="E38" s="4">
        <v>6</v>
      </c>
      <c r="F38" s="31"/>
      <c r="G38" s="27">
        <f t="shared" si="0"/>
        <v>0</v>
      </c>
    </row>
    <row r="39" spans="1:7" s="15" customFormat="1" ht="15" customHeight="1" x14ac:dyDescent="0.2">
      <c r="A39" s="3" t="s">
        <v>137</v>
      </c>
      <c r="B39" s="3" t="s">
        <v>10</v>
      </c>
      <c r="C39" s="2" t="s">
        <v>86</v>
      </c>
      <c r="D39" s="3" t="s">
        <v>80</v>
      </c>
      <c r="E39" s="4">
        <v>2</v>
      </c>
      <c r="F39" s="31"/>
      <c r="G39" s="27">
        <f t="shared" si="0"/>
        <v>0</v>
      </c>
    </row>
    <row r="40" spans="1:7" s="15" customFormat="1" ht="15" customHeight="1" x14ac:dyDescent="0.2">
      <c r="A40" s="3" t="s">
        <v>138</v>
      </c>
      <c r="B40" s="3" t="s">
        <v>10</v>
      </c>
      <c r="C40" s="2" t="s">
        <v>87</v>
      </c>
      <c r="D40" s="3" t="s">
        <v>80</v>
      </c>
      <c r="E40" s="4">
        <v>6</v>
      </c>
      <c r="F40" s="31"/>
      <c r="G40" s="27">
        <f t="shared" si="0"/>
        <v>0</v>
      </c>
    </row>
    <row r="41" spans="1:7" s="15" customFormat="1" ht="15" customHeight="1" x14ac:dyDescent="0.2">
      <c r="A41" s="3" t="s">
        <v>139</v>
      </c>
      <c r="B41" s="3" t="s">
        <v>10</v>
      </c>
      <c r="C41" s="2" t="s">
        <v>88</v>
      </c>
      <c r="D41" s="3" t="s">
        <v>80</v>
      </c>
      <c r="E41" s="4">
        <v>2</v>
      </c>
      <c r="F41" s="31"/>
      <c r="G41" s="27">
        <f t="shared" si="0"/>
        <v>0</v>
      </c>
    </row>
    <row r="42" spans="1:7" s="15" customFormat="1" ht="15" customHeight="1" x14ac:dyDescent="0.2">
      <c r="A42" s="3" t="s">
        <v>140</v>
      </c>
      <c r="B42" s="3" t="s">
        <v>10</v>
      </c>
      <c r="C42" s="2" t="s">
        <v>89</v>
      </c>
      <c r="D42" s="3" t="s">
        <v>38</v>
      </c>
      <c r="E42" s="4">
        <v>3</v>
      </c>
      <c r="F42" s="31"/>
      <c r="G42" s="27">
        <f t="shared" si="0"/>
        <v>0</v>
      </c>
    </row>
    <row r="43" spans="1:7" s="15" customFormat="1" ht="15" customHeight="1" x14ac:dyDescent="0.2">
      <c r="A43" s="3" t="s">
        <v>141</v>
      </c>
      <c r="B43" s="3" t="s">
        <v>10</v>
      </c>
      <c r="C43" s="2" t="s">
        <v>90</v>
      </c>
      <c r="D43" s="3" t="s">
        <v>38</v>
      </c>
      <c r="E43" s="4">
        <v>2</v>
      </c>
      <c r="F43" s="31"/>
      <c r="G43" s="27">
        <f t="shared" si="0"/>
        <v>0</v>
      </c>
    </row>
    <row r="44" spans="1:7" s="15" customFormat="1" ht="15" customHeight="1" x14ac:dyDescent="0.2">
      <c r="A44" s="3" t="s">
        <v>142</v>
      </c>
      <c r="B44" s="3" t="s">
        <v>10</v>
      </c>
      <c r="C44" s="2" t="s">
        <v>91</v>
      </c>
      <c r="D44" s="3" t="s">
        <v>80</v>
      </c>
      <c r="E44" s="4">
        <v>8</v>
      </c>
      <c r="F44" s="31"/>
      <c r="G44" s="27">
        <f t="shared" si="0"/>
        <v>0</v>
      </c>
    </row>
    <row r="45" spans="1:7" s="15" customFormat="1" ht="15" customHeight="1" x14ac:dyDescent="0.2">
      <c r="A45" s="21" t="s">
        <v>45</v>
      </c>
      <c r="B45" s="3" t="s">
        <v>10</v>
      </c>
      <c r="C45" s="26" t="s">
        <v>188</v>
      </c>
      <c r="D45" s="3"/>
      <c r="E45" s="4"/>
      <c r="F45" s="31"/>
      <c r="G45" s="33">
        <f>SUM(G46:G53)</f>
        <v>0</v>
      </c>
    </row>
    <row r="46" spans="1:7" s="15" customFormat="1" ht="30.75" customHeight="1" x14ac:dyDescent="0.2">
      <c r="A46" s="3" t="s">
        <v>154</v>
      </c>
      <c r="B46" s="3" t="s">
        <v>10</v>
      </c>
      <c r="C46" s="2" t="s">
        <v>94</v>
      </c>
      <c r="D46" s="3" t="s">
        <v>80</v>
      </c>
      <c r="E46" s="4">
        <v>6</v>
      </c>
      <c r="F46" s="31"/>
      <c r="G46" s="27">
        <f t="shared" si="0"/>
        <v>0</v>
      </c>
    </row>
    <row r="47" spans="1:7" s="15" customFormat="1" ht="27.75" customHeight="1" x14ac:dyDescent="0.2">
      <c r="A47" s="3" t="s">
        <v>155</v>
      </c>
      <c r="B47" s="3" t="s">
        <v>10</v>
      </c>
      <c r="C47" s="2" t="s">
        <v>95</v>
      </c>
      <c r="D47" s="3" t="s">
        <v>80</v>
      </c>
      <c r="E47" s="4">
        <v>6</v>
      </c>
      <c r="F47" s="31"/>
      <c r="G47" s="27">
        <f t="shared" si="0"/>
        <v>0</v>
      </c>
    </row>
    <row r="48" spans="1:7" s="15" customFormat="1" ht="24" customHeight="1" x14ac:dyDescent="0.2">
      <c r="A48" s="3" t="s">
        <v>156</v>
      </c>
      <c r="B48" s="3" t="s">
        <v>10</v>
      </c>
      <c r="C48" s="2" t="s">
        <v>96</v>
      </c>
      <c r="D48" s="3" t="s">
        <v>80</v>
      </c>
      <c r="E48" s="4">
        <v>6</v>
      </c>
      <c r="F48" s="31"/>
      <c r="G48" s="27">
        <f t="shared" si="0"/>
        <v>0</v>
      </c>
    </row>
    <row r="49" spans="1:7" s="15" customFormat="1" ht="27" customHeight="1" x14ac:dyDescent="0.2">
      <c r="A49" s="3" t="s">
        <v>157</v>
      </c>
      <c r="B49" s="3" t="s">
        <v>10</v>
      </c>
      <c r="C49" s="2" t="s">
        <v>97</v>
      </c>
      <c r="D49" s="3" t="s">
        <v>38</v>
      </c>
      <c r="E49" s="4">
        <v>2</v>
      </c>
      <c r="F49" s="31"/>
      <c r="G49" s="27">
        <f t="shared" si="0"/>
        <v>0</v>
      </c>
    </row>
    <row r="50" spans="1:7" s="15" customFormat="1" ht="15" customHeight="1" x14ac:dyDescent="0.2">
      <c r="A50" s="3" t="s">
        <v>158</v>
      </c>
      <c r="B50" s="3" t="s">
        <v>10</v>
      </c>
      <c r="C50" s="2" t="s">
        <v>98</v>
      </c>
      <c r="D50" s="3" t="s">
        <v>38</v>
      </c>
      <c r="E50" s="4">
        <v>1</v>
      </c>
      <c r="F50" s="31"/>
      <c r="G50" s="27">
        <f t="shared" si="0"/>
        <v>0</v>
      </c>
    </row>
    <row r="51" spans="1:7" s="15" customFormat="1" ht="24.75" customHeight="1" x14ac:dyDescent="0.2">
      <c r="A51" s="3" t="s">
        <v>159</v>
      </c>
      <c r="B51" s="3" t="s">
        <v>10</v>
      </c>
      <c r="C51" s="2" t="s">
        <v>99</v>
      </c>
      <c r="D51" s="3" t="s">
        <v>7</v>
      </c>
      <c r="E51" s="4">
        <v>1</v>
      </c>
      <c r="F51" s="31"/>
      <c r="G51" s="27">
        <f t="shared" si="0"/>
        <v>0</v>
      </c>
    </row>
    <row r="52" spans="1:7" s="15" customFormat="1" ht="15" customHeight="1" x14ac:dyDescent="0.2">
      <c r="A52" s="3" t="s">
        <v>160</v>
      </c>
      <c r="B52" s="3" t="s">
        <v>10</v>
      </c>
      <c r="C52" s="2" t="s">
        <v>100</v>
      </c>
      <c r="D52" s="3" t="s">
        <v>8</v>
      </c>
      <c r="E52" s="4">
        <v>1</v>
      </c>
      <c r="F52" s="31"/>
      <c r="G52" s="27">
        <f t="shared" si="0"/>
        <v>0</v>
      </c>
    </row>
    <row r="53" spans="1:7" s="15" customFormat="1" ht="15" customHeight="1" x14ac:dyDescent="0.2">
      <c r="A53" s="3" t="s">
        <v>161</v>
      </c>
      <c r="B53" s="3" t="s">
        <v>10</v>
      </c>
      <c r="C53" s="2" t="s">
        <v>191</v>
      </c>
      <c r="D53" s="3" t="s">
        <v>8</v>
      </c>
      <c r="E53" s="4">
        <v>1</v>
      </c>
      <c r="F53" s="31"/>
      <c r="G53" s="27">
        <f t="shared" si="0"/>
        <v>0</v>
      </c>
    </row>
    <row r="54" spans="1:7" s="15" customFormat="1" x14ac:dyDescent="0.2">
      <c r="A54" s="11">
        <v>5</v>
      </c>
      <c r="B54" s="51" t="s">
        <v>58</v>
      </c>
      <c r="C54" s="51"/>
      <c r="D54" s="11"/>
      <c r="E54" s="10"/>
      <c r="F54" s="32"/>
      <c r="G54" s="33">
        <f>SUM(G55)</f>
        <v>0</v>
      </c>
    </row>
    <row r="55" spans="1:7" s="15" customFormat="1" ht="22.5" x14ac:dyDescent="0.2">
      <c r="A55" s="3" t="s">
        <v>168</v>
      </c>
      <c r="B55" s="3" t="s">
        <v>10</v>
      </c>
      <c r="C55" s="2" t="s">
        <v>117</v>
      </c>
      <c r="D55" s="3" t="s">
        <v>7</v>
      </c>
      <c r="E55" s="4">
        <v>1</v>
      </c>
      <c r="F55" s="31"/>
      <c r="G55" s="27">
        <f t="shared" si="0"/>
        <v>0</v>
      </c>
    </row>
    <row r="56" spans="1:7" ht="15.75" x14ac:dyDescent="0.2">
      <c r="A56" s="52" t="s">
        <v>55</v>
      </c>
      <c r="B56" s="53"/>
      <c r="C56" s="53"/>
      <c r="D56" s="53"/>
      <c r="E56" s="53"/>
      <c r="F56" s="54"/>
      <c r="G56" s="41">
        <f>+G54+G36+G25+G22+G11+G8</f>
        <v>0</v>
      </c>
    </row>
    <row r="57" spans="1:7" ht="15.75" x14ac:dyDescent="0.2">
      <c r="A57" s="52" t="s">
        <v>5</v>
      </c>
      <c r="B57" s="53"/>
      <c r="C57" s="53"/>
      <c r="D57" s="53"/>
      <c r="E57" s="53"/>
      <c r="F57" s="54"/>
      <c r="G57" s="41">
        <f>+G58-G56</f>
        <v>0</v>
      </c>
    </row>
    <row r="58" spans="1:7" ht="15.75" x14ac:dyDescent="0.2">
      <c r="A58" s="52" t="s">
        <v>6</v>
      </c>
      <c r="B58" s="53"/>
      <c r="C58" s="53"/>
      <c r="D58" s="53"/>
      <c r="E58" s="53"/>
      <c r="F58" s="54"/>
      <c r="G58" s="41">
        <f>+G56*1.23</f>
        <v>0</v>
      </c>
    </row>
    <row r="59" spans="1:7" ht="15.75" x14ac:dyDescent="0.2">
      <c r="A59" s="17"/>
      <c r="B59" s="17"/>
      <c r="C59" s="17"/>
      <c r="D59" s="17"/>
      <c r="E59" s="18"/>
      <c r="F59" s="18"/>
      <c r="G59" s="18"/>
    </row>
    <row r="60" spans="1:7" ht="15.75" x14ac:dyDescent="0.2">
      <c r="A60" s="17"/>
      <c r="B60" s="17"/>
      <c r="C60" s="17"/>
      <c r="D60" s="17"/>
      <c r="E60" s="18"/>
      <c r="F60" s="18"/>
      <c r="G60" s="18"/>
    </row>
    <row r="61" spans="1:7" ht="45" customHeight="1" x14ac:dyDescent="0.2">
      <c r="A61" s="55"/>
      <c r="B61" s="55"/>
      <c r="C61" s="55"/>
      <c r="D61" s="36"/>
      <c r="E61" s="19"/>
      <c r="F61" s="19"/>
      <c r="G61" s="19"/>
    </row>
    <row r="62" spans="1:7" ht="12.75" customHeight="1" x14ac:dyDescent="0.2">
      <c r="A62" s="36"/>
      <c r="B62" s="36"/>
      <c r="C62" s="36"/>
      <c r="D62" s="60" t="s">
        <v>195</v>
      </c>
      <c r="E62" s="60"/>
      <c r="F62" s="60"/>
      <c r="G62" s="37"/>
    </row>
    <row r="63" spans="1:7" x14ac:dyDescent="0.2">
      <c r="A63" s="6"/>
      <c r="B63" s="7"/>
      <c r="C63" s="7"/>
    </row>
  </sheetData>
  <mergeCells count="22">
    <mergeCell ref="G4:G6"/>
    <mergeCell ref="H7:I7"/>
    <mergeCell ref="B8:C8"/>
    <mergeCell ref="B11:C11"/>
    <mergeCell ref="B22:C22"/>
    <mergeCell ref="F4:F6"/>
    <mergeCell ref="B24:C24"/>
    <mergeCell ref="F1:G1"/>
    <mergeCell ref="D62:F62"/>
    <mergeCell ref="B54:C54"/>
    <mergeCell ref="A56:F56"/>
    <mergeCell ref="A57:F57"/>
    <mergeCell ref="A58:F58"/>
    <mergeCell ref="A61:C61"/>
    <mergeCell ref="A7:E7"/>
    <mergeCell ref="A2:G2"/>
    <mergeCell ref="A3:G3"/>
    <mergeCell ref="A4:A6"/>
    <mergeCell ref="B4:B6"/>
    <mergeCell ref="C4:C6"/>
    <mergeCell ref="D4:D6"/>
    <mergeCell ref="E4:E6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57" orientation="portrait" r:id="rId1"/>
  <headerFooter alignWithMargins="0"/>
  <rowBreaks count="1" manualBreakCount="1">
    <brk id="35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I75"/>
  <sheetViews>
    <sheetView view="pageBreakPreview" zoomScale="130" zoomScaleNormal="100" zoomScaleSheetLayoutView="130" workbookViewId="0">
      <selection activeCell="G66" sqref="G66"/>
    </sheetView>
  </sheetViews>
  <sheetFormatPr defaultRowHeight="12.75" x14ac:dyDescent="0.2"/>
  <cols>
    <col min="1" max="1" width="5.5703125" style="9" customWidth="1"/>
    <col min="2" max="2" width="10" style="9" hidden="1" customWidth="1"/>
    <col min="3" max="3" width="101" style="9" customWidth="1"/>
    <col min="4" max="4" width="9.42578125" style="9" customWidth="1"/>
    <col min="5" max="6" width="11.28515625" style="5" customWidth="1"/>
    <col min="7" max="7" width="14.85546875" style="5" customWidth="1"/>
    <col min="8" max="8" width="10.28515625" bestFit="1" customWidth="1"/>
  </cols>
  <sheetData>
    <row r="1" spans="1:9" x14ac:dyDescent="0.2">
      <c r="D1" s="62" t="s">
        <v>196</v>
      </c>
      <c r="E1" s="62"/>
    </row>
    <row r="2" spans="1:9" ht="45" customHeight="1" x14ac:dyDescent="0.2">
      <c r="A2" s="56" t="s">
        <v>193</v>
      </c>
      <c r="B2" s="56"/>
      <c r="C2" s="56"/>
      <c r="D2" s="56"/>
      <c r="E2" s="56"/>
      <c r="F2" s="56"/>
      <c r="G2" s="56"/>
    </row>
    <row r="3" spans="1:9" s="1" customFormat="1" ht="101.25" customHeight="1" x14ac:dyDescent="0.2">
      <c r="A3" s="57" t="s">
        <v>192</v>
      </c>
      <c r="B3" s="57"/>
      <c r="C3" s="57"/>
      <c r="D3" s="57"/>
      <c r="E3" s="57"/>
      <c r="F3" s="57"/>
      <c r="G3" s="57"/>
    </row>
    <row r="4" spans="1:9" ht="20.25" customHeight="1" x14ac:dyDescent="0.2">
      <c r="A4" s="58" t="s">
        <v>0</v>
      </c>
      <c r="B4" s="44" t="s">
        <v>34</v>
      </c>
      <c r="C4" s="45" t="s">
        <v>1</v>
      </c>
      <c r="D4" s="44" t="s">
        <v>2</v>
      </c>
      <c r="E4" s="46" t="s">
        <v>3</v>
      </c>
      <c r="F4" s="42" t="s">
        <v>4</v>
      </c>
      <c r="G4" s="42" t="s">
        <v>33</v>
      </c>
    </row>
    <row r="5" spans="1:9" x14ac:dyDescent="0.2">
      <c r="A5" s="58"/>
      <c r="B5" s="44"/>
      <c r="C5" s="45"/>
      <c r="D5" s="44"/>
      <c r="E5" s="46"/>
      <c r="F5" s="42"/>
      <c r="G5" s="42"/>
    </row>
    <row r="6" spans="1:9" ht="13.5" customHeight="1" x14ac:dyDescent="0.2">
      <c r="A6" s="58"/>
      <c r="B6" s="44"/>
      <c r="C6" s="45"/>
      <c r="D6" s="44"/>
      <c r="E6" s="46"/>
      <c r="F6" s="43"/>
      <c r="G6" s="43"/>
    </row>
    <row r="7" spans="1:9" s="15" customFormat="1" ht="19.5" customHeight="1" x14ac:dyDescent="0.2">
      <c r="A7" s="47" t="s">
        <v>179</v>
      </c>
      <c r="B7" s="47"/>
      <c r="C7" s="47"/>
      <c r="D7" s="47"/>
      <c r="E7" s="47"/>
      <c r="F7" s="13"/>
      <c r="G7" s="14"/>
      <c r="H7" s="48"/>
      <c r="I7" s="49"/>
    </row>
    <row r="8" spans="1:9" s="15" customFormat="1" ht="20.100000000000001" customHeight="1" x14ac:dyDescent="0.2">
      <c r="A8" s="11">
        <v>1</v>
      </c>
      <c r="B8" s="50" t="s">
        <v>57</v>
      </c>
      <c r="C8" s="50"/>
      <c r="D8" s="40"/>
      <c r="E8" s="12"/>
      <c r="F8" s="12"/>
      <c r="G8" s="34">
        <f>SUM(G9:G17)</f>
        <v>0</v>
      </c>
    </row>
    <row r="9" spans="1:9" s="15" customFormat="1" ht="13.5" customHeight="1" x14ac:dyDescent="0.2">
      <c r="A9" s="3" t="s">
        <v>12</v>
      </c>
      <c r="B9" s="3" t="s">
        <v>10</v>
      </c>
      <c r="C9" s="2" t="s">
        <v>15</v>
      </c>
      <c r="D9" s="8" t="s">
        <v>13</v>
      </c>
      <c r="E9" s="22">
        <v>21.5</v>
      </c>
      <c r="F9" s="27"/>
      <c r="G9" s="27">
        <f>+E9*F9</f>
        <v>0</v>
      </c>
    </row>
    <row r="10" spans="1:9" s="15" customFormat="1" ht="13.5" customHeight="1" x14ac:dyDescent="0.2">
      <c r="A10" s="3" t="s">
        <v>11</v>
      </c>
      <c r="B10" s="3" t="s">
        <v>10</v>
      </c>
      <c r="C10" s="2" t="s">
        <v>60</v>
      </c>
      <c r="D10" s="3" t="s">
        <v>8</v>
      </c>
      <c r="E10" s="23">
        <v>1</v>
      </c>
      <c r="F10" s="28"/>
      <c r="G10" s="27">
        <f t="shared" ref="G10:G67" si="0">+E10*F10</f>
        <v>0</v>
      </c>
    </row>
    <row r="11" spans="1:9" s="15" customFormat="1" ht="12.75" customHeight="1" x14ac:dyDescent="0.2">
      <c r="A11" s="3" t="s">
        <v>17</v>
      </c>
      <c r="B11" s="3" t="s">
        <v>10</v>
      </c>
      <c r="C11" s="2" t="s">
        <v>59</v>
      </c>
      <c r="D11" s="3" t="s">
        <v>8</v>
      </c>
      <c r="E11" s="23">
        <v>2</v>
      </c>
      <c r="F11" s="28"/>
      <c r="G11" s="27">
        <f t="shared" si="0"/>
        <v>0</v>
      </c>
    </row>
    <row r="12" spans="1:9" s="15" customFormat="1" x14ac:dyDescent="0.2">
      <c r="A12" s="3" t="s">
        <v>18</v>
      </c>
      <c r="B12" s="3" t="s">
        <v>10</v>
      </c>
      <c r="C12" s="2" t="s">
        <v>67</v>
      </c>
      <c r="D12" s="3" t="s">
        <v>13</v>
      </c>
      <c r="E12" s="23">
        <v>31.2</v>
      </c>
      <c r="F12" s="28"/>
      <c r="G12" s="27">
        <f t="shared" si="0"/>
        <v>0</v>
      </c>
      <c r="H12" s="20"/>
      <c r="I12" s="20"/>
    </row>
    <row r="13" spans="1:9" s="15" customFormat="1" ht="15.75" customHeight="1" x14ac:dyDescent="0.2">
      <c r="A13" s="3" t="s">
        <v>19</v>
      </c>
      <c r="B13" s="3" t="s">
        <v>10</v>
      </c>
      <c r="C13" s="2" t="s">
        <v>16</v>
      </c>
      <c r="D13" s="3" t="s">
        <v>9</v>
      </c>
      <c r="E13" s="23">
        <v>0.5</v>
      </c>
      <c r="F13" s="28"/>
      <c r="G13" s="27">
        <f t="shared" si="0"/>
        <v>0</v>
      </c>
    </row>
    <row r="14" spans="1:9" s="15" customFormat="1" ht="12.75" customHeight="1" x14ac:dyDescent="0.2">
      <c r="A14" s="3" t="s">
        <v>20</v>
      </c>
      <c r="B14" s="3" t="s">
        <v>10</v>
      </c>
      <c r="C14" s="2" t="s">
        <v>50</v>
      </c>
      <c r="D14" s="3" t="s">
        <v>13</v>
      </c>
      <c r="E14" s="23">
        <v>3.5</v>
      </c>
      <c r="F14" s="28"/>
      <c r="G14" s="27">
        <f t="shared" si="0"/>
        <v>0</v>
      </c>
    </row>
    <row r="15" spans="1:9" s="15" customFormat="1" ht="12.75" customHeight="1" x14ac:dyDescent="0.2">
      <c r="A15" s="3" t="s">
        <v>41</v>
      </c>
      <c r="B15" s="3" t="s">
        <v>10</v>
      </c>
      <c r="C15" s="2" t="s">
        <v>51</v>
      </c>
      <c r="D15" s="3" t="s">
        <v>13</v>
      </c>
      <c r="E15" s="23">
        <v>3.5</v>
      </c>
      <c r="F15" s="28"/>
      <c r="G15" s="27">
        <f t="shared" si="0"/>
        <v>0</v>
      </c>
    </row>
    <row r="16" spans="1:9" s="15" customFormat="1" ht="12.75" customHeight="1" x14ac:dyDescent="0.2">
      <c r="A16" s="3" t="s">
        <v>52</v>
      </c>
      <c r="B16" s="3" t="s">
        <v>10</v>
      </c>
      <c r="C16" s="2" t="s">
        <v>68</v>
      </c>
      <c r="D16" s="3" t="s">
        <v>13</v>
      </c>
      <c r="E16" s="23">
        <v>5</v>
      </c>
      <c r="F16" s="28"/>
      <c r="G16" s="27">
        <f t="shared" si="0"/>
        <v>0</v>
      </c>
    </row>
    <row r="17" spans="1:7" s="15" customFormat="1" x14ac:dyDescent="0.2">
      <c r="A17" s="3" t="s">
        <v>42</v>
      </c>
      <c r="B17" s="3" t="s">
        <v>10</v>
      </c>
      <c r="C17" s="2" t="s">
        <v>171</v>
      </c>
      <c r="D17" s="3" t="s">
        <v>13</v>
      </c>
      <c r="E17" s="23">
        <v>1.5</v>
      </c>
      <c r="F17" s="28"/>
      <c r="G17" s="27">
        <f t="shared" si="0"/>
        <v>0</v>
      </c>
    </row>
    <row r="18" spans="1:7" s="15" customFormat="1" x14ac:dyDescent="0.2">
      <c r="A18" s="11">
        <v>2</v>
      </c>
      <c r="B18" s="51" t="s">
        <v>49</v>
      </c>
      <c r="C18" s="51"/>
      <c r="D18" s="11"/>
      <c r="E18" s="24"/>
      <c r="F18" s="29"/>
      <c r="G18" s="33">
        <f>SUM(G19:G30)</f>
        <v>0</v>
      </c>
    </row>
    <row r="19" spans="1:7" s="15" customFormat="1" x14ac:dyDescent="0.2">
      <c r="A19" s="3" t="s">
        <v>21</v>
      </c>
      <c r="B19" s="3" t="s">
        <v>10</v>
      </c>
      <c r="C19" s="2" t="s">
        <v>69</v>
      </c>
      <c r="D19" s="3" t="s">
        <v>13</v>
      </c>
      <c r="E19" s="23">
        <v>5</v>
      </c>
      <c r="F19" s="28"/>
      <c r="G19" s="27">
        <f t="shared" si="0"/>
        <v>0</v>
      </c>
    </row>
    <row r="20" spans="1:7" s="15" customFormat="1" x14ac:dyDescent="0.2">
      <c r="A20" s="3" t="s">
        <v>22</v>
      </c>
      <c r="B20" s="3" t="s">
        <v>10</v>
      </c>
      <c r="C20" s="2" t="s">
        <v>70</v>
      </c>
      <c r="D20" s="3" t="s">
        <v>13</v>
      </c>
      <c r="E20" s="23">
        <v>3.5</v>
      </c>
      <c r="F20" s="28"/>
      <c r="G20" s="27">
        <f t="shared" si="0"/>
        <v>0</v>
      </c>
    </row>
    <row r="21" spans="1:7" s="15" customFormat="1" x14ac:dyDescent="0.2">
      <c r="A21" s="3" t="s">
        <v>23</v>
      </c>
      <c r="B21" s="3" t="s">
        <v>10</v>
      </c>
      <c r="C21" s="2" t="s">
        <v>61</v>
      </c>
      <c r="D21" s="3" t="s">
        <v>13</v>
      </c>
      <c r="E21" s="23">
        <v>3.5</v>
      </c>
      <c r="F21" s="28"/>
      <c r="G21" s="27">
        <f t="shared" si="0"/>
        <v>0</v>
      </c>
    </row>
    <row r="22" spans="1:7" s="15" customFormat="1" x14ac:dyDescent="0.2">
      <c r="A22" s="3" t="s">
        <v>24</v>
      </c>
      <c r="B22" s="3" t="s">
        <v>10</v>
      </c>
      <c r="C22" s="2" t="s">
        <v>180</v>
      </c>
      <c r="D22" s="3" t="s">
        <v>13</v>
      </c>
      <c r="E22" s="23">
        <f>1*1.25*0.85</f>
        <v>1.0625</v>
      </c>
      <c r="F22" s="28"/>
      <c r="G22" s="27">
        <f t="shared" si="0"/>
        <v>0</v>
      </c>
    </row>
    <row r="23" spans="1:7" s="15" customFormat="1" x14ac:dyDescent="0.2">
      <c r="A23" s="3" t="s">
        <v>25</v>
      </c>
      <c r="B23" s="3" t="s">
        <v>10</v>
      </c>
      <c r="C23" s="2" t="s">
        <v>64</v>
      </c>
      <c r="D23" s="3" t="s">
        <v>13</v>
      </c>
      <c r="E23" s="23">
        <v>5</v>
      </c>
      <c r="F23" s="28"/>
      <c r="G23" s="27">
        <f t="shared" si="0"/>
        <v>0</v>
      </c>
    </row>
    <row r="24" spans="1:7" s="15" customFormat="1" ht="14.25" customHeight="1" x14ac:dyDescent="0.2">
      <c r="A24" s="3" t="s">
        <v>26</v>
      </c>
      <c r="B24" s="3" t="s">
        <v>10</v>
      </c>
      <c r="C24" s="2" t="s">
        <v>71</v>
      </c>
      <c r="D24" s="3" t="s">
        <v>13</v>
      </c>
      <c r="E24" s="23">
        <v>3.75</v>
      </c>
      <c r="F24" s="28"/>
      <c r="G24" s="27">
        <f t="shared" si="0"/>
        <v>0</v>
      </c>
    </row>
    <row r="25" spans="1:7" s="15" customFormat="1" x14ac:dyDescent="0.2">
      <c r="A25" s="3" t="s">
        <v>28</v>
      </c>
      <c r="B25" s="3" t="s">
        <v>10</v>
      </c>
      <c r="C25" s="2" t="s">
        <v>46</v>
      </c>
      <c r="D25" s="3" t="s">
        <v>14</v>
      </c>
      <c r="E25" s="23">
        <v>3</v>
      </c>
      <c r="F25" s="28"/>
      <c r="G25" s="27">
        <f t="shared" si="0"/>
        <v>0</v>
      </c>
    </row>
    <row r="26" spans="1:7" s="15" customFormat="1" ht="67.5" x14ac:dyDescent="0.2">
      <c r="A26" s="3" t="s">
        <v>35</v>
      </c>
      <c r="B26" s="3" t="s">
        <v>10</v>
      </c>
      <c r="C26" s="2" t="s">
        <v>190</v>
      </c>
      <c r="D26" s="3" t="s">
        <v>13</v>
      </c>
      <c r="E26" s="23">
        <v>10</v>
      </c>
      <c r="F26" s="28"/>
      <c r="G26" s="27">
        <f t="shared" si="0"/>
        <v>0</v>
      </c>
    </row>
    <row r="27" spans="1:7" s="15" customFormat="1" x14ac:dyDescent="0.2">
      <c r="A27" s="3" t="s">
        <v>36</v>
      </c>
      <c r="B27" s="3" t="s">
        <v>10</v>
      </c>
      <c r="C27" s="2" t="s">
        <v>172</v>
      </c>
      <c r="D27" s="3" t="s">
        <v>13</v>
      </c>
      <c r="E27" s="23">
        <v>21.11</v>
      </c>
      <c r="F27" s="28"/>
      <c r="G27" s="27">
        <f t="shared" si="0"/>
        <v>0</v>
      </c>
    </row>
    <row r="28" spans="1:7" s="15" customFormat="1" x14ac:dyDescent="0.2">
      <c r="A28" s="3" t="s">
        <v>39</v>
      </c>
      <c r="B28" s="3" t="s">
        <v>10</v>
      </c>
      <c r="C28" s="2" t="s">
        <v>173</v>
      </c>
      <c r="D28" s="3" t="s">
        <v>13</v>
      </c>
      <c r="E28" s="23">
        <v>3.5</v>
      </c>
      <c r="F28" s="28"/>
      <c r="G28" s="27">
        <f t="shared" si="0"/>
        <v>0</v>
      </c>
    </row>
    <row r="29" spans="1:7" s="15" customFormat="1" ht="27.75" customHeight="1" x14ac:dyDescent="0.2">
      <c r="A29" s="3" t="s">
        <v>40</v>
      </c>
      <c r="B29" s="3" t="s">
        <v>10</v>
      </c>
      <c r="C29" s="2" t="s">
        <v>62</v>
      </c>
      <c r="D29" s="3" t="s">
        <v>8</v>
      </c>
      <c r="E29" s="23">
        <v>1</v>
      </c>
      <c r="F29" s="28"/>
      <c r="G29" s="27">
        <f t="shared" si="0"/>
        <v>0</v>
      </c>
    </row>
    <row r="30" spans="1:7" s="15" customFormat="1" x14ac:dyDescent="0.2">
      <c r="A30" s="3" t="s">
        <v>47</v>
      </c>
      <c r="B30" s="3" t="s">
        <v>10</v>
      </c>
      <c r="C30" s="2" t="s">
        <v>73</v>
      </c>
      <c r="D30" s="3" t="s">
        <v>8</v>
      </c>
      <c r="E30" s="23">
        <v>1</v>
      </c>
      <c r="F30" s="28"/>
      <c r="G30" s="27">
        <f t="shared" si="0"/>
        <v>0</v>
      </c>
    </row>
    <row r="31" spans="1:7" s="15" customFormat="1" x14ac:dyDescent="0.2">
      <c r="A31" s="11">
        <v>3</v>
      </c>
      <c r="B31" s="51" t="s">
        <v>27</v>
      </c>
      <c r="C31" s="51"/>
      <c r="D31" s="16"/>
      <c r="E31" s="25"/>
      <c r="F31" s="30"/>
      <c r="G31" s="33">
        <f>SUM(G32:G38)</f>
        <v>0</v>
      </c>
    </row>
    <row r="32" spans="1:7" s="15" customFormat="1" x14ac:dyDescent="0.2">
      <c r="A32" s="3" t="s">
        <v>29</v>
      </c>
      <c r="B32" s="3" t="s">
        <v>10</v>
      </c>
      <c r="C32" s="2" t="s">
        <v>63</v>
      </c>
      <c r="D32" s="3" t="s">
        <v>7</v>
      </c>
      <c r="E32" s="23">
        <v>1</v>
      </c>
      <c r="F32" s="28"/>
      <c r="G32" s="27">
        <f t="shared" si="0"/>
        <v>0</v>
      </c>
    </row>
    <row r="33" spans="1:7" s="15" customFormat="1" x14ac:dyDescent="0.2">
      <c r="A33" s="3" t="s">
        <v>30</v>
      </c>
      <c r="B33" s="3" t="s">
        <v>10</v>
      </c>
      <c r="C33" s="2" t="s">
        <v>65</v>
      </c>
      <c r="D33" s="3" t="s">
        <v>38</v>
      </c>
      <c r="E33" s="23">
        <v>2</v>
      </c>
      <c r="F33" s="28"/>
      <c r="G33" s="27">
        <f t="shared" si="0"/>
        <v>0</v>
      </c>
    </row>
    <row r="34" spans="1:7" s="15" customFormat="1" x14ac:dyDescent="0.2">
      <c r="A34" s="3" t="s">
        <v>31</v>
      </c>
      <c r="B34" s="3"/>
      <c r="C34" s="2" t="s">
        <v>175</v>
      </c>
      <c r="D34" s="3" t="s">
        <v>38</v>
      </c>
      <c r="E34" s="23">
        <v>1</v>
      </c>
      <c r="F34" s="28"/>
      <c r="G34" s="27">
        <f t="shared" si="0"/>
        <v>0</v>
      </c>
    </row>
    <row r="35" spans="1:7" s="15" customFormat="1" x14ac:dyDescent="0.2">
      <c r="A35" s="3" t="s">
        <v>32</v>
      </c>
      <c r="B35" s="3" t="s">
        <v>10</v>
      </c>
      <c r="C35" s="2" t="s">
        <v>37</v>
      </c>
      <c r="D35" s="3" t="s">
        <v>7</v>
      </c>
      <c r="E35" s="23">
        <v>1</v>
      </c>
      <c r="F35" s="28"/>
      <c r="G35" s="27">
        <f t="shared" si="0"/>
        <v>0</v>
      </c>
    </row>
    <row r="36" spans="1:7" s="15" customFormat="1" ht="67.5" customHeight="1" x14ac:dyDescent="0.2">
      <c r="A36" s="3" t="s">
        <v>77</v>
      </c>
      <c r="B36" s="3" t="s">
        <v>10</v>
      </c>
      <c r="C36" s="2" t="s">
        <v>76</v>
      </c>
      <c r="D36" s="3" t="s">
        <v>8</v>
      </c>
      <c r="E36" s="23">
        <v>2</v>
      </c>
      <c r="F36" s="28"/>
      <c r="G36" s="27">
        <f t="shared" si="0"/>
        <v>0</v>
      </c>
    </row>
    <row r="37" spans="1:7" s="15" customFormat="1" x14ac:dyDescent="0.2">
      <c r="A37" s="3" t="s">
        <v>53</v>
      </c>
      <c r="B37" s="3" t="s">
        <v>10</v>
      </c>
      <c r="C37" s="2" t="s">
        <v>66</v>
      </c>
      <c r="D37" s="3" t="s">
        <v>8</v>
      </c>
      <c r="E37" s="23">
        <v>2</v>
      </c>
      <c r="F37" s="28"/>
      <c r="G37" s="27">
        <f t="shared" si="0"/>
        <v>0</v>
      </c>
    </row>
    <row r="38" spans="1:7" s="15" customFormat="1" x14ac:dyDescent="0.2">
      <c r="A38" s="3" t="s">
        <v>78</v>
      </c>
      <c r="B38" s="3" t="s">
        <v>10</v>
      </c>
      <c r="C38" s="2" t="s">
        <v>75</v>
      </c>
      <c r="D38" s="3" t="s">
        <v>8</v>
      </c>
      <c r="E38" s="23">
        <v>3</v>
      </c>
      <c r="F38" s="28"/>
      <c r="G38" s="27">
        <f t="shared" si="0"/>
        <v>0</v>
      </c>
    </row>
    <row r="39" spans="1:7" s="15" customFormat="1" x14ac:dyDescent="0.2">
      <c r="A39" s="11">
        <v>4</v>
      </c>
      <c r="B39" s="51" t="s">
        <v>110</v>
      </c>
      <c r="C39" s="51"/>
      <c r="D39" s="11"/>
      <c r="E39" s="24"/>
      <c r="F39" s="29"/>
      <c r="G39" s="27"/>
    </row>
    <row r="40" spans="1:7" s="15" customFormat="1" ht="15" customHeight="1" x14ac:dyDescent="0.2">
      <c r="A40" s="21" t="s">
        <v>43</v>
      </c>
      <c r="B40" s="3"/>
      <c r="C40" s="26" t="s">
        <v>170</v>
      </c>
      <c r="D40" s="3"/>
      <c r="E40" s="23"/>
      <c r="F40" s="28"/>
      <c r="G40" s="33">
        <f>SUM(G41:G56)</f>
        <v>0</v>
      </c>
    </row>
    <row r="41" spans="1:7" s="15" customFormat="1" ht="15" customHeight="1" x14ac:dyDescent="0.2">
      <c r="A41" s="3" t="s">
        <v>119</v>
      </c>
      <c r="B41" s="3" t="s">
        <v>10</v>
      </c>
      <c r="C41" s="2" t="s">
        <v>79</v>
      </c>
      <c r="D41" s="3" t="s">
        <v>80</v>
      </c>
      <c r="E41" s="23">
        <v>8</v>
      </c>
      <c r="F41" s="28"/>
      <c r="G41" s="27">
        <f t="shared" si="0"/>
        <v>0</v>
      </c>
    </row>
    <row r="42" spans="1:7" s="15" customFormat="1" ht="15" customHeight="1" x14ac:dyDescent="0.2">
      <c r="A42" s="3" t="s">
        <v>120</v>
      </c>
      <c r="B42" s="3" t="s">
        <v>10</v>
      </c>
      <c r="C42" s="2" t="s">
        <v>81</v>
      </c>
      <c r="D42" s="3" t="s">
        <v>38</v>
      </c>
      <c r="E42" s="23">
        <v>1</v>
      </c>
      <c r="F42" s="28"/>
      <c r="G42" s="27">
        <f t="shared" si="0"/>
        <v>0</v>
      </c>
    </row>
    <row r="43" spans="1:7" s="15" customFormat="1" ht="15" customHeight="1" x14ac:dyDescent="0.2">
      <c r="A43" s="3" t="s">
        <v>121</v>
      </c>
      <c r="B43" s="3" t="s">
        <v>10</v>
      </c>
      <c r="C43" s="2" t="s">
        <v>82</v>
      </c>
      <c r="D43" s="3" t="s">
        <v>7</v>
      </c>
      <c r="E43" s="23">
        <v>1</v>
      </c>
      <c r="F43" s="28"/>
      <c r="G43" s="27">
        <f t="shared" si="0"/>
        <v>0</v>
      </c>
    </row>
    <row r="44" spans="1:7" s="15" customFormat="1" ht="15" customHeight="1" x14ac:dyDescent="0.2">
      <c r="A44" s="3" t="s">
        <v>122</v>
      </c>
      <c r="B44" s="3" t="s">
        <v>10</v>
      </c>
      <c r="C44" s="2" t="s">
        <v>83</v>
      </c>
      <c r="D44" s="3" t="s">
        <v>7</v>
      </c>
      <c r="E44" s="23">
        <v>1</v>
      </c>
      <c r="F44" s="28"/>
      <c r="G44" s="27">
        <f t="shared" si="0"/>
        <v>0</v>
      </c>
    </row>
    <row r="45" spans="1:7" s="15" customFormat="1" ht="15" customHeight="1" x14ac:dyDescent="0.2">
      <c r="A45" s="3" t="s">
        <v>123</v>
      </c>
      <c r="B45" s="3" t="s">
        <v>10</v>
      </c>
      <c r="C45" s="2" t="s">
        <v>84</v>
      </c>
      <c r="D45" s="3" t="s">
        <v>80</v>
      </c>
      <c r="E45" s="23">
        <v>8</v>
      </c>
      <c r="F45" s="28"/>
      <c r="G45" s="27">
        <f t="shared" si="0"/>
        <v>0</v>
      </c>
    </row>
    <row r="46" spans="1:7" s="15" customFormat="1" ht="15" customHeight="1" x14ac:dyDescent="0.2">
      <c r="A46" s="3" t="s">
        <v>124</v>
      </c>
      <c r="B46" s="3" t="s">
        <v>10</v>
      </c>
      <c r="C46" s="2" t="s">
        <v>184</v>
      </c>
      <c r="D46" s="3" t="s">
        <v>7</v>
      </c>
      <c r="E46" s="23">
        <v>1</v>
      </c>
      <c r="F46" s="28"/>
      <c r="G46" s="27">
        <f t="shared" si="0"/>
        <v>0</v>
      </c>
    </row>
    <row r="47" spans="1:7" s="15" customFormat="1" ht="15" customHeight="1" x14ac:dyDescent="0.2">
      <c r="A47" s="3" t="s">
        <v>125</v>
      </c>
      <c r="B47" s="3" t="s">
        <v>10</v>
      </c>
      <c r="C47" s="2" t="s">
        <v>112</v>
      </c>
      <c r="D47" s="3" t="s">
        <v>7</v>
      </c>
      <c r="E47" s="23">
        <v>1</v>
      </c>
      <c r="F47" s="28"/>
      <c r="G47" s="27">
        <f t="shared" si="0"/>
        <v>0</v>
      </c>
    </row>
    <row r="48" spans="1:7" s="15" customFormat="1" ht="15" customHeight="1" x14ac:dyDescent="0.2">
      <c r="A48" s="3" t="s">
        <v>126</v>
      </c>
      <c r="B48" s="3" t="s">
        <v>10</v>
      </c>
      <c r="C48" s="2" t="s">
        <v>113</v>
      </c>
      <c r="D48" s="3" t="s">
        <v>7</v>
      </c>
      <c r="E48" s="23">
        <v>1</v>
      </c>
      <c r="F48" s="28"/>
      <c r="G48" s="27">
        <f t="shared" si="0"/>
        <v>0</v>
      </c>
    </row>
    <row r="49" spans="1:7" s="15" customFormat="1" ht="15" customHeight="1" x14ac:dyDescent="0.2">
      <c r="A49" s="3" t="s">
        <v>127</v>
      </c>
      <c r="B49" s="3" t="s">
        <v>10</v>
      </c>
      <c r="C49" s="2" t="s">
        <v>114</v>
      </c>
      <c r="D49" s="3" t="s">
        <v>8</v>
      </c>
      <c r="E49" s="23">
        <v>1</v>
      </c>
      <c r="F49" s="28"/>
      <c r="G49" s="27">
        <f t="shared" si="0"/>
        <v>0</v>
      </c>
    </row>
    <row r="50" spans="1:7" s="15" customFormat="1" ht="15" customHeight="1" x14ac:dyDescent="0.2">
      <c r="A50" s="3" t="s">
        <v>128</v>
      </c>
      <c r="B50" s="3" t="s">
        <v>10</v>
      </c>
      <c r="C50" s="2" t="s">
        <v>85</v>
      </c>
      <c r="D50" s="3" t="s">
        <v>80</v>
      </c>
      <c r="E50" s="23">
        <v>6</v>
      </c>
      <c r="F50" s="28"/>
      <c r="G50" s="27">
        <f t="shared" si="0"/>
        <v>0</v>
      </c>
    </row>
    <row r="51" spans="1:7" s="15" customFormat="1" ht="15" customHeight="1" x14ac:dyDescent="0.2">
      <c r="A51" s="3" t="s">
        <v>129</v>
      </c>
      <c r="B51" s="3" t="s">
        <v>10</v>
      </c>
      <c r="C51" s="2" t="s">
        <v>86</v>
      </c>
      <c r="D51" s="3" t="s">
        <v>80</v>
      </c>
      <c r="E51" s="23">
        <v>2</v>
      </c>
      <c r="F51" s="28"/>
      <c r="G51" s="27">
        <f t="shared" si="0"/>
        <v>0</v>
      </c>
    </row>
    <row r="52" spans="1:7" s="15" customFormat="1" ht="15" customHeight="1" x14ac:dyDescent="0.2">
      <c r="A52" s="3" t="s">
        <v>130</v>
      </c>
      <c r="B52" s="3" t="s">
        <v>10</v>
      </c>
      <c r="C52" s="2" t="s">
        <v>87</v>
      </c>
      <c r="D52" s="3" t="s">
        <v>80</v>
      </c>
      <c r="E52" s="4">
        <v>6</v>
      </c>
      <c r="F52" s="31"/>
      <c r="G52" s="27">
        <f t="shared" si="0"/>
        <v>0</v>
      </c>
    </row>
    <row r="53" spans="1:7" s="15" customFormat="1" ht="15" customHeight="1" x14ac:dyDescent="0.2">
      <c r="A53" s="3" t="s">
        <v>131</v>
      </c>
      <c r="B53" s="3" t="s">
        <v>10</v>
      </c>
      <c r="C53" s="2" t="s">
        <v>88</v>
      </c>
      <c r="D53" s="3" t="s">
        <v>80</v>
      </c>
      <c r="E53" s="4">
        <v>2</v>
      </c>
      <c r="F53" s="31"/>
      <c r="G53" s="27">
        <f t="shared" si="0"/>
        <v>0</v>
      </c>
    </row>
    <row r="54" spans="1:7" s="15" customFormat="1" ht="15" customHeight="1" x14ac:dyDescent="0.2">
      <c r="A54" s="3" t="s">
        <v>132</v>
      </c>
      <c r="B54" s="3" t="s">
        <v>10</v>
      </c>
      <c r="C54" s="2" t="s">
        <v>115</v>
      </c>
      <c r="D54" s="3" t="s">
        <v>38</v>
      </c>
      <c r="E54" s="4">
        <v>3</v>
      </c>
      <c r="F54" s="31"/>
      <c r="G54" s="27">
        <f t="shared" si="0"/>
        <v>0</v>
      </c>
    </row>
    <row r="55" spans="1:7" s="15" customFormat="1" ht="15" customHeight="1" x14ac:dyDescent="0.2">
      <c r="A55" s="3" t="s">
        <v>133</v>
      </c>
      <c r="B55" s="3" t="s">
        <v>10</v>
      </c>
      <c r="C55" s="2" t="s">
        <v>90</v>
      </c>
      <c r="D55" s="3" t="s">
        <v>38</v>
      </c>
      <c r="E55" s="4">
        <v>2</v>
      </c>
      <c r="F55" s="31"/>
      <c r="G55" s="27">
        <f t="shared" si="0"/>
        <v>0</v>
      </c>
    </row>
    <row r="56" spans="1:7" s="15" customFormat="1" ht="15" customHeight="1" x14ac:dyDescent="0.2">
      <c r="A56" s="3" t="s">
        <v>134</v>
      </c>
      <c r="B56" s="3" t="s">
        <v>10</v>
      </c>
      <c r="C56" s="2" t="s">
        <v>91</v>
      </c>
      <c r="D56" s="3" t="s">
        <v>80</v>
      </c>
      <c r="E56" s="4">
        <v>8</v>
      </c>
      <c r="F56" s="31"/>
      <c r="G56" s="27">
        <f t="shared" si="0"/>
        <v>0</v>
      </c>
    </row>
    <row r="57" spans="1:7" s="15" customFormat="1" ht="15" customHeight="1" x14ac:dyDescent="0.2">
      <c r="A57" s="21" t="s">
        <v>44</v>
      </c>
      <c r="B57" s="3"/>
      <c r="C57" s="26" t="s">
        <v>181</v>
      </c>
      <c r="D57" s="3"/>
      <c r="E57" s="4"/>
      <c r="F57" s="31"/>
      <c r="G57" s="33">
        <f>SUM(G58:G65)</f>
        <v>0</v>
      </c>
    </row>
    <row r="58" spans="1:7" s="15" customFormat="1" ht="15" customHeight="1" x14ac:dyDescent="0.2">
      <c r="A58" s="3" t="s">
        <v>135</v>
      </c>
      <c r="B58" s="3" t="s">
        <v>10</v>
      </c>
      <c r="C58" s="2" t="s">
        <v>81</v>
      </c>
      <c r="D58" s="3" t="s">
        <v>38</v>
      </c>
      <c r="E58" s="4">
        <v>1</v>
      </c>
      <c r="F58" s="31"/>
      <c r="G58" s="27">
        <f t="shared" si="0"/>
        <v>0</v>
      </c>
    </row>
    <row r="59" spans="1:7" s="15" customFormat="1" ht="15" customHeight="1" x14ac:dyDescent="0.2">
      <c r="A59" s="3" t="s">
        <v>136</v>
      </c>
      <c r="B59" s="3" t="s">
        <v>10</v>
      </c>
      <c r="C59" s="2" t="s">
        <v>83</v>
      </c>
      <c r="D59" s="3" t="s">
        <v>7</v>
      </c>
      <c r="E59" s="4">
        <v>1</v>
      </c>
      <c r="F59" s="31"/>
      <c r="G59" s="27">
        <f t="shared" si="0"/>
        <v>0</v>
      </c>
    </row>
    <row r="60" spans="1:7" s="15" customFormat="1" ht="15" customHeight="1" x14ac:dyDescent="0.2">
      <c r="A60" s="3" t="s">
        <v>137</v>
      </c>
      <c r="B60" s="3" t="s">
        <v>10</v>
      </c>
      <c r="C60" s="2" t="s">
        <v>84</v>
      </c>
      <c r="D60" s="3" t="s">
        <v>80</v>
      </c>
      <c r="E60" s="4">
        <v>8</v>
      </c>
      <c r="F60" s="31"/>
      <c r="G60" s="27">
        <f t="shared" si="0"/>
        <v>0</v>
      </c>
    </row>
    <row r="61" spans="1:7" s="15" customFormat="1" ht="32.25" customHeight="1" x14ac:dyDescent="0.2">
      <c r="A61" s="3" t="s">
        <v>138</v>
      </c>
      <c r="B61" s="3" t="s">
        <v>10</v>
      </c>
      <c r="C61" s="2" t="s">
        <v>182</v>
      </c>
      <c r="D61" s="3" t="s">
        <v>7</v>
      </c>
      <c r="E61" s="4">
        <v>1</v>
      </c>
      <c r="F61" s="31"/>
      <c r="G61" s="27">
        <f t="shared" si="0"/>
        <v>0</v>
      </c>
    </row>
    <row r="62" spans="1:7" s="15" customFormat="1" ht="15" customHeight="1" x14ac:dyDescent="0.2">
      <c r="A62" s="3" t="s">
        <v>139</v>
      </c>
      <c r="B62" s="3" t="s">
        <v>10</v>
      </c>
      <c r="C62" s="2" t="s">
        <v>54</v>
      </c>
      <c r="D62" s="3" t="s">
        <v>7</v>
      </c>
      <c r="E62" s="4">
        <v>1</v>
      </c>
      <c r="F62" s="31"/>
      <c r="G62" s="27">
        <f t="shared" si="0"/>
        <v>0</v>
      </c>
    </row>
    <row r="63" spans="1:7" s="15" customFormat="1" ht="15" customHeight="1" x14ac:dyDescent="0.2">
      <c r="A63" s="3" t="s">
        <v>140</v>
      </c>
      <c r="B63" s="3" t="s">
        <v>10</v>
      </c>
      <c r="C63" s="2" t="s">
        <v>183</v>
      </c>
      <c r="D63" s="3" t="s">
        <v>7</v>
      </c>
      <c r="E63" s="4">
        <v>1</v>
      </c>
      <c r="F63" s="31"/>
      <c r="G63" s="27">
        <f t="shared" si="0"/>
        <v>0</v>
      </c>
    </row>
    <row r="64" spans="1:7" s="15" customFormat="1" ht="15" customHeight="1" x14ac:dyDescent="0.2">
      <c r="A64" s="3" t="s">
        <v>141</v>
      </c>
      <c r="B64" s="3" t="s">
        <v>10</v>
      </c>
      <c r="C64" s="2" t="s">
        <v>90</v>
      </c>
      <c r="D64" s="3" t="s">
        <v>38</v>
      </c>
      <c r="E64" s="4">
        <v>1</v>
      </c>
      <c r="F64" s="31"/>
      <c r="G64" s="27">
        <f t="shared" si="0"/>
        <v>0</v>
      </c>
    </row>
    <row r="65" spans="1:7" s="15" customFormat="1" ht="15" customHeight="1" x14ac:dyDescent="0.2">
      <c r="A65" s="3" t="s">
        <v>142</v>
      </c>
      <c r="B65" s="3" t="s">
        <v>10</v>
      </c>
      <c r="C65" s="2" t="s">
        <v>91</v>
      </c>
      <c r="D65" s="3" t="s">
        <v>80</v>
      </c>
      <c r="E65" s="4">
        <v>8</v>
      </c>
      <c r="F65" s="31"/>
      <c r="G65" s="27">
        <f t="shared" si="0"/>
        <v>0</v>
      </c>
    </row>
    <row r="66" spans="1:7" s="15" customFormat="1" x14ac:dyDescent="0.2">
      <c r="A66" s="11">
        <v>5</v>
      </c>
      <c r="B66" s="51" t="s">
        <v>58</v>
      </c>
      <c r="C66" s="51"/>
      <c r="D66" s="11"/>
      <c r="E66" s="10"/>
      <c r="F66" s="32"/>
      <c r="G66" s="33">
        <f>SUM(G67)</f>
        <v>0</v>
      </c>
    </row>
    <row r="67" spans="1:7" s="15" customFormat="1" ht="22.5" x14ac:dyDescent="0.2">
      <c r="A67" s="3" t="s">
        <v>168</v>
      </c>
      <c r="B67" s="3" t="s">
        <v>10</v>
      </c>
      <c r="C67" s="2" t="s">
        <v>117</v>
      </c>
      <c r="D67" s="3" t="s">
        <v>7</v>
      </c>
      <c r="E67" s="4">
        <v>1</v>
      </c>
      <c r="F67" s="31"/>
      <c r="G67" s="27">
        <f t="shared" si="0"/>
        <v>0</v>
      </c>
    </row>
    <row r="68" spans="1:7" ht="15.75" x14ac:dyDescent="0.2">
      <c r="A68" s="52" t="s">
        <v>55</v>
      </c>
      <c r="B68" s="53"/>
      <c r="C68" s="53"/>
      <c r="D68" s="53"/>
      <c r="E68" s="53"/>
      <c r="F68" s="54"/>
      <c r="G68" s="41">
        <f>+G66+G57+G40+G31+G18+G8</f>
        <v>0</v>
      </c>
    </row>
    <row r="69" spans="1:7" ht="15.75" x14ac:dyDescent="0.2">
      <c r="A69" s="52" t="s">
        <v>5</v>
      </c>
      <c r="B69" s="53"/>
      <c r="C69" s="53"/>
      <c r="D69" s="53"/>
      <c r="E69" s="53"/>
      <c r="F69" s="54"/>
      <c r="G69" s="41">
        <f>+G70-G68</f>
        <v>0</v>
      </c>
    </row>
    <row r="70" spans="1:7" ht="15.75" x14ac:dyDescent="0.2">
      <c r="A70" s="52" t="s">
        <v>6</v>
      </c>
      <c r="B70" s="53"/>
      <c r="C70" s="53"/>
      <c r="D70" s="53"/>
      <c r="E70" s="53"/>
      <c r="F70" s="54"/>
      <c r="G70" s="41">
        <f>+G68*1.23</f>
        <v>0</v>
      </c>
    </row>
    <row r="71" spans="1:7" ht="15.75" x14ac:dyDescent="0.2">
      <c r="A71" s="17"/>
      <c r="B71" s="17"/>
      <c r="C71" s="17"/>
      <c r="D71" s="17"/>
      <c r="E71" s="18"/>
      <c r="F71" s="18"/>
      <c r="G71" s="18"/>
    </row>
    <row r="72" spans="1:7" ht="15.75" x14ac:dyDescent="0.2">
      <c r="A72" s="17"/>
      <c r="B72" s="17"/>
      <c r="C72" s="17"/>
      <c r="D72" s="17"/>
      <c r="E72" s="18"/>
      <c r="F72" s="18"/>
      <c r="G72" s="18"/>
    </row>
    <row r="73" spans="1:7" ht="57.75" customHeight="1" x14ac:dyDescent="0.2">
      <c r="A73" s="55"/>
      <c r="B73" s="55"/>
      <c r="C73" s="55"/>
      <c r="D73" s="38"/>
      <c r="E73" s="19"/>
      <c r="F73" s="19"/>
      <c r="G73" s="19"/>
    </row>
    <row r="74" spans="1:7" x14ac:dyDescent="0.2">
      <c r="A74" s="38"/>
      <c r="B74" s="38"/>
      <c r="C74" s="38"/>
      <c r="D74" s="60" t="s">
        <v>197</v>
      </c>
      <c r="E74" s="60"/>
      <c r="F74" s="60"/>
      <c r="G74" s="39"/>
    </row>
    <row r="75" spans="1:7" x14ac:dyDescent="0.2">
      <c r="A75" s="6"/>
      <c r="B75" s="7"/>
      <c r="C75" s="7"/>
    </row>
  </sheetData>
  <mergeCells count="22">
    <mergeCell ref="B39:C39"/>
    <mergeCell ref="D1:E1"/>
    <mergeCell ref="D74:F74"/>
    <mergeCell ref="B66:C66"/>
    <mergeCell ref="A68:F68"/>
    <mergeCell ref="A69:F69"/>
    <mergeCell ref="A70:F70"/>
    <mergeCell ref="A73:C73"/>
    <mergeCell ref="A7:E7"/>
    <mergeCell ref="A2:G2"/>
    <mergeCell ref="A3:G3"/>
    <mergeCell ref="A4:A6"/>
    <mergeCell ref="B4:B6"/>
    <mergeCell ref="C4:C6"/>
    <mergeCell ref="D4:D6"/>
    <mergeCell ref="E4:E6"/>
    <mergeCell ref="G4:G6"/>
    <mergeCell ref="H7:I7"/>
    <mergeCell ref="B8:C8"/>
    <mergeCell ref="B18:C18"/>
    <mergeCell ref="B31:C31"/>
    <mergeCell ref="F4:F6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52" orientation="portrait" r:id="rId1"/>
  <headerFooter alignWithMargins="0"/>
  <rowBreaks count="1" manualBreakCount="1">
    <brk id="56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6"/>
  <sheetViews>
    <sheetView view="pageBreakPreview" zoomScale="130" zoomScaleNormal="100" zoomScaleSheetLayoutView="130" workbookViewId="0">
      <selection activeCell="C12" sqref="C12"/>
    </sheetView>
  </sheetViews>
  <sheetFormatPr defaultRowHeight="12.75" x14ac:dyDescent="0.2"/>
  <cols>
    <col min="1" max="1" width="5.5703125" style="9" customWidth="1"/>
    <col min="2" max="2" width="10" style="9" hidden="1" customWidth="1"/>
    <col min="3" max="3" width="101" style="9" customWidth="1"/>
    <col min="4" max="4" width="9.42578125" style="9" customWidth="1"/>
    <col min="5" max="6" width="11.28515625" style="5" customWidth="1"/>
    <col min="7" max="7" width="14.85546875" style="5" customWidth="1"/>
    <col min="8" max="8" width="10.28515625" bestFit="1" customWidth="1"/>
  </cols>
  <sheetData>
    <row r="1" spans="1:9" x14ac:dyDescent="0.2">
      <c r="D1" s="61" t="s">
        <v>198</v>
      </c>
      <c r="E1" s="61"/>
    </row>
    <row r="2" spans="1:9" ht="24.75" customHeight="1" x14ac:dyDescent="0.2">
      <c r="A2" s="56" t="s">
        <v>193</v>
      </c>
      <c r="B2" s="56"/>
      <c r="C2" s="56"/>
      <c r="D2" s="56"/>
      <c r="E2" s="56"/>
      <c r="F2" s="56"/>
      <c r="G2" s="56"/>
    </row>
    <row r="3" spans="1:9" s="1" customFormat="1" ht="85.5" customHeight="1" x14ac:dyDescent="0.2">
      <c r="A3" s="57" t="s">
        <v>192</v>
      </c>
      <c r="B3" s="57"/>
      <c r="C3" s="57"/>
      <c r="D3" s="57"/>
      <c r="E3" s="57"/>
      <c r="F3" s="57"/>
      <c r="G3" s="57"/>
    </row>
    <row r="4" spans="1:9" ht="20.25" customHeight="1" x14ac:dyDescent="0.2">
      <c r="A4" s="58" t="s">
        <v>0</v>
      </c>
      <c r="B4" s="44" t="s">
        <v>34</v>
      </c>
      <c r="C4" s="45" t="s">
        <v>1</v>
      </c>
      <c r="D4" s="44" t="s">
        <v>2</v>
      </c>
      <c r="E4" s="46" t="s">
        <v>3</v>
      </c>
      <c r="F4" s="42" t="s">
        <v>4</v>
      </c>
      <c r="G4" s="42" t="s">
        <v>33</v>
      </c>
    </row>
    <row r="5" spans="1:9" x14ac:dyDescent="0.2">
      <c r="A5" s="58"/>
      <c r="B5" s="44"/>
      <c r="C5" s="45"/>
      <c r="D5" s="44"/>
      <c r="E5" s="46"/>
      <c r="F5" s="42"/>
      <c r="G5" s="42"/>
    </row>
    <row r="6" spans="1:9" ht="13.5" customHeight="1" x14ac:dyDescent="0.2">
      <c r="A6" s="58"/>
      <c r="B6" s="44"/>
      <c r="C6" s="45"/>
      <c r="D6" s="44"/>
      <c r="E6" s="46"/>
      <c r="F6" s="43"/>
      <c r="G6" s="43"/>
    </row>
    <row r="7" spans="1:9" s="15" customFormat="1" ht="19.5" customHeight="1" x14ac:dyDescent="0.2">
      <c r="A7" s="47" t="s">
        <v>178</v>
      </c>
      <c r="B7" s="47"/>
      <c r="C7" s="47"/>
      <c r="D7" s="47"/>
      <c r="E7" s="47"/>
      <c r="F7" s="13"/>
      <c r="G7" s="14"/>
      <c r="H7" s="48"/>
      <c r="I7" s="49"/>
    </row>
    <row r="8" spans="1:9" s="15" customFormat="1" ht="20.100000000000001" customHeight="1" x14ac:dyDescent="0.2">
      <c r="A8" s="11">
        <v>1</v>
      </c>
      <c r="B8" s="50" t="s">
        <v>57</v>
      </c>
      <c r="C8" s="50"/>
      <c r="D8" s="40"/>
      <c r="E8" s="12"/>
      <c r="F8" s="12"/>
      <c r="G8" s="34">
        <f>SUM(G9:G17)</f>
        <v>0</v>
      </c>
    </row>
    <row r="9" spans="1:9" s="15" customFormat="1" ht="13.5" customHeight="1" x14ac:dyDescent="0.2">
      <c r="A9" s="3" t="s">
        <v>12</v>
      </c>
      <c r="B9" s="3" t="s">
        <v>10</v>
      </c>
      <c r="C9" s="2" t="s">
        <v>15</v>
      </c>
      <c r="D9" s="8" t="s">
        <v>13</v>
      </c>
      <c r="E9" s="22">
        <v>67.5</v>
      </c>
      <c r="F9" s="27"/>
      <c r="G9" s="27">
        <f>+E9*F9</f>
        <v>0</v>
      </c>
    </row>
    <row r="10" spans="1:9" s="15" customFormat="1" ht="13.5" customHeight="1" x14ac:dyDescent="0.2">
      <c r="A10" s="3" t="s">
        <v>11</v>
      </c>
      <c r="B10" s="3" t="s">
        <v>10</v>
      </c>
      <c r="C10" s="2" t="s">
        <v>60</v>
      </c>
      <c r="D10" s="3" t="s">
        <v>8</v>
      </c>
      <c r="E10" s="23">
        <v>4</v>
      </c>
      <c r="F10" s="28"/>
      <c r="G10" s="27">
        <f t="shared" ref="G10:G73" si="0">+E10*F10</f>
        <v>0</v>
      </c>
    </row>
    <row r="11" spans="1:9" s="15" customFormat="1" ht="12.75" customHeight="1" x14ac:dyDescent="0.2">
      <c r="A11" s="3" t="s">
        <v>17</v>
      </c>
      <c r="B11" s="3" t="s">
        <v>10</v>
      </c>
      <c r="C11" s="2" t="s">
        <v>59</v>
      </c>
      <c r="D11" s="3" t="s">
        <v>8</v>
      </c>
      <c r="E11" s="23">
        <v>5</v>
      </c>
      <c r="F11" s="28"/>
      <c r="G11" s="27">
        <f t="shared" si="0"/>
        <v>0</v>
      </c>
    </row>
    <row r="12" spans="1:9" s="15" customFormat="1" x14ac:dyDescent="0.2">
      <c r="A12" s="3" t="s">
        <v>18</v>
      </c>
      <c r="B12" s="3" t="s">
        <v>10</v>
      </c>
      <c r="C12" s="2" t="s">
        <v>67</v>
      </c>
      <c r="D12" s="3" t="s">
        <v>13</v>
      </c>
      <c r="E12" s="23">
        <v>67.5</v>
      </c>
      <c r="F12" s="28"/>
      <c r="G12" s="27">
        <f t="shared" si="0"/>
        <v>0</v>
      </c>
      <c r="H12" s="20"/>
      <c r="I12" s="20"/>
    </row>
    <row r="13" spans="1:9" s="15" customFormat="1" ht="15.75" customHeight="1" x14ac:dyDescent="0.2">
      <c r="A13" s="3" t="s">
        <v>19</v>
      </c>
      <c r="B13" s="3" t="s">
        <v>10</v>
      </c>
      <c r="C13" s="2" t="s">
        <v>16</v>
      </c>
      <c r="D13" s="3" t="s">
        <v>9</v>
      </c>
      <c r="E13" s="23">
        <v>0.95</v>
      </c>
      <c r="F13" s="28"/>
      <c r="G13" s="27">
        <f t="shared" si="0"/>
        <v>0</v>
      </c>
    </row>
    <row r="14" spans="1:9" s="15" customFormat="1" ht="12.75" customHeight="1" x14ac:dyDescent="0.2">
      <c r="A14" s="3" t="s">
        <v>20</v>
      </c>
      <c r="B14" s="3" t="s">
        <v>10</v>
      </c>
      <c r="C14" s="2" t="s">
        <v>50</v>
      </c>
      <c r="D14" s="3" t="s">
        <v>13</v>
      </c>
      <c r="E14" s="23">
        <v>6</v>
      </c>
      <c r="F14" s="28"/>
      <c r="G14" s="27">
        <f t="shared" si="0"/>
        <v>0</v>
      </c>
    </row>
    <row r="15" spans="1:9" s="15" customFormat="1" ht="12.75" customHeight="1" x14ac:dyDescent="0.2">
      <c r="A15" s="3" t="s">
        <v>41</v>
      </c>
      <c r="B15" s="3" t="s">
        <v>10</v>
      </c>
      <c r="C15" s="2" t="s">
        <v>51</v>
      </c>
      <c r="D15" s="3" t="s">
        <v>13</v>
      </c>
      <c r="E15" s="23">
        <v>6</v>
      </c>
      <c r="F15" s="28"/>
      <c r="G15" s="27">
        <f t="shared" si="0"/>
        <v>0</v>
      </c>
    </row>
    <row r="16" spans="1:9" s="15" customFormat="1" ht="12.75" customHeight="1" x14ac:dyDescent="0.2">
      <c r="A16" s="3" t="s">
        <v>52</v>
      </c>
      <c r="B16" s="3" t="s">
        <v>10</v>
      </c>
      <c r="C16" s="2" t="s">
        <v>68</v>
      </c>
      <c r="D16" s="3" t="s">
        <v>13</v>
      </c>
      <c r="E16" s="23">
        <v>12</v>
      </c>
      <c r="F16" s="28"/>
      <c r="G16" s="27">
        <f t="shared" si="0"/>
        <v>0</v>
      </c>
    </row>
    <row r="17" spans="1:7" s="15" customFormat="1" x14ac:dyDescent="0.2">
      <c r="A17" s="3" t="s">
        <v>42</v>
      </c>
      <c r="B17" s="3" t="s">
        <v>10</v>
      </c>
      <c r="C17" s="2" t="s">
        <v>171</v>
      </c>
      <c r="D17" s="3" t="s">
        <v>13</v>
      </c>
      <c r="E17" s="23">
        <v>3</v>
      </c>
      <c r="F17" s="28"/>
      <c r="G17" s="27">
        <f t="shared" si="0"/>
        <v>0</v>
      </c>
    </row>
    <row r="18" spans="1:7" s="15" customFormat="1" x14ac:dyDescent="0.2">
      <c r="A18" s="11">
        <v>2</v>
      </c>
      <c r="B18" s="51" t="s">
        <v>49</v>
      </c>
      <c r="C18" s="51"/>
      <c r="D18" s="11"/>
      <c r="E18" s="24"/>
      <c r="F18" s="29"/>
      <c r="G18" s="33">
        <f>SUM(G19:G31)</f>
        <v>0</v>
      </c>
    </row>
    <row r="19" spans="1:7" s="15" customFormat="1" x14ac:dyDescent="0.2">
      <c r="A19" s="3" t="s">
        <v>21</v>
      </c>
      <c r="B19" s="3" t="s">
        <v>10</v>
      </c>
      <c r="C19" s="2" t="s">
        <v>69</v>
      </c>
      <c r="D19" s="3" t="s">
        <v>13</v>
      </c>
      <c r="E19" s="23">
        <v>12</v>
      </c>
      <c r="F19" s="28"/>
      <c r="G19" s="27">
        <f t="shared" si="0"/>
        <v>0</v>
      </c>
    </row>
    <row r="20" spans="1:7" s="15" customFormat="1" x14ac:dyDescent="0.2">
      <c r="A20" s="3" t="s">
        <v>22</v>
      </c>
      <c r="B20" s="3" t="s">
        <v>10</v>
      </c>
      <c r="C20" s="2" t="s">
        <v>70</v>
      </c>
      <c r="D20" s="3" t="s">
        <v>13</v>
      </c>
      <c r="E20" s="23">
        <v>6</v>
      </c>
      <c r="F20" s="28"/>
      <c r="G20" s="27">
        <f t="shared" si="0"/>
        <v>0</v>
      </c>
    </row>
    <row r="21" spans="1:7" s="15" customFormat="1" x14ac:dyDescent="0.2">
      <c r="A21" s="3" t="s">
        <v>23</v>
      </c>
      <c r="B21" s="3" t="s">
        <v>10</v>
      </c>
      <c r="C21" s="2" t="s">
        <v>61</v>
      </c>
      <c r="D21" s="3" t="s">
        <v>13</v>
      </c>
      <c r="E21" s="23">
        <v>12</v>
      </c>
      <c r="F21" s="28"/>
      <c r="G21" s="27">
        <f t="shared" si="0"/>
        <v>0</v>
      </c>
    </row>
    <row r="22" spans="1:7" s="15" customFormat="1" x14ac:dyDescent="0.2">
      <c r="A22" s="3" t="s">
        <v>24</v>
      </c>
      <c r="B22" s="3" t="s">
        <v>10</v>
      </c>
      <c r="C22" s="2" t="s">
        <v>72</v>
      </c>
      <c r="D22" s="3" t="s">
        <v>13</v>
      </c>
      <c r="E22" s="23">
        <f>2*1.25*0.85</f>
        <v>2.125</v>
      </c>
      <c r="F22" s="28"/>
      <c r="G22" s="27">
        <f t="shared" si="0"/>
        <v>0</v>
      </c>
    </row>
    <row r="23" spans="1:7" s="15" customFormat="1" x14ac:dyDescent="0.2">
      <c r="A23" s="3" t="s">
        <v>25</v>
      </c>
      <c r="B23" s="3" t="s">
        <v>10</v>
      </c>
      <c r="C23" s="2" t="s">
        <v>64</v>
      </c>
      <c r="D23" s="3" t="s">
        <v>13</v>
      </c>
      <c r="E23" s="23">
        <v>12</v>
      </c>
      <c r="F23" s="28"/>
      <c r="G23" s="27">
        <f t="shared" si="0"/>
        <v>0</v>
      </c>
    </row>
    <row r="24" spans="1:7" s="15" customFormat="1" ht="15.75" customHeight="1" x14ac:dyDescent="0.2">
      <c r="A24" s="3" t="s">
        <v>26</v>
      </c>
      <c r="B24" s="3" t="s">
        <v>10</v>
      </c>
      <c r="C24" s="2" t="s">
        <v>71</v>
      </c>
      <c r="D24" s="3" t="s">
        <v>13</v>
      </c>
      <c r="E24" s="23">
        <v>3.75</v>
      </c>
      <c r="F24" s="28"/>
      <c r="G24" s="27">
        <f t="shared" si="0"/>
        <v>0</v>
      </c>
    </row>
    <row r="25" spans="1:7" s="15" customFormat="1" x14ac:dyDescent="0.2">
      <c r="A25" s="3" t="s">
        <v>28</v>
      </c>
      <c r="B25" s="3" t="s">
        <v>10</v>
      </c>
      <c r="C25" s="2" t="s">
        <v>46</v>
      </c>
      <c r="D25" s="3" t="s">
        <v>14</v>
      </c>
      <c r="E25" s="23">
        <v>5</v>
      </c>
      <c r="F25" s="28"/>
      <c r="G25" s="27">
        <f t="shared" si="0"/>
        <v>0</v>
      </c>
    </row>
    <row r="26" spans="1:7" s="15" customFormat="1" ht="67.5" x14ac:dyDescent="0.2">
      <c r="A26" s="3" t="s">
        <v>35</v>
      </c>
      <c r="B26" s="3" t="s">
        <v>10</v>
      </c>
      <c r="C26" s="2" t="s">
        <v>190</v>
      </c>
      <c r="D26" s="3" t="s">
        <v>13</v>
      </c>
      <c r="E26" s="23">
        <v>15</v>
      </c>
      <c r="F26" s="28"/>
      <c r="G26" s="27">
        <f t="shared" si="0"/>
        <v>0</v>
      </c>
    </row>
    <row r="27" spans="1:7" s="15" customFormat="1" x14ac:dyDescent="0.2">
      <c r="A27" s="3" t="s">
        <v>36</v>
      </c>
      <c r="B27" s="3" t="s">
        <v>10</v>
      </c>
      <c r="C27" s="2" t="s">
        <v>172</v>
      </c>
      <c r="D27" s="3" t="s">
        <v>13</v>
      </c>
      <c r="E27" s="23">
        <v>60</v>
      </c>
      <c r="F27" s="28"/>
      <c r="G27" s="27">
        <f t="shared" si="0"/>
        <v>0</v>
      </c>
    </row>
    <row r="28" spans="1:7" s="15" customFormat="1" x14ac:dyDescent="0.2">
      <c r="A28" s="3" t="s">
        <v>39</v>
      </c>
      <c r="B28" s="3" t="s">
        <v>10</v>
      </c>
      <c r="C28" s="2" t="s">
        <v>173</v>
      </c>
      <c r="D28" s="3" t="s">
        <v>13</v>
      </c>
      <c r="E28" s="23">
        <v>12</v>
      </c>
      <c r="F28" s="28"/>
      <c r="G28" s="27">
        <f t="shared" si="0"/>
        <v>0</v>
      </c>
    </row>
    <row r="29" spans="1:7" s="15" customFormat="1" ht="27.75" customHeight="1" x14ac:dyDescent="0.2">
      <c r="A29" s="3" t="s">
        <v>40</v>
      </c>
      <c r="B29" s="3" t="s">
        <v>10</v>
      </c>
      <c r="C29" s="2" t="s">
        <v>62</v>
      </c>
      <c r="D29" s="3" t="s">
        <v>8</v>
      </c>
      <c r="E29" s="23">
        <v>2</v>
      </c>
      <c r="F29" s="28"/>
      <c r="G29" s="27">
        <f t="shared" si="0"/>
        <v>0</v>
      </c>
    </row>
    <row r="30" spans="1:7" s="15" customFormat="1" x14ac:dyDescent="0.2">
      <c r="A30" s="3" t="s">
        <v>47</v>
      </c>
      <c r="B30" s="3" t="s">
        <v>10</v>
      </c>
      <c r="C30" s="2" t="s">
        <v>73</v>
      </c>
      <c r="D30" s="3" t="s">
        <v>8</v>
      </c>
      <c r="E30" s="23">
        <v>3</v>
      </c>
      <c r="F30" s="28"/>
      <c r="G30" s="27">
        <f t="shared" si="0"/>
        <v>0</v>
      </c>
    </row>
    <row r="31" spans="1:7" s="15" customFormat="1" x14ac:dyDescent="0.2">
      <c r="A31" s="3" t="s">
        <v>48</v>
      </c>
      <c r="B31" s="3" t="s">
        <v>10</v>
      </c>
      <c r="C31" s="2" t="s">
        <v>74</v>
      </c>
      <c r="D31" s="3" t="s">
        <v>13</v>
      </c>
      <c r="E31" s="23">
        <f>2*1.25*0.52</f>
        <v>1.3</v>
      </c>
      <c r="F31" s="28"/>
      <c r="G31" s="27">
        <f t="shared" si="0"/>
        <v>0</v>
      </c>
    </row>
    <row r="32" spans="1:7" s="15" customFormat="1" x14ac:dyDescent="0.2">
      <c r="A32" s="11">
        <v>3</v>
      </c>
      <c r="B32" s="51" t="s">
        <v>27</v>
      </c>
      <c r="C32" s="51"/>
      <c r="D32" s="16"/>
      <c r="E32" s="25"/>
      <c r="F32" s="30"/>
      <c r="G32" s="33">
        <f>SUM(G33:G39)</f>
        <v>0</v>
      </c>
    </row>
    <row r="33" spans="1:7" s="15" customFormat="1" x14ac:dyDescent="0.2">
      <c r="A33" s="3" t="s">
        <v>29</v>
      </c>
      <c r="B33" s="3" t="s">
        <v>10</v>
      </c>
      <c r="C33" s="2" t="s">
        <v>63</v>
      </c>
      <c r="D33" s="3" t="s">
        <v>7</v>
      </c>
      <c r="E33" s="23">
        <v>1</v>
      </c>
      <c r="F33" s="28"/>
      <c r="G33" s="27">
        <f t="shared" si="0"/>
        <v>0</v>
      </c>
    </row>
    <row r="34" spans="1:7" s="15" customFormat="1" x14ac:dyDescent="0.2">
      <c r="A34" s="3" t="s">
        <v>30</v>
      </c>
      <c r="B34" s="3" t="s">
        <v>10</v>
      </c>
      <c r="C34" s="2" t="s">
        <v>65</v>
      </c>
      <c r="D34" s="3" t="s">
        <v>38</v>
      </c>
      <c r="E34" s="23">
        <v>6</v>
      </c>
      <c r="F34" s="28"/>
      <c r="G34" s="27">
        <f t="shared" si="0"/>
        <v>0</v>
      </c>
    </row>
    <row r="35" spans="1:7" s="15" customFormat="1" x14ac:dyDescent="0.2">
      <c r="A35" s="3" t="s">
        <v>31</v>
      </c>
      <c r="B35" s="3"/>
      <c r="C35" s="2" t="s">
        <v>175</v>
      </c>
      <c r="D35" s="3" t="s">
        <v>38</v>
      </c>
      <c r="E35" s="23">
        <v>1</v>
      </c>
      <c r="F35" s="28"/>
      <c r="G35" s="27">
        <f t="shared" si="0"/>
        <v>0</v>
      </c>
    </row>
    <row r="36" spans="1:7" s="15" customFormat="1" x14ac:dyDescent="0.2">
      <c r="A36" s="3" t="s">
        <v>32</v>
      </c>
      <c r="B36" s="3" t="s">
        <v>10</v>
      </c>
      <c r="C36" s="2" t="s">
        <v>37</v>
      </c>
      <c r="D36" s="3" t="s">
        <v>7</v>
      </c>
      <c r="E36" s="23">
        <v>1</v>
      </c>
      <c r="F36" s="28"/>
      <c r="G36" s="27">
        <f t="shared" si="0"/>
        <v>0</v>
      </c>
    </row>
    <row r="37" spans="1:7" s="15" customFormat="1" ht="67.5" customHeight="1" x14ac:dyDescent="0.2">
      <c r="A37" s="3" t="s">
        <v>77</v>
      </c>
      <c r="B37" s="3" t="s">
        <v>10</v>
      </c>
      <c r="C37" s="2" t="s">
        <v>76</v>
      </c>
      <c r="D37" s="3" t="s">
        <v>8</v>
      </c>
      <c r="E37" s="23">
        <v>6</v>
      </c>
      <c r="F37" s="28"/>
      <c r="G37" s="27">
        <f t="shared" si="0"/>
        <v>0</v>
      </c>
    </row>
    <row r="38" spans="1:7" s="15" customFormat="1" x14ac:dyDescent="0.2">
      <c r="A38" s="3" t="s">
        <v>53</v>
      </c>
      <c r="B38" s="3" t="s">
        <v>10</v>
      </c>
      <c r="C38" s="2" t="s">
        <v>66</v>
      </c>
      <c r="D38" s="3" t="s">
        <v>8</v>
      </c>
      <c r="E38" s="23">
        <v>2</v>
      </c>
      <c r="F38" s="28"/>
      <c r="G38" s="27">
        <f t="shared" si="0"/>
        <v>0</v>
      </c>
    </row>
    <row r="39" spans="1:7" s="15" customFormat="1" x14ac:dyDescent="0.2">
      <c r="A39" s="3" t="s">
        <v>78</v>
      </c>
      <c r="B39" s="3" t="s">
        <v>10</v>
      </c>
      <c r="C39" s="2" t="s">
        <v>75</v>
      </c>
      <c r="D39" s="3" t="s">
        <v>8</v>
      </c>
      <c r="E39" s="23">
        <v>9</v>
      </c>
      <c r="F39" s="28"/>
      <c r="G39" s="27">
        <f t="shared" si="0"/>
        <v>0</v>
      </c>
    </row>
    <row r="40" spans="1:7" s="15" customFormat="1" x14ac:dyDescent="0.2">
      <c r="A40" s="11">
        <v>4</v>
      </c>
      <c r="B40" s="51" t="s">
        <v>110</v>
      </c>
      <c r="C40" s="51"/>
      <c r="D40" s="11"/>
      <c r="E40" s="24"/>
      <c r="F40" s="29"/>
      <c r="G40" s="27"/>
    </row>
    <row r="41" spans="1:7" s="15" customFormat="1" ht="15" customHeight="1" x14ac:dyDescent="0.2">
      <c r="A41" s="21" t="s">
        <v>43</v>
      </c>
      <c r="B41" s="3"/>
      <c r="C41" s="26" t="s">
        <v>169</v>
      </c>
      <c r="D41" s="3"/>
      <c r="E41" s="23"/>
      <c r="F41" s="28"/>
      <c r="G41" s="33">
        <f>SUM(G42:G57)</f>
        <v>0</v>
      </c>
    </row>
    <row r="42" spans="1:7" s="15" customFormat="1" ht="15" customHeight="1" x14ac:dyDescent="0.2">
      <c r="A42" s="3" t="s">
        <v>119</v>
      </c>
      <c r="B42" s="3" t="s">
        <v>10</v>
      </c>
      <c r="C42" s="2" t="s">
        <v>79</v>
      </c>
      <c r="D42" s="3" t="s">
        <v>80</v>
      </c>
      <c r="E42" s="23">
        <v>8</v>
      </c>
      <c r="F42" s="28"/>
      <c r="G42" s="27">
        <f t="shared" si="0"/>
        <v>0</v>
      </c>
    </row>
    <row r="43" spans="1:7" s="15" customFormat="1" ht="15" customHeight="1" x14ac:dyDescent="0.2">
      <c r="A43" s="3" t="s">
        <v>120</v>
      </c>
      <c r="B43" s="3" t="s">
        <v>10</v>
      </c>
      <c r="C43" s="2" t="s">
        <v>81</v>
      </c>
      <c r="D43" s="3" t="s">
        <v>38</v>
      </c>
      <c r="E43" s="23">
        <v>1</v>
      </c>
      <c r="F43" s="28"/>
      <c r="G43" s="27">
        <f t="shared" si="0"/>
        <v>0</v>
      </c>
    </row>
    <row r="44" spans="1:7" s="15" customFormat="1" ht="15" customHeight="1" x14ac:dyDescent="0.2">
      <c r="A44" s="3" t="s">
        <v>121</v>
      </c>
      <c r="B44" s="3" t="s">
        <v>10</v>
      </c>
      <c r="C44" s="2" t="s">
        <v>82</v>
      </c>
      <c r="D44" s="3" t="s">
        <v>7</v>
      </c>
      <c r="E44" s="23">
        <v>1</v>
      </c>
      <c r="F44" s="28"/>
      <c r="G44" s="27">
        <f t="shared" si="0"/>
        <v>0</v>
      </c>
    </row>
    <row r="45" spans="1:7" s="15" customFormat="1" ht="15" customHeight="1" x14ac:dyDescent="0.2">
      <c r="A45" s="3" t="s">
        <v>122</v>
      </c>
      <c r="B45" s="3" t="s">
        <v>10</v>
      </c>
      <c r="C45" s="2" t="s">
        <v>83</v>
      </c>
      <c r="D45" s="3" t="s">
        <v>7</v>
      </c>
      <c r="E45" s="23">
        <v>1</v>
      </c>
      <c r="F45" s="28"/>
      <c r="G45" s="27">
        <f t="shared" si="0"/>
        <v>0</v>
      </c>
    </row>
    <row r="46" spans="1:7" s="15" customFormat="1" ht="15" customHeight="1" x14ac:dyDescent="0.2">
      <c r="A46" s="3" t="s">
        <v>123</v>
      </c>
      <c r="B46" s="3" t="s">
        <v>10</v>
      </c>
      <c r="C46" s="2" t="s">
        <v>84</v>
      </c>
      <c r="D46" s="3" t="s">
        <v>80</v>
      </c>
      <c r="E46" s="23">
        <v>8</v>
      </c>
      <c r="F46" s="28"/>
      <c r="G46" s="27">
        <f t="shared" si="0"/>
        <v>0</v>
      </c>
    </row>
    <row r="47" spans="1:7" s="15" customFormat="1" ht="15" customHeight="1" x14ac:dyDescent="0.2">
      <c r="A47" s="3" t="s">
        <v>124</v>
      </c>
      <c r="B47" s="3" t="s">
        <v>10</v>
      </c>
      <c r="C47" s="2" t="s">
        <v>184</v>
      </c>
      <c r="D47" s="3" t="s">
        <v>7</v>
      </c>
      <c r="E47" s="23">
        <v>1</v>
      </c>
      <c r="F47" s="28"/>
      <c r="G47" s="27">
        <f t="shared" si="0"/>
        <v>0</v>
      </c>
    </row>
    <row r="48" spans="1:7" s="15" customFormat="1" ht="15" customHeight="1" x14ac:dyDescent="0.2">
      <c r="A48" s="3" t="s">
        <v>125</v>
      </c>
      <c r="B48" s="3" t="s">
        <v>10</v>
      </c>
      <c r="C48" s="2" t="s">
        <v>112</v>
      </c>
      <c r="D48" s="3" t="s">
        <v>7</v>
      </c>
      <c r="E48" s="23">
        <v>1</v>
      </c>
      <c r="F48" s="28"/>
      <c r="G48" s="27">
        <f t="shared" si="0"/>
        <v>0</v>
      </c>
    </row>
    <row r="49" spans="1:7" s="15" customFormat="1" ht="15" customHeight="1" x14ac:dyDescent="0.2">
      <c r="A49" s="3" t="s">
        <v>126</v>
      </c>
      <c r="B49" s="3" t="s">
        <v>10</v>
      </c>
      <c r="C49" s="2" t="s">
        <v>113</v>
      </c>
      <c r="D49" s="3" t="s">
        <v>7</v>
      </c>
      <c r="E49" s="23">
        <v>1</v>
      </c>
      <c r="F49" s="28"/>
      <c r="G49" s="27">
        <f t="shared" si="0"/>
        <v>0</v>
      </c>
    </row>
    <row r="50" spans="1:7" s="15" customFormat="1" ht="15" customHeight="1" x14ac:dyDescent="0.2">
      <c r="A50" s="3" t="s">
        <v>127</v>
      </c>
      <c r="B50" s="3" t="s">
        <v>10</v>
      </c>
      <c r="C50" s="2" t="s">
        <v>114</v>
      </c>
      <c r="D50" s="3" t="s">
        <v>8</v>
      </c>
      <c r="E50" s="23">
        <v>1</v>
      </c>
      <c r="F50" s="28"/>
      <c r="G50" s="27">
        <f t="shared" si="0"/>
        <v>0</v>
      </c>
    </row>
    <row r="51" spans="1:7" s="15" customFormat="1" ht="15" customHeight="1" x14ac:dyDescent="0.2">
      <c r="A51" s="3" t="s">
        <v>128</v>
      </c>
      <c r="B51" s="3" t="s">
        <v>10</v>
      </c>
      <c r="C51" s="2" t="s">
        <v>85</v>
      </c>
      <c r="D51" s="3" t="s">
        <v>80</v>
      </c>
      <c r="E51" s="23">
        <v>6</v>
      </c>
      <c r="F51" s="28"/>
      <c r="G51" s="27">
        <f t="shared" si="0"/>
        <v>0</v>
      </c>
    </row>
    <row r="52" spans="1:7" s="15" customFormat="1" ht="15" customHeight="1" x14ac:dyDescent="0.2">
      <c r="A52" s="3" t="s">
        <v>129</v>
      </c>
      <c r="B52" s="3" t="s">
        <v>10</v>
      </c>
      <c r="C52" s="2" t="s">
        <v>86</v>
      </c>
      <c r="D52" s="3" t="s">
        <v>80</v>
      </c>
      <c r="E52" s="23">
        <v>2</v>
      </c>
      <c r="F52" s="28"/>
      <c r="G52" s="27">
        <f t="shared" si="0"/>
        <v>0</v>
      </c>
    </row>
    <row r="53" spans="1:7" s="15" customFormat="1" ht="15" customHeight="1" x14ac:dyDescent="0.2">
      <c r="A53" s="3" t="s">
        <v>130</v>
      </c>
      <c r="B53" s="3" t="s">
        <v>10</v>
      </c>
      <c r="C53" s="2" t="s">
        <v>87</v>
      </c>
      <c r="D53" s="3" t="s">
        <v>80</v>
      </c>
      <c r="E53" s="4">
        <v>6</v>
      </c>
      <c r="F53" s="31"/>
      <c r="G53" s="27">
        <f t="shared" si="0"/>
        <v>0</v>
      </c>
    </row>
    <row r="54" spans="1:7" s="15" customFormat="1" ht="15" customHeight="1" x14ac:dyDescent="0.2">
      <c r="A54" s="3" t="s">
        <v>131</v>
      </c>
      <c r="B54" s="3" t="s">
        <v>10</v>
      </c>
      <c r="C54" s="2" t="s">
        <v>88</v>
      </c>
      <c r="D54" s="3" t="s">
        <v>80</v>
      </c>
      <c r="E54" s="4">
        <v>2</v>
      </c>
      <c r="F54" s="31"/>
      <c r="G54" s="27">
        <f t="shared" si="0"/>
        <v>0</v>
      </c>
    </row>
    <row r="55" spans="1:7" s="15" customFormat="1" ht="15" customHeight="1" x14ac:dyDescent="0.2">
      <c r="A55" s="3" t="s">
        <v>132</v>
      </c>
      <c r="B55" s="3" t="s">
        <v>10</v>
      </c>
      <c r="C55" s="2" t="s">
        <v>115</v>
      </c>
      <c r="D55" s="3" t="s">
        <v>38</v>
      </c>
      <c r="E55" s="4">
        <v>3</v>
      </c>
      <c r="F55" s="31"/>
      <c r="G55" s="27">
        <f t="shared" si="0"/>
        <v>0</v>
      </c>
    </row>
    <row r="56" spans="1:7" s="15" customFormat="1" ht="15" customHeight="1" x14ac:dyDescent="0.2">
      <c r="A56" s="3" t="s">
        <v>133</v>
      </c>
      <c r="B56" s="3" t="s">
        <v>10</v>
      </c>
      <c r="C56" s="2" t="s">
        <v>90</v>
      </c>
      <c r="D56" s="3" t="s">
        <v>38</v>
      </c>
      <c r="E56" s="4">
        <v>2</v>
      </c>
      <c r="F56" s="31"/>
      <c r="G56" s="27">
        <f t="shared" si="0"/>
        <v>0</v>
      </c>
    </row>
    <row r="57" spans="1:7" s="15" customFormat="1" ht="15" customHeight="1" x14ac:dyDescent="0.2">
      <c r="A57" s="3" t="s">
        <v>134</v>
      </c>
      <c r="B57" s="3" t="s">
        <v>10</v>
      </c>
      <c r="C57" s="2" t="s">
        <v>91</v>
      </c>
      <c r="D57" s="3" t="s">
        <v>80</v>
      </c>
      <c r="E57" s="4">
        <v>8</v>
      </c>
      <c r="F57" s="31"/>
      <c r="G57" s="27">
        <f t="shared" si="0"/>
        <v>0</v>
      </c>
    </row>
    <row r="58" spans="1:7" s="15" customFormat="1" ht="15" customHeight="1" x14ac:dyDescent="0.2">
      <c r="A58" s="21" t="s">
        <v>44</v>
      </c>
      <c r="B58" s="3"/>
      <c r="C58" s="26" t="s">
        <v>170</v>
      </c>
      <c r="D58" s="3"/>
      <c r="E58" s="4"/>
      <c r="F58" s="31"/>
      <c r="G58" s="33">
        <f>SUM(G59:G76)</f>
        <v>0</v>
      </c>
    </row>
    <row r="59" spans="1:7" s="15" customFormat="1" ht="15" customHeight="1" x14ac:dyDescent="0.2">
      <c r="A59" s="3" t="s">
        <v>135</v>
      </c>
      <c r="B59" s="3" t="s">
        <v>10</v>
      </c>
      <c r="C59" s="2" t="s">
        <v>79</v>
      </c>
      <c r="D59" s="3" t="s">
        <v>80</v>
      </c>
      <c r="E59" s="4">
        <v>8</v>
      </c>
      <c r="F59" s="31"/>
      <c r="G59" s="27">
        <f t="shared" si="0"/>
        <v>0</v>
      </c>
    </row>
    <row r="60" spans="1:7" s="15" customFormat="1" ht="15" customHeight="1" x14ac:dyDescent="0.2">
      <c r="A60" s="3" t="s">
        <v>136</v>
      </c>
      <c r="B60" s="3" t="s">
        <v>10</v>
      </c>
      <c r="C60" s="2" t="s">
        <v>81</v>
      </c>
      <c r="D60" s="3" t="s">
        <v>38</v>
      </c>
      <c r="E60" s="4">
        <v>1</v>
      </c>
      <c r="F60" s="31"/>
      <c r="G60" s="27">
        <f t="shared" si="0"/>
        <v>0</v>
      </c>
    </row>
    <row r="61" spans="1:7" s="15" customFormat="1" ht="15" customHeight="1" x14ac:dyDescent="0.2">
      <c r="A61" s="3" t="s">
        <v>137</v>
      </c>
      <c r="B61" s="3" t="s">
        <v>10</v>
      </c>
      <c r="C61" s="2" t="s">
        <v>82</v>
      </c>
      <c r="D61" s="3" t="s">
        <v>7</v>
      </c>
      <c r="E61" s="4">
        <v>1</v>
      </c>
      <c r="F61" s="31"/>
      <c r="G61" s="27">
        <f t="shared" si="0"/>
        <v>0</v>
      </c>
    </row>
    <row r="62" spans="1:7" s="15" customFormat="1" ht="15" customHeight="1" x14ac:dyDescent="0.2">
      <c r="A62" s="3" t="s">
        <v>138</v>
      </c>
      <c r="B62" s="3" t="s">
        <v>10</v>
      </c>
      <c r="C62" s="2" t="s">
        <v>83</v>
      </c>
      <c r="D62" s="3" t="s">
        <v>7</v>
      </c>
      <c r="E62" s="4">
        <v>1</v>
      </c>
      <c r="F62" s="31"/>
      <c r="G62" s="27">
        <f t="shared" si="0"/>
        <v>0</v>
      </c>
    </row>
    <row r="63" spans="1:7" s="15" customFormat="1" ht="15" customHeight="1" x14ac:dyDescent="0.2">
      <c r="A63" s="3" t="s">
        <v>139</v>
      </c>
      <c r="B63" s="3" t="s">
        <v>10</v>
      </c>
      <c r="C63" s="2" t="s">
        <v>84</v>
      </c>
      <c r="D63" s="3" t="s">
        <v>80</v>
      </c>
      <c r="E63" s="4">
        <v>8</v>
      </c>
      <c r="F63" s="31"/>
      <c r="G63" s="27">
        <f t="shared" si="0"/>
        <v>0</v>
      </c>
    </row>
    <row r="64" spans="1:7" s="15" customFormat="1" ht="15" customHeight="1" x14ac:dyDescent="0.2">
      <c r="A64" s="3" t="s">
        <v>140</v>
      </c>
      <c r="B64" s="3" t="s">
        <v>10</v>
      </c>
      <c r="C64" s="2" t="s">
        <v>118</v>
      </c>
      <c r="D64" s="3" t="s">
        <v>7</v>
      </c>
      <c r="E64" s="4">
        <v>1</v>
      </c>
      <c r="F64" s="31"/>
      <c r="G64" s="27">
        <f t="shared" si="0"/>
        <v>0</v>
      </c>
    </row>
    <row r="65" spans="1:7" s="15" customFormat="1" ht="15" customHeight="1" x14ac:dyDescent="0.2">
      <c r="A65" s="3" t="s">
        <v>141</v>
      </c>
      <c r="B65" s="3" t="s">
        <v>10</v>
      </c>
      <c r="C65" s="2" t="s">
        <v>54</v>
      </c>
      <c r="D65" s="3" t="s">
        <v>7</v>
      </c>
      <c r="E65" s="4">
        <v>1</v>
      </c>
      <c r="F65" s="31"/>
      <c r="G65" s="27">
        <f t="shared" si="0"/>
        <v>0</v>
      </c>
    </row>
    <row r="66" spans="1:7" s="15" customFormat="1" ht="15" customHeight="1" x14ac:dyDescent="0.2">
      <c r="A66" s="3" t="s">
        <v>142</v>
      </c>
      <c r="B66" s="3" t="s">
        <v>10</v>
      </c>
      <c r="C66" s="2" t="s">
        <v>111</v>
      </c>
      <c r="D66" s="3" t="s">
        <v>7</v>
      </c>
      <c r="E66" s="4">
        <v>1</v>
      </c>
      <c r="F66" s="31"/>
      <c r="G66" s="27">
        <f t="shared" si="0"/>
        <v>0</v>
      </c>
    </row>
    <row r="67" spans="1:7" s="15" customFormat="1" ht="15" customHeight="1" x14ac:dyDescent="0.2">
      <c r="A67" s="3" t="s">
        <v>143</v>
      </c>
      <c r="B67" s="3" t="s">
        <v>10</v>
      </c>
      <c r="C67" s="2" t="s">
        <v>116</v>
      </c>
      <c r="D67" s="3" t="s">
        <v>7</v>
      </c>
      <c r="E67" s="4">
        <v>1</v>
      </c>
      <c r="F67" s="31"/>
      <c r="G67" s="27">
        <f t="shared" si="0"/>
        <v>0</v>
      </c>
    </row>
    <row r="68" spans="1:7" s="15" customFormat="1" ht="15" customHeight="1" x14ac:dyDescent="0.2">
      <c r="A68" s="3" t="s">
        <v>144</v>
      </c>
      <c r="B68" s="3" t="s">
        <v>10</v>
      </c>
      <c r="C68" s="2" t="s">
        <v>113</v>
      </c>
      <c r="D68" s="3" t="s">
        <v>7</v>
      </c>
      <c r="E68" s="4">
        <v>1</v>
      </c>
      <c r="F68" s="31"/>
      <c r="G68" s="27">
        <f t="shared" si="0"/>
        <v>0</v>
      </c>
    </row>
    <row r="69" spans="1:7" s="15" customFormat="1" ht="15" customHeight="1" x14ac:dyDescent="0.2">
      <c r="A69" s="3" t="s">
        <v>145</v>
      </c>
      <c r="B69" s="3" t="s">
        <v>10</v>
      </c>
      <c r="C69" s="2" t="s">
        <v>177</v>
      </c>
      <c r="D69" s="3" t="s">
        <v>8</v>
      </c>
      <c r="E69" s="4">
        <v>1</v>
      </c>
      <c r="F69" s="31"/>
      <c r="G69" s="27">
        <f t="shared" si="0"/>
        <v>0</v>
      </c>
    </row>
    <row r="70" spans="1:7" s="15" customFormat="1" ht="15" customHeight="1" x14ac:dyDescent="0.2">
      <c r="A70" s="3" t="s">
        <v>146</v>
      </c>
      <c r="B70" s="3" t="s">
        <v>10</v>
      </c>
      <c r="C70" s="2" t="s">
        <v>85</v>
      </c>
      <c r="D70" s="3" t="s">
        <v>80</v>
      </c>
      <c r="E70" s="4">
        <v>6</v>
      </c>
      <c r="F70" s="31"/>
      <c r="G70" s="27">
        <f t="shared" si="0"/>
        <v>0</v>
      </c>
    </row>
    <row r="71" spans="1:7" s="15" customFormat="1" ht="15" customHeight="1" x14ac:dyDescent="0.2">
      <c r="A71" s="3" t="s">
        <v>147</v>
      </c>
      <c r="B71" s="3" t="s">
        <v>10</v>
      </c>
      <c r="C71" s="2" t="s">
        <v>86</v>
      </c>
      <c r="D71" s="3" t="s">
        <v>80</v>
      </c>
      <c r="E71" s="4">
        <v>2</v>
      </c>
      <c r="F71" s="31"/>
      <c r="G71" s="27">
        <f t="shared" si="0"/>
        <v>0</v>
      </c>
    </row>
    <row r="72" spans="1:7" s="15" customFormat="1" ht="15" customHeight="1" x14ac:dyDescent="0.2">
      <c r="A72" s="3" t="s">
        <v>148</v>
      </c>
      <c r="B72" s="3" t="s">
        <v>10</v>
      </c>
      <c r="C72" s="2" t="s">
        <v>87</v>
      </c>
      <c r="D72" s="3" t="s">
        <v>80</v>
      </c>
      <c r="E72" s="4">
        <v>6</v>
      </c>
      <c r="F72" s="31"/>
      <c r="G72" s="27">
        <f t="shared" si="0"/>
        <v>0</v>
      </c>
    </row>
    <row r="73" spans="1:7" s="15" customFormat="1" ht="15" customHeight="1" x14ac:dyDescent="0.2">
      <c r="A73" s="3" t="s">
        <v>149</v>
      </c>
      <c r="B73" s="3" t="s">
        <v>10</v>
      </c>
      <c r="C73" s="2" t="s">
        <v>88</v>
      </c>
      <c r="D73" s="3" t="s">
        <v>80</v>
      </c>
      <c r="E73" s="4">
        <v>2</v>
      </c>
      <c r="F73" s="31"/>
      <c r="G73" s="27">
        <f t="shared" si="0"/>
        <v>0</v>
      </c>
    </row>
    <row r="74" spans="1:7" s="15" customFormat="1" ht="15" customHeight="1" x14ac:dyDescent="0.2">
      <c r="A74" s="3" t="s">
        <v>150</v>
      </c>
      <c r="B74" s="3" t="s">
        <v>10</v>
      </c>
      <c r="C74" s="2" t="s">
        <v>89</v>
      </c>
      <c r="D74" s="3" t="s">
        <v>38</v>
      </c>
      <c r="E74" s="4">
        <v>3</v>
      </c>
      <c r="F74" s="31"/>
      <c r="G74" s="27">
        <f t="shared" ref="G74:G78" si="1">+E74*F74</f>
        <v>0</v>
      </c>
    </row>
    <row r="75" spans="1:7" s="15" customFormat="1" ht="15" customHeight="1" x14ac:dyDescent="0.2">
      <c r="A75" s="3" t="s">
        <v>151</v>
      </c>
      <c r="B75" s="3" t="s">
        <v>10</v>
      </c>
      <c r="C75" s="2" t="s">
        <v>90</v>
      </c>
      <c r="D75" s="3" t="s">
        <v>38</v>
      </c>
      <c r="E75" s="4">
        <v>2</v>
      </c>
      <c r="F75" s="31"/>
      <c r="G75" s="27">
        <f t="shared" si="1"/>
        <v>0</v>
      </c>
    </row>
    <row r="76" spans="1:7" s="15" customFormat="1" ht="15" customHeight="1" x14ac:dyDescent="0.2">
      <c r="A76" s="3" t="s">
        <v>152</v>
      </c>
      <c r="B76" s="3" t="s">
        <v>10</v>
      </c>
      <c r="C76" s="2" t="s">
        <v>91</v>
      </c>
      <c r="D76" s="3" t="s">
        <v>80</v>
      </c>
      <c r="E76" s="4">
        <v>8</v>
      </c>
      <c r="F76" s="31"/>
      <c r="G76" s="27">
        <f t="shared" si="1"/>
        <v>0</v>
      </c>
    </row>
    <row r="77" spans="1:7" s="15" customFormat="1" x14ac:dyDescent="0.2">
      <c r="A77" s="11">
        <v>5</v>
      </c>
      <c r="B77" s="51" t="s">
        <v>58</v>
      </c>
      <c r="C77" s="51"/>
      <c r="D77" s="11"/>
      <c r="E77" s="10"/>
      <c r="F77" s="32"/>
      <c r="G77" s="33">
        <f>SUM(G78)</f>
        <v>0</v>
      </c>
    </row>
    <row r="78" spans="1:7" s="15" customFormat="1" ht="22.5" x14ac:dyDescent="0.2">
      <c r="A78" s="3" t="s">
        <v>168</v>
      </c>
      <c r="B78" s="3" t="s">
        <v>10</v>
      </c>
      <c r="C78" s="2" t="s">
        <v>117</v>
      </c>
      <c r="D78" s="3" t="s">
        <v>7</v>
      </c>
      <c r="E78" s="4">
        <v>1</v>
      </c>
      <c r="F78" s="31"/>
      <c r="G78" s="27">
        <f t="shared" si="1"/>
        <v>0</v>
      </c>
    </row>
    <row r="79" spans="1:7" ht="15.75" x14ac:dyDescent="0.2">
      <c r="A79" s="52" t="s">
        <v>55</v>
      </c>
      <c r="B79" s="53"/>
      <c r="C79" s="53"/>
      <c r="D79" s="53"/>
      <c r="E79" s="53"/>
      <c r="F79" s="54"/>
      <c r="G79" s="41">
        <f>+G77+G58+G41+G32+G18+G8</f>
        <v>0</v>
      </c>
    </row>
    <row r="80" spans="1:7" ht="15.75" x14ac:dyDescent="0.2">
      <c r="A80" s="52" t="s">
        <v>5</v>
      </c>
      <c r="B80" s="53"/>
      <c r="C80" s="53"/>
      <c r="D80" s="53"/>
      <c r="E80" s="53"/>
      <c r="F80" s="54"/>
      <c r="G80" s="41">
        <f>+G81-G79</f>
        <v>0</v>
      </c>
    </row>
    <row r="81" spans="1:7" ht="15.75" x14ac:dyDescent="0.2">
      <c r="A81" s="52" t="s">
        <v>6</v>
      </c>
      <c r="B81" s="53"/>
      <c r="C81" s="53"/>
      <c r="D81" s="53"/>
      <c r="E81" s="53"/>
      <c r="F81" s="54"/>
      <c r="G81" s="41">
        <f>+G79*1.23</f>
        <v>0</v>
      </c>
    </row>
    <row r="82" spans="1:7" ht="15.75" x14ac:dyDescent="0.2">
      <c r="A82" s="17"/>
      <c r="B82" s="17"/>
      <c r="C82" s="17"/>
      <c r="D82" s="17"/>
      <c r="E82" s="18"/>
      <c r="F82" s="18"/>
      <c r="G82" s="18"/>
    </row>
    <row r="83" spans="1:7" ht="15.75" x14ac:dyDescent="0.2">
      <c r="A83" s="17"/>
      <c r="B83" s="17"/>
      <c r="C83" s="17"/>
      <c r="D83" s="17"/>
      <c r="E83" s="18"/>
      <c r="F83" s="18"/>
      <c r="G83" s="18"/>
    </row>
    <row r="84" spans="1:7" ht="46.5" customHeight="1" x14ac:dyDescent="0.2">
      <c r="A84" s="55"/>
      <c r="B84" s="55"/>
      <c r="C84" s="55"/>
      <c r="D84" s="38"/>
      <c r="E84" s="19"/>
      <c r="F84" s="19"/>
      <c r="G84" s="19"/>
    </row>
    <row r="85" spans="1:7" ht="12.75" customHeight="1" x14ac:dyDescent="0.2">
      <c r="A85" s="38"/>
      <c r="B85" s="38"/>
      <c r="C85" s="38"/>
      <c r="D85" s="60" t="s">
        <v>197</v>
      </c>
      <c r="E85" s="60"/>
      <c r="F85" s="60"/>
      <c r="G85" s="39"/>
    </row>
    <row r="86" spans="1:7" x14ac:dyDescent="0.2">
      <c r="A86" s="6"/>
      <c r="B86" s="7"/>
      <c r="C86" s="7"/>
    </row>
  </sheetData>
  <mergeCells count="22">
    <mergeCell ref="D85:F85"/>
    <mergeCell ref="A7:E7"/>
    <mergeCell ref="H7:I7"/>
    <mergeCell ref="B8:C8"/>
    <mergeCell ref="B18:C18"/>
    <mergeCell ref="B32:C32"/>
    <mergeCell ref="B40:C40"/>
    <mergeCell ref="B77:C77"/>
    <mergeCell ref="A79:F79"/>
    <mergeCell ref="A80:F80"/>
    <mergeCell ref="A81:F81"/>
    <mergeCell ref="A84:C84"/>
    <mergeCell ref="D1:E1"/>
    <mergeCell ref="A2:G2"/>
    <mergeCell ref="A3:G3"/>
    <mergeCell ref="A4:A6"/>
    <mergeCell ref="B4:B6"/>
    <mergeCell ref="C4:C6"/>
    <mergeCell ref="D4:D6"/>
    <mergeCell ref="E4:E6"/>
    <mergeCell ref="F4:F6"/>
    <mergeCell ref="G4:G6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49" orientation="portrait" r:id="rId1"/>
  <headerFooter alignWithMargins="0"/>
  <rowBreaks count="1" manualBreakCount="1">
    <brk id="57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I102"/>
  <sheetViews>
    <sheetView view="pageBreakPreview" zoomScale="130" zoomScaleNormal="100" zoomScaleSheetLayoutView="130" workbookViewId="0">
      <selection activeCell="A97" sqref="A97:F97"/>
    </sheetView>
  </sheetViews>
  <sheetFormatPr defaultRowHeight="12.75" x14ac:dyDescent="0.2"/>
  <cols>
    <col min="1" max="1" width="5.5703125" style="9" customWidth="1"/>
    <col min="2" max="2" width="10" style="9" hidden="1" customWidth="1"/>
    <col min="3" max="3" width="101" style="9" customWidth="1"/>
    <col min="4" max="4" width="9.42578125" style="9" customWidth="1"/>
    <col min="5" max="6" width="11.28515625" style="5" customWidth="1"/>
    <col min="7" max="7" width="14.85546875" style="5" customWidth="1"/>
    <col min="8" max="8" width="10.28515625" bestFit="1" customWidth="1"/>
  </cols>
  <sheetData>
    <row r="1" spans="1:9" x14ac:dyDescent="0.2">
      <c r="D1" s="62" t="s">
        <v>199</v>
      </c>
      <c r="E1" s="62"/>
    </row>
    <row r="2" spans="1:9" ht="43.5" customHeight="1" x14ac:dyDescent="0.2">
      <c r="A2" s="56" t="s">
        <v>193</v>
      </c>
      <c r="B2" s="56"/>
      <c r="C2" s="56"/>
      <c r="D2" s="56"/>
      <c r="E2" s="56"/>
      <c r="F2" s="56"/>
      <c r="G2" s="56"/>
    </row>
    <row r="3" spans="1:9" s="1" customFormat="1" ht="82.5" customHeight="1" x14ac:dyDescent="0.2">
      <c r="A3" s="57" t="s">
        <v>192</v>
      </c>
      <c r="B3" s="57"/>
      <c r="C3" s="57"/>
      <c r="D3" s="57"/>
      <c r="E3" s="57"/>
      <c r="F3" s="57"/>
      <c r="G3" s="57"/>
    </row>
    <row r="4" spans="1:9" ht="20.25" customHeight="1" x14ac:dyDescent="0.2">
      <c r="A4" s="58" t="s">
        <v>0</v>
      </c>
      <c r="B4" s="44" t="s">
        <v>34</v>
      </c>
      <c r="C4" s="45" t="s">
        <v>1</v>
      </c>
      <c r="D4" s="44" t="s">
        <v>2</v>
      </c>
      <c r="E4" s="46" t="s">
        <v>3</v>
      </c>
      <c r="F4" s="42" t="s">
        <v>4</v>
      </c>
      <c r="G4" s="42" t="s">
        <v>33</v>
      </c>
    </row>
    <row r="5" spans="1:9" x14ac:dyDescent="0.2">
      <c r="A5" s="58"/>
      <c r="B5" s="44"/>
      <c r="C5" s="45"/>
      <c r="D5" s="44"/>
      <c r="E5" s="46"/>
      <c r="F5" s="42"/>
      <c r="G5" s="42"/>
    </row>
    <row r="6" spans="1:9" ht="13.5" customHeight="1" x14ac:dyDescent="0.2">
      <c r="A6" s="58"/>
      <c r="B6" s="44"/>
      <c r="C6" s="45"/>
      <c r="D6" s="44"/>
      <c r="E6" s="46"/>
      <c r="F6" s="43"/>
      <c r="G6" s="43"/>
    </row>
    <row r="7" spans="1:9" s="15" customFormat="1" ht="19.5" customHeight="1" x14ac:dyDescent="0.2">
      <c r="A7" s="47" t="s">
        <v>56</v>
      </c>
      <c r="B7" s="47"/>
      <c r="C7" s="47"/>
      <c r="D7" s="47"/>
      <c r="E7" s="47"/>
      <c r="F7" s="13"/>
      <c r="G7" s="14"/>
      <c r="H7" s="48"/>
      <c r="I7" s="49"/>
    </row>
    <row r="8" spans="1:9" s="15" customFormat="1" ht="20.100000000000001" customHeight="1" x14ac:dyDescent="0.2">
      <c r="A8" s="11">
        <v>1</v>
      </c>
      <c r="B8" s="50" t="s">
        <v>57</v>
      </c>
      <c r="C8" s="50"/>
      <c r="D8" s="40"/>
      <c r="E8" s="12"/>
      <c r="F8" s="12"/>
      <c r="G8" s="34">
        <f>SUM(G9:G17)</f>
        <v>0</v>
      </c>
    </row>
    <row r="9" spans="1:9" s="15" customFormat="1" ht="13.5" customHeight="1" x14ac:dyDescent="0.2">
      <c r="A9" s="3" t="s">
        <v>12</v>
      </c>
      <c r="B9" s="3" t="s">
        <v>10</v>
      </c>
      <c r="C9" s="2" t="s">
        <v>15</v>
      </c>
      <c r="D9" s="8" t="s">
        <v>13</v>
      </c>
      <c r="E9" s="22">
        <v>67.5</v>
      </c>
      <c r="F9" s="27"/>
      <c r="G9" s="27">
        <f>+E9*F9</f>
        <v>0</v>
      </c>
    </row>
    <row r="10" spans="1:9" s="15" customFormat="1" ht="13.5" customHeight="1" x14ac:dyDescent="0.2">
      <c r="A10" s="3" t="s">
        <v>11</v>
      </c>
      <c r="B10" s="3" t="s">
        <v>10</v>
      </c>
      <c r="C10" s="2" t="s">
        <v>60</v>
      </c>
      <c r="D10" s="3" t="s">
        <v>8</v>
      </c>
      <c r="E10" s="23">
        <v>4</v>
      </c>
      <c r="F10" s="28"/>
      <c r="G10" s="27">
        <f t="shared" ref="G10:G73" si="0">+E10*F10</f>
        <v>0</v>
      </c>
    </row>
    <row r="11" spans="1:9" s="15" customFormat="1" ht="12.75" customHeight="1" x14ac:dyDescent="0.2">
      <c r="A11" s="3" t="s">
        <v>17</v>
      </c>
      <c r="B11" s="3" t="s">
        <v>10</v>
      </c>
      <c r="C11" s="2" t="s">
        <v>59</v>
      </c>
      <c r="D11" s="3" t="s">
        <v>8</v>
      </c>
      <c r="E11" s="23">
        <v>5</v>
      </c>
      <c r="F11" s="28"/>
      <c r="G11" s="27">
        <f t="shared" si="0"/>
        <v>0</v>
      </c>
    </row>
    <row r="12" spans="1:9" s="15" customFormat="1" x14ac:dyDescent="0.2">
      <c r="A12" s="3" t="s">
        <v>18</v>
      </c>
      <c r="B12" s="3" t="s">
        <v>10</v>
      </c>
      <c r="C12" s="2" t="s">
        <v>67</v>
      </c>
      <c r="D12" s="3" t="s">
        <v>13</v>
      </c>
      <c r="E12" s="23">
        <v>67.5</v>
      </c>
      <c r="F12" s="28"/>
      <c r="G12" s="27">
        <f t="shared" si="0"/>
        <v>0</v>
      </c>
      <c r="H12" s="20"/>
      <c r="I12" s="20"/>
    </row>
    <row r="13" spans="1:9" s="15" customFormat="1" ht="15.75" customHeight="1" x14ac:dyDescent="0.2">
      <c r="A13" s="3" t="s">
        <v>19</v>
      </c>
      <c r="B13" s="3" t="s">
        <v>10</v>
      </c>
      <c r="C13" s="2" t="s">
        <v>16</v>
      </c>
      <c r="D13" s="3" t="s">
        <v>9</v>
      </c>
      <c r="E13" s="23">
        <v>0.95</v>
      </c>
      <c r="F13" s="28"/>
      <c r="G13" s="27">
        <f t="shared" si="0"/>
        <v>0</v>
      </c>
    </row>
    <row r="14" spans="1:9" s="15" customFormat="1" ht="12.75" customHeight="1" x14ac:dyDescent="0.2">
      <c r="A14" s="3" t="s">
        <v>20</v>
      </c>
      <c r="B14" s="3" t="s">
        <v>10</v>
      </c>
      <c r="C14" s="2" t="s">
        <v>50</v>
      </c>
      <c r="D14" s="3" t="s">
        <v>13</v>
      </c>
      <c r="E14" s="23">
        <v>6</v>
      </c>
      <c r="F14" s="28"/>
      <c r="G14" s="27">
        <f t="shared" si="0"/>
        <v>0</v>
      </c>
    </row>
    <row r="15" spans="1:9" s="15" customFormat="1" ht="12.75" customHeight="1" x14ac:dyDescent="0.2">
      <c r="A15" s="3" t="s">
        <v>41</v>
      </c>
      <c r="B15" s="3" t="s">
        <v>10</v>
      </c>
      <c r="C15" s="2" t="s">
        <v>51</v>
      </c>
      <c r="D15" s="3" t="s">
        <v>13</v>
      </c>
      <c r="E15" s="23">
        <v>6</v>
      </c>
      <c r="F15" s="28"/>
      <c r="G15" s="27">
        <f t="shared" si="0"/>
        <v>0</v>
      </c>
    </row>
    <row r="16" spans="1:9" s="15" customFormat="1" ht="12.75" customHeight="1" x14ac:dyDescent="0.2">
      <c r="A16" s="3" t="s">
        <v>52</v>
      </c>
      <c r="B16" s="3" t="s">
        <v>10</v>
      </c>
      <c r="C16" s="2" t="s">
        <v>68</v>
      </c>
      <c r="D16" s="3" t="s">
        <v>13</v>
      </c>
      <c r="E16" s="23">
        <v>12</v>
      </c>
      <c r="F16" s="28"/>
      <c r="G16" s="27">
        <f t="shared" si="0"/>
        <v>0</v>
      </c>
    </row>
    <row r="17" spans="1:7" s="15" customFormat="1" x14ac:dyDescent="0.2">
      <c r="A17" s="3" t="s">
        <v>42</v>
      </c>
      <c r="B17" s="3" t="s">
        <v>10</v>
      </c>
      <c r="C17" s="2" t="s">
        <v>171</v>
      </c>
      <c r="D17" s="3" t="s">
        <v>13</v>
      </c>
      <c r="E17" s="23">
        <v>3</v>
      </c>
      <c r="F17" s="28"/>
      <c r="G17" s="27">
        <f t="shared" si="0"/>
        <v>0</v>
      </c>
    </row>
    <row r="18" spans="1:7" s="15" customFormat="1" x14ac:dyDescent="0.2">
      <c r="A18" s="11">
        <v>2</v>
      </c>
      <c r="B18" s="51" t="s">
        <v>49</v>
      </c>
      <c r="C18" s="51"/>
      <c r="D18" s="11"/>
      <c r="E18" s="24"/>
      <c r="F18" s="29"/>
      <c r="G18" s="33">
        <f>SUM(G19:G31)</f>
        <v>0</v>
      </c>
    </row>
    <row r="19" spans="1:7" s="15" customFormat="1" x14ac:dyDescent="0.2">
      <c r="A19" s="3" t="s">
        <v>21</v>
      </c>
      <c r="B19" s="3" t="s">
        <v>10</v>
      </c>
      <c r="C19" s="2" t="s">
        <v>69</v>
      </c>
      <c r="D19" s="3" t="s">
        <v>13</v>
      </c>
      <c r="E19" s="23">
        <v>12</v>
      </c>
      <c r="F19" s="28"/>
      <c r="G19" s="27">
        <f t="shared" si="0"/>
        <v>0</v>
      </c>
    </row>
    <row r="20" spans="1:7" s="15" customFormat="1" x14ac:dyDescent="0.2">
      <c r="A20" s="3" t="s">
        <v>22</v>
      </c>
      <c r="B20" s="3" t="s">
        <v>10</v>
      </c>
      <c r="C20" s="2" t="s">
        <v>70</v>
      </c>
      <c r="D20" s="3" t="s">
        <v>13</v>
      </c>
      <c r="E20" s="23">
        <v>6</v>
      </c>
      <c r="F20" s="28"/>
      <c r="G20" s="27">
        <f t="shared" si="0"/>
        <v>0</v>
      </c>
    </row>
    <row r="21" spans="1:7" s="15" customFormat="1" x14ac:dyDescent="0.2">
      <c r="A21" s="3" t="s">
        <v>23</v>
      </c>
      <c r="B21" s="3" t="s">
        <v>10</v>
      </c>
      <c r="C21" s="2" t="s">
        <v>61</v>
      </c>
      <c r="D21" s="3" t="s">
        <v>13</v>
      </c>
      <c r="E21" s="23">
        <v>12</v>
      </c>
      <c r="F21" s="28"/>
      <c r="G21" s="27">
        <f t="shared" si="0"/>
        <v>0</v>
      </c>
    </row>
    <row r="22" spans="1:7" s="15" customFormat="1" x14ac:dyDescent="0.2">
      <c r="A22" s="3" t="s">
        <v>24</v>
      </c>
      <c r="B22" s="3" t="s">
        <v>10</v>
      </c>
      <c r="C22" s="2" t="s">
        <v>72</v>
      </c>
      <c r="D22" s="3" t="s">
        <v>13</v>
      </c>
      <c r="E22" s="23">
        <f>2*1.25*0.85</f>
        <v>2.125</v>
      </c>
      <c r="F22" s="28"/>
      <c r="G22" s="27">
        <f t="shared" si="0"/>
        <v>0</v>
      </c>
    </row>
    <row r="23" spans="1:7" s="15" customFormat="1" x14ac:dyDescent="0.2">
      <c r="A23" s="3" t="s">
        <v>25</v>
      </c>
      <c r="B23" s="3" t="s">
        <v>10</v>
      </c>
      <c r="C23" s="2" t="s">
        <v>64</v>
      </c>
      <c r="D23" s="3" t="s">
        <v>13</v>
      </c>
      <c r="E23" s="23">
        <v>12</v>
      </c>
      <c r="F23" s="28"/>
      <c r="G23" s="27">
        <f t="shared" si="0"/>
        <v>0</v>
      </c>
    </row>
    <row r="24" spans="1:7" s="15" customFormat="1" ht="15.75" customHeight="1" x14ac:dyDescent="0.2">
      <c r="A24" s="3" t="s">
        <v>26</v>
      </c>
      <c r="B24" s="3" t="s">
        <v>10</v>
      </c>
      <c r="C24" s="2" t="s">
        <v>71</v>
      </c>
      <c r="D24" s="3" t="s">
        <v>13</v>
      </c>
      <c r="E24" s="23">
        <v>3.75</v>
      </c>
      <c r="F24" s="28"/>
      <c r="G24" s="27">
        <f t="shared" si="0"/>
        <v>0</v>
      </c>
    </row>
    <row r="25" spans="1:7" s="15" customFormat="1" x14ac:dyDescent="0.2">
      <c r="A25" s="3" t="s">
        <v>28</v>
      </c>
      <c r="B25" s="3" t="s">
        <v>10</v>
      </c>
      <c r="C25" s="2" t="s">
        <v>46</v>
      </c>
      <c r="D25" s="3" t="s">
        <v>14</v>
      </c>
      <c r="E25" s="23">
        <v>5</v>
      </c>
      <c r="F25" s="28"/>
      <c r="G25" s="27">
        <f t="shared" si="0"/>
        <v>0</v>
      </c>
    </row>
    <row r="26" spans="1:7" s="15" customFormat="1" ht="67.5" x14ac:dyDescent="0.2">
      <c r="A26" s="3" t="s">
        <v>35</v>
      </c>
      <c r="B26" s="3" t="s">
        <v>10</v>
      </c>
      <c r="C26" s="2" t="s">
        <v>190</v>
      </c>
      <c r="D26" s="3" t="s">
        <v>13</v>
      </c>
      <c r="E26" s="23">
        <v>15</v>
      </c>
      <c r="F26" s="28"/>
      <c r="G26" s="27">
        <f t="shared" si="0"/>
        <v>0</v>
      </c>
    </row>
    <row r="27" spans="1:7" s="15" customFormat="1" x14ac:dyDescent="0.2">
      <c r="A27" s="3" t="s">
        <v>36</v>
      </c>
      <c r="B27" s="3" t="s">
        <v>10</v>
      </c>
      <c r="C27" s="2" t="s">
        <v>172</v>
      </c>
      <c r="D27" s="3" t="s">
        <v>13</v>
      </c>
      <c r="E27" s="23">
        <v>60</v>
      </c>
      <c r="F27" s="28"/>
      <c r="G27" s="27">
        <f t="shared" si="0"/>
        <v>0</v>
      </c>
    </row>
    <row r="28" spans="1:7" s="15" customFormat="1" x14ac:dyDescent="0.2">
      <c r="A28" s="3" t="s">
        <v>39</v>
      </c>
      <c r="B28" s="3" t="s">
        <v>10</v>
      </c>
      <c r="C28" s="2" t="s">
        <v>173</v>
      </c>
      <c r="D28" s="3" t="s">
        <v>13</v>
      </c>
      <c r="E28" s="23">
        <v>12</v>
      </c>
      <c r="F28" s="28"/>
      <c r="G28" s="27">
        <f t="shared" si="0"/>
        <v>0</v>
      </c>
    </row>
    <row r="29" spans="1:7" s="15" customFormat="1" ht="27.75" customHeight="1" x14ac:dyDescent="0.2">
      <c r="A29" s="3" t="s">
        <v>40</v>
      </c>
      <c r="B29" s="3" t="s">
        <v>10</v>
      </c>
      <c r="C29" s="2" t="s">
        <v>62</v>
      </c>
      <c r="D29" s="3" t="s">
        <v>8</v>
      </c>
      <c r="E29" s="23">
        <v>2</v>
      </c>
      <c r="F29" s="28"/>
      <c r="G29" s="27">
        <f t="shared" si="0"/>
        <v>0</v>
      </c>
    </row>
    <row r="30" spans="1:7" s="15" customFormat="1" x14ac:dyDescent="0.2">
      <c r="A30" s="3" t="s">
        <v>47</v>
      </c>
      <c r="B30" s="3" t="s">
        <v>10</v>
      </c>
      <c r="C30" s="2" t="s">
        <v>73</v>
      </c>
      <c r="D30" s="3" t="s">
        <v>8</v>
      </c>
      <c r="E30" s="23">
        <v>3</v>
      </c>
      <c r="F30" s="28"/>
      <c r="G30" s="27">
        <f t="shared" si="0"/>
        <v>0</v>
      </c>
    </row>
    <row r="31" spans="1:7" s="15" customFormat="1" x14ac:dyDescent="0.2">
      <c r="A31" s="3" t="s">
        <v>48</v>
      </c>
      <c r="B31" s="3" t="s">
        <v>10</v>
      </c>
      <c r="C31" s="2" t="s">
        <v>74</v>
      </c>
      <c r="D31" s="3" t="s">
        <v>13</v>
      </c>
      <c r="E31" s="23">
        <f>2*1.25*0.52</f>
        <v>1.3</v>
      </c>
      <c r="F31" s="28"/>
      <c r="G31" s="27">
        <f t="shared" si="0"/>
        <v>0</v>
      </c>
    </row>
    <row r="32" spans="1:7" s="15" customFormat="1" x14ac:dyDescent="0.2">
      <c r="A32" s="11">
        <v>3</v>
      </c>
      <c r="B32" s="51" t="s">
        <v>27</v>
      </c>
      <c r="C32" s="51"/>
      <c r="D32" s="16"/>
      <c r="E32" s="25"/>
      <c r="F32" s="30"/>
      <c r="G32" s="33">
        <f>SUM(G33:G39)</f>
        <v>0</v>
      </c>
    </row>
    <row r="33" spans="1:7" s="15" customFormat="1" x14ac:dyDescent="0.2">
      <c r="A33" s="3" t="s">
        <v>29</v>
      </c>
      <c r="B33" s="3" t="s">
        <v>10</v>
      </c>
      <c r="C33" s="2" t="s">
        <v>63</v>
      </c>
      <c r="D33" s="3" t="s">
        <v>7</v>
      </c>
      <c r="E33" s="23">
        <v>1</v>
      </c>
      <c r="F33" s="28"/>
      <c r="G33" s="27">
        <f t="shared" si="0"/>
        <v>0</v>
      </c>
    </row>
    <row r="34" spans="1:7" s="15" customFormat="1" x14ac:dyDescent="0.2">
      <c r="A34" s="3" t="s">
        <v>30</v>
      </c>
      <c r="B34" s="3" t="s">
        <v>10</v>
      </c>
      <c r="C34" s="2" t="s">
        <v>65</v>
      </c>
      <c r="D34" s="3" t="s">
        <v>38</v>
      </c>
      <c r="E34" s="23">
        <v>6</v>
      </c>
      <c r="F34" s="28"/>
      <c r="G34" s="27">
        <f t="shared" si="0"/>
        <v>0</v>
      </c>
    </row>
    <row r="35" spans="1:7" s="15" customFormat="1" x14ac:dyDescent="0.2">
      <c r="A35" s="3" t="s">
        <v>31</v>
      </c>
      <c r="B35" s="3"/>
      <c r="C35" s="2" t="s">
        <v>175</v>
      </c>
      <c r="D35" s="3" t="s">
        <v>38</v>
      </c>
      <c r="E35" s="23">
        <v>1</v>
      </c>
      <c r="F35" s="28"/>
      <c r="G35" s="27">
        <f t="shared" si="0"/>
        <v>0</v>
      </c>
    </row>
    <row r="36" spans="1:7" s="15" customFormat="1" x14ac:dyDescent="0.2">
      <c r="A36" s="3" t="s">
        <v>32</v>
      </c>
      <c r="B36" s="3" t="s">
        <v>10</v>
      </c>
      <c r="C36" s="2" t="s">
        <v>37</v>
      </c>
      <c r="D36" s="3" t="s">
        <v>7</v>
      </c>
      <c r="E36" s="23">
        <v>1</v>
      </c>
      <c r="F36" s="28"/>
      <c r="G36" s="27">
        <f t="shared" si="0"/>
        <v>0</v>
      </c>
    </row>
    <row r="37" spans="1:7" s="15" customFormat="1" ht="67.5" customHeight="1" x14ac:dyDescent="0.2">
      <c r="A37" s="3" t="s">
        <v>77</v>
      </c>
      <c r="B37" s="3" t="s">
        <v>10</v>
      </c>
      <c r="C37" s="2" t="s">
        <v>76</v>
      </c>
      <c r="D37" s="3" t="s">
        <v>8</v>
      </c>
      <c r="E37" s="23">
        <v>6</v>
      </c>
      <c r="F37" s="28"/>
      <c r="G37" s="27">
        <f t="shared" si="0"/>
        <v>0</v>
      </c>
    </row>
    <row r="38" spans="1:7" s="15" customFormat="1" x14ac:dyDescent="0.2">
      <c r="A38" s="3" t="s">
        <v>53</v>
      </c>
      <c r="B38" s="3" t="s">
        <v>10</v>
      </c>
      <c r="C38" s="2" t="s">
        <v>66</v>
      </c>
      <c r="D38" s="3" t="s">
        <v>8</v>
      </c>
      <c r="E38" s="23">
        <v>2</v>
      </c>
      <c r="F38" s="28"/>
      <c r="G38" s="27">
        <f t="shared" si="0"/>
        <v>0</v>
      </c>
    </row>
    <row r="39" spans="1:7" s="15" customFormat="1" x14ac:dyDescent="0.2">
      <c r="A39" s="3" t="s">
        <v>78</v>
      </c>
      <c r="B39" s="3" t="s">
        <v>10</v>
      </c>
      <c r="C39" s="2" t="s">
        <v>75</v>
      </c>
      <c r="D39" s="3" t="s">
        <v>8</v>
      </c>
      <c r="E39" s="23">
        <v>9</v>
      </c>
      <c r="F39" s="28"/>
      <c r="G39" s="27">
        <f t="shared" si="0"/>
        <v>0</v>
      </c>
    </row>
    <row r="40" spans="1:7" s="15" customFormat="1" x14ac:dyDescent="0.2">
      <c r="A40" s="11">
        <v>4</v>
      </c>
      <c r="B40" s="51" t="s">
        <v>110</v>
      </c>
      <c r="C40" s="51"/>
      <c r="D40" s="11"/>
      <c r="E40" s="24"/>
      <c r="F40" s="29"/>
      <c r="G40" s="27"/>
    </row>
    <row r="41" spans="1:7" s="15" customFormat="1" ht="15" customHeight="1" x14ac:dyDescent="0.2">
      <c r="A41" s="21" t="s">
        <v>43</v>
      </c>
      <c r="B41" s="3"/>
      <c r="C41" s="26" t="s">
        <v>169</v>
      </c>
      <c r="D41" s="3"/>
      <c r="E41" s="23"/>
      <c r="F41" s="28"/>
      <c r="G41" s="33">
        <f>SUM(G42:G57)</f>
        <v>0</v>
      </c>
    </row>
    <row r="42" spans="1:7" s="15" customFormat="1" ht="15" customHeight="1" x14ac:dyDescent="0.2">
      <c r="A42" s="3" t="s">
        <v>119</v>
      </c>
      <c r="B42" s="3" t="s">
        <v>10</v>
      </c>
      <c r="C42" s="2" t="s">
        <v>79</v>
      </c>
      <c r="D42" s="3" t="s">
        <v>80</v>
      </c>
      <c r="E42" s="23">
        <v>8</v>
      </c>
      <c r="F42" s="28"/>
      <c r="G42" s="27">
        <f t="shared" si="0"/>
        <v>0</v>
      </c>
    </row>
    <row r="43" spans="1:7" s="15" customFormat="1" ht="15" customHeight="1" x14ac:dyDescent="0.2">
      <c r="A43" s="3" t="s">
        <v>120</v>
      </c>
      <c r="B43" s="3" t="s">
        <v>10</v>
      </c>
      <c r="C43" s="2" t="s">
        <v>81</v>
      </c>
      <c r="D43" s="3" t="s">
        <v>38</v>
      </c>
      <c r="E43" s="23">
        <v>1</v>
      </c>
      <c r="F43" s="28"/>
      <c r="G43" s="27">
        <f t="shared" si="0"/>
        <v>0</v>
      </c>
    </row>
    <row r="44" spans="1:7" s="15" customFormat="1" ht="15" customHeight="1" x14ac:dyDescent="0.2">
      <c r="A44" s="3" t="s">
        <v>121</v>
      </c>
      <c r="B44" s="3" t="s">
        <v>10</v>
      </c>
      <c r="C44" s="2" t="s">
        <v>82</v>
      </c>
      <c r="D44" s="3" t="s">
        <v>7</v>
      </c>
      <c r="E44" s="23">
        <v>1</v>
      </c>
      <c r="F44" s="28"/>
      <c r="G44" s="27">
        <f t="shared" si="0"/>
        <v>0</v>
      </c>
    </row>
    <row r="45" spans="1:7" s="15" customFormat="1" ht="15" customHeight="1" x14ac:dyDescent="0.2">
      <c r="A45" s="3" t="s">
        <v>122</v>
      </c>
      <c r="B45" s="3" t="s">
        <v>10</v>
      </c>
      <c r="C45" s="2" t="s">
        <v>83</v>
      </c>
      <c r="D45" s="3" t="s">
        <v>7</v>
      </c>
      <c r="E45" s="23">
        <v>1</v>
      </c>
      <c r="F45" s="28"/>
      <c r="G45" s="27">
        <f t="shared" si="0"/>
        <v>0</v>
      </c>
    </row>
    <row r="46" spans="1:7" s="15" customFormat="1" ht="15" customHeight="1" x14ac:dyDescent="0.2">
      <c r="A46" s="3" t="s">
        <v>123</v>
      </c>
      <c r="B46" s="3" t="s">
        <v>10</v>
      </c>
      <c r="C46" s="2" t="s">
        <v>84</v>
      </c>
      <c r="D46" s="3" t="s">
        <v>80</v>
      </c>
      <c r="E46" s="23">
        <v>8</v>
      </c>
      <c r="F46" s="28"/>
      <c r="G46" s="27">
        <f t="shared" si="0"/>
        <v>0</v>
      </c>
    </row>
    <row r="47" spans="1:7" s="15" customFormat="1" ht="15" customHeight="1" x14ac:dyDescent="0.2">
      <c r="A47" s="3" t="s">
        <v>124</v>
      </c>
      <c r="B47" s="3" t="s">
        <v>10</v>
      </c>
      <c r="C47" s="2" t="s">
        <v>184</v>
      </c>
      <c r="D47" s="3" t="s">
        <v>7</v>
      </c>
      <c r="E47" s="23">
        <v>1</v>
      </c>
      <c r="F47" s="28"/>
      <c r="G47" s="27">
        <f t="shared" si="0"/>
        <v>0</v>
      </c>
    </row>
    <row r="48" spans="1:7" s="15" customFormat="1" ht="15" customHeight="1" x14ac:dyDescent="0.2">
      <c r="A48" s="3" t="s">
        <v>125</v>
      </c>
      <c r="B48" s="3" t="s">
        <v>10</v>
      </c>
      <c r="C48" s="2" t="s">
        <v>112</v>
      </c>
      <c r="D48" s="3" t="s">
        <v>7</v>
      </c>
      <c r="E48" s="23">
        <v>1</v>
      </c>
      <c r="F48" s="28"/>
      <c r="G48" s="27">
        <f t="shared" si="0"/>
        <v>0</v>
      </c>
    </row>
    <row r="49" spans="1:7" s="15" customFormat="1" ht="15" customHeight="1" x14ac:dyDescent="0.2">
      <c r="A49" s="3" t="s">
        <v>126</v>
      </c>
      <c r="B49" s="3" t="s">
        <v>10</v>
      </c>
      <c r="C49" s="2" t="s">
        <v>113</v>
      </c>
      <c r="D49" s="3" t="s">
        <v>7</v>
      </c>
      <c r="E49" s="23">
        <v>1</v>
      </c>
      <c r="F49" s="28"/>
      <c r="G49" s="27">
        <f t="shared" si="0"/>
        <v>0</v>
      </c>
    </row>
    <row r="50" spans="1:7" s="15" customFormat="1" ht="15" customHeight="1" x14ac:dyDescent="0.2">
      <c r="A50" s="3" t="s">
        <v>127</v>
      </c>
      <c r="B50" s="3" t="s">
        <v>10</v>
      </c>
      <c r="C50" s="2" t="s">
        <v>114</v>
      </c>
      <c r="D50" s="3" t="s">
        <v>8</v>
      </c>
      <c r="E50" s="23">
        <v>1</v>
      </c>
      <c r="F50" s="28"/>
      <c r="G50" s="27">
        <f t="shared" si="0"/>
        <v>0</v>
      </c>
    </row>
    <row r="51" spans="1:7" s="15" customFormat="1" ht="15" customHeight="1" x14ac:dyDescent="0.2">
      <c r="A51" s="3" t="s">
        <v>128</v>
      </c>
      <c r="B51" s="3" t="s">
        <v>10</v>
      </c>
      <c r="C51" s="2" t="s">
        <v>85</v>
      </c>
      <c r="D51" s="3" t="s">
        <v>80</v>
      </c>
      <c r="E51" s="23">
        <v>6</v>
      </c>
      <c r="F51" s="28"/>
      <c r="G51" s="27">
        <f t="shared" si="0"/>
        <v>0</v>
      </c>
    </row>
    <row r="52" spans="1:7" s="15" customFormat="1" ht="15" customHeight="1" x14ac:dyDescent="0.2">
      <c r="A52" s="3" t="s">
        <v>129</v>
      </c>
      <c r="B52" s="3" t="s">
        <v>10</v>
      </c>
      <c r="C52" s="2" t="s">
        <v>86</v>
      </c>
      <c r="D52" s="3" t="s">
        <v>80</v>
      </c>
      <c r="E52" s="23">
        <v>2</v>
      </c>
      <c r="F52" s="28"/>
      <c r="G52" s="27">
        <f t="shared" si="0"/>
        <v>0</v>
      </c>
    </row>
    <row r="53" spans="1:7" s="15" customFormat="1" ht="15" customHeight="1" x14ac:dyDescent="0.2">
      <c r="A53" s="3" t="s">
        <v>130</v>
      </c>
      <c r="B53" s="3" t="s">
        <v>10</v>
      </c>
      <c r="C53" s="2" t="s">
        <v>87</v>
      </c>
      <c r="D53" s="3" t="s">
        <v>80</v>
      </c>
      <c r="E53" s="4">
        <v>6</v>
      </c>
      <c r="F53" s="31"/>
      <c r="G53" s="27">
        <f t="shared" si="0"/>
        <v>0</v>
      </c>
    </row>
    <row r="54" spans="1:7" s="15" customFormat="1" ht="15" customHeight="1" x14ac:dyDescent="0.2">
      <c r="A54" s="3" t="s">
        <v>131</v>
      </c>
      <c r="B54" s="3" t="s">
        <v>10</v>
      </c>
      <c r="C54" s="2" t="s">
        <v>88</v>
      </c>
      <c r="D54" s="3" t="s">
        <v>80</v>
      </c>
      <c r="E54" s="4">
        <v>2</v>
      </c>
      <c r="F54" s="31"/>
      <c r="G54" s="27">
        <f t="shared" si="0"/>
        <v>0</v>
      </c>
    </row>
    <row r="55" spans="1:7" s="15" customFormat="1" ht="15" customHeight="1" x14ac:dyDescent="0.2">
      <c r="A55" s="3" t="s">
        <v>132</v>
      </c>
      <c r="B55" s="3" t="s">
        <v>10</v>
      </c>
      <c r="C55" s="2" t="s">
        <v>115</v>
      </c>
      <c r="D55" s="3" t="s">
        <v>38</v>
      </c>
      <c r="E55" s="4">
        <v>3</v>
      </c>
      <c r="F55" s="31"/>
      <c r="G55" s="27">
        <f t="shared" si="0"/>
        <v>0</v>
      </c>
    </row>
    <row r="56" spans="1:7" s="15" customFormat="1" ht="15" customHeight="1" x14ac:dyDescent="0.2">
      <c r="A56" s="3" t="s">
        <v>133</v>
      </c>
      <c r="B56" s="3" t="s">
        <v>10</v>
      </c>
      <c r="C56" s="2" t="s">
        <v>90</v>
      </c>
      <c r="D56" s="3" t="s">
        <v>38</v>
      </c>
      <c r="E56" s="4">
        <v>2</v>
      </c>
      <c r="F56" s="31"/>
      <c r="G56" s="27">
        <f t="shared" si="0"/>
        <v>0</v>
      </c>
    </row>
    <row r="57" spans="1:7" s="15" customFormat="1" ht="15" customHeight="1" x14ac:dyDescent="0.2">
      <c r="A57" s="3" t="s">
        <v>134</v>
      </c>
      <c r="B57" s="3" t="s">
        <v>10</v>
      </c>
      <c r="C57" s="2" t="s">
        <v>91</v>
      </c>
      <c r="D57" s="3" t="s">
        <v>80</v>
      </c>
      <c r="E57" s="4">
        <v>8</v>
      </c>
      <c r="F57" s="31"/>
      <c r="G57" s="27">
        <f t="shared" si="0"/>
        <v>0</v>
      </c>
    </row>
    <row r="58" spans="1:7" s="15" customFormat="1" ht="15" customHeight="1" x14ac:dyDescent="0.2">
      <c r="A58" s="21" t="s">
        <v>44</v>
      </c>
      <c r="B58" s="3"/>
      <c r="C58" s="26" t="s">
        <v>170</v>
      </c>
      <c r="D58" s="3"/>
      <c r="E58" s="4"/>
      <c r="F58" s="31"/>
      <c r="G58" s="33">
        <f>SUM(G59:G77)</f>
        <v>0</v>
      </c>
    </row>
    <row r="59" spans="1:7" s="15" customFormat="1" ht="15" customHeight="1" x14ac:dyDescent="0.2">
      <c r="A59" s="3" t="s">
        <v>135</v>
      </c>
      <c r="B59" s="3" t="s">
        <v>10</v>
      </c>
      <c r="C59" s="2" t="s">
        <v>79</v>
      </c>
      <c r="D59" s="3" t="s">
        <v>80</v>
      </c>
      <c r="E59" s="4">
        <v>8</v>
      </c>
      <c r="F59" s="31"/>
      <c r="G59" s="27">
        <f t="shared" si="0"/>
        <v>0</v>
      </c>
    </row>
    <row r="60" spans="1:7" s="15" customFormat="1" ht="15" customHeight="1" x14ac:dyDescent="0.2">
      <c r="A60" s="3" t="s">
        <v>136</v>
      </c>
      <c r="B60" s="3" t="s">
        <v>10</v>
      </c>
      <c r="C60" s="2" t="s">
        <v>81</v>
      </c>
      <c r="D60" s="3" t="s">
        <v>38</v>
      </c>
      <c r="E60" s="4">
        <v>1</v>
      </c>
      <c r="F60" s="31"/>
      <c r="G60" s="27">
        <f t="shared" si="0"/>
        <v>0</v>
      </c>
    </row>
    <row r="61" spans="1:7" s="15" customFormat="1" ht="15" customHeight="1" x14ac:dyDescent="0.2">
      <c r="A61" s="3" t="s">
        <v>137</v>
      </c>
      <c r="B61" s="3" t="s">
        <v>10</v>
      </c>
      <c r="C61" s="2" t="s">
        <v>82</v>
      </c>
      <c r="D61" s="3" t="s">
        <v>7</v>
      </c>
      <c r="E61" s="4">
        <v>1</v>
      </c>
      <c r="F61" s="31"/>
      <c r="G61" s="27">
        <f t="shared" si="0"/>
        <v>0</v>
      </c>
    </row>
    <row r="62" spans="1:7" s="15" customFormat="1" ht="15" customHeight="1" x14ac:dyDescent="0.2">
      <c r="A62" s="3" t="s">
        <v>138</v>
      </c>
      <c r="B62" s="3" t="s">
        <v>10</v>
      </c>
      <c r="C62" s="2" t="s">
        <v>83</v>
      </c>
      <c r="D62" s="3" t="s">
        <v>7</v>
      </c>
      <c r="E62" s="4">
        <v>1</v>
      </c>
      <c r="F62" s="31"/>
      <c r="G62" s="27">
        <f t="shared" si="0"/>
        <v>0</v>
      </c>
    </row>
    <row r="63" spans="1:7" s="15" customFormat="1" ht="15" customHeight="1" x14ac:dyDescent="0.2">
      <c r="A63" s="3" t="s">
        <v>139</v>
      </c>
      <c r="B63" s="3" t="s">
        <v>10</v>
      </c>
      <c r="C63" s="2" t="s">
        <v>84</v>
      </c>
      <c r="D63" s="3" t="s">
        <v>80</v>
      </c>
      <c r="E63" s="4">
        <v>8</v>
      </c>
      <c r="F63" s="31"/>
      <c r="G63" s="27">
        <f t="shared" si="0"/>
        <v>0</v>
      </c>
    </row>
    <row r="64" spans="1:7" s="15" customFormat="1" ht="15" customHeight="1" x14ac:dyDescent="0.2">
      <c r="A64" s="3" t="s">
        <v>140</v>
      </c>
      <c r="B64" s="3" t="s">
        <v>10</v>
      </c>
      <c r="C64" s="2" t="s">
        <v>118</v>
      </c>
      <c r="D64" s="3" t="s">
        <v>7</v>
      </c>
      <c r="E64" s="4">
        <v>1</v>
      </c>
      <c r="F64" s="31"/>
      <c r="G64" s="27">
        <f t="shared" si="0"/>
        <v>0</v>
      </c>
    </row>
    <row r="65" spans="1:7" s="15" customFormat="1" ht="15" customHeight="1" x14ac:dyDescent="0.2">
      <c r="A65" s="3" t="s">
        <v>141</v>
      </c>
      <c r="B65" s="3" t="s">
        <v>10</v>
      </c>
      <c r="C65" s="2" t="s">
        <v>54</v>
      </c>
      <c r="D65" s="3" t="s">
        <v>7</v>
      </c>
      <c r="E65" s="4">
        <v>1</v>
      </c>
      <c r="F65" s="31"/>
      <c r="G65" s="27">
        <f t="shared" si="0"/>
        <v>0</v>
      </c>
    </row>
    <row r="66" spans="1:7" s="15" customFormat="1" ht="15" customHeight="1" x14ac:dyDescent="0.2">
      <c r="A66" s="3" t="s">
        <v>142</v>
      </c>
      <c r="B66" s="3" t="s">
        <v>10</v>
      </c>
      <c r="C66" s="2" t="s">
        <v>174</v>
      </c>
      <c r="D66" s="3" t="s">
        <v>14</v>
      </c>
      <c r="E66" s="4">
        <v>9</v>
      </c>
      <c r="F66" s="31"/>
      <c r="G66" s="27">
        <f t="shared" si="0"/>
        <v>0</v>
      </c>
    </row>
    <row r="67" spans="1:7" s="15" customFormat="1" ht="15" customHeight="1" x14ac:dyDescent="0.2">
      <c r="A67" s="3" t="s">
        <v>143</v>
      </c>
      <c r="B67" s="3" t="s">
        <v>10</v>
      </c>
      <c r="C67" s="2" t="s">
        <v>111</v>
      </c>
      <c r="D67" s="3" t="s">
        <v>7</v>
      </c>
      <c r="E67" s="4">
        <v>1</v>
      </c>
      <c r="F67" s="31"/>
      <c r="G67" s="27">
        <f t="shared" si="0"/>
        <v>0</v>
      </c>
    </row>
    <row r="68" spans="1:7" s="15" customFormat="1" ht="15" customHeight="1" x14ac:dyDescent="0.2">
      <c r="A68" s="3" t="s">
        <v>144</v>
      </c>
      <c r="B68" s="3" t="s">
        <v>10</v>
      </c>
      <c r="C68" s="2" t="s">
        <v>116</v>
      </c>
      <c r="D68" s="3" t="s">
        <v>7</v>
      </c>
      <c r="E68" s="4">
        <v>1</v>
      </c>
      <c r="F68" s="31"/>
      <c r="G68" s="27">
        <f t="shared" si="0"/>
        <v>0</v>
      </c>
    </row>
    <row r="69" spans="1:7" s="15" customFormat="1" ht="15" customHeight="1" x14ac:dyDescent="0.2">
      <c r="A69" s="3" t="s">
        <v>145</v>
      </c>
      <c r="B69" s="3" t="s">
        <v>10</v>
      </c>
      <c r="C69" s="2" t="s">
        <v>113</v>
      </c>
      <c r="D69" s="3" t="s">
        <v>7</v>
      </c>
      <c r="E69" s="4">
        <v>1</v>
      </c>
      <c r="F69" s="31"/>
      <c r="G69" s="27">
        <f t="shared" si="0"/>
        <v>0</v>
      </c>
    </row>
    <row r="70" spans="1:7" s="15" customFormat="1" ht="15" customHeight="1" x14ac:dyDescent="0.2">
      <c r="A70" s="3" t="s">
        <v>146</v>
      </c>
      <c r="B70" s="3" t="s">
        <v>10</v>
      </c>
      <c r="C70" s="2" t="s">
        <v>177</v>
      </c>
      <c r="D70" s="3" t="s">
        <v>8</v>
      </c>
      <c r="E70" s="4">
        <v>1</v>
      </c>
      <c r="F70" s="31"/>
      <c r="G70" s="27">
        <f t="shared" si="0"/>
        <v>0</v>
      </c>
    </row>
    <row r="71" spans="1:7" s="15" customFormat="1" ht="15" customHeight="1" x14ac:dyDescent="0.2">
      <c r="A71" s="3" t="s">
        <v>147</v>
      </c>
      <c r="B71" s="3" t="s">
        <v>10</v>
      </c>
      <c r="C71" s="2" t="s">
        <v>85</v>
      </c>
      <c r="D71" s="3" t="s">
        <v>80</v>
      </c>
      <c r="E71" s="4">
        <v>6</v>
      </c>
      <c r="F71" s="31"/>
      <c r="G71" s="27">
        <f t="shared" si="0"/>
        <v>0</v>
      </c>
    </row>
    <row r="72" spans="1:7" s="15" customFormat="1" ht="15" customHeight="1" x14ac:dyDescent="0.2">
      <c r="A72" s="3" t="s">
        <v>148</v>
      </c>
      <c r="B72" s="3" t="s">
        <v>10</v>
      </c>
      <c r="C72" s="2" t="s">
        <v>86</v>
      </c>
      <c r="D72" s="3" t="s">
        <v>80</v>
      </c>
      <c r="E72" s="4">
        <v>2</v>
      </c>
      <c r="F72" s="31"/>
      <c r="G72" s="27">
        <f t="shared" si="0"/>
        <v>0</v>
      </c>
    </row>
    <row r="73" spans="1:7" s="15" customFormat="1" ht="15" customHeight="1" x14ac:dyDescent="0.2">
      <c r="A73" s="3" t="s">
        <v>149</v>
      </c>
      <c r="B73" s="3" t="s">
        <v>10</v>
      </c>
      <c r="C73" s="2" t="s">
        <v>87</v>
      </c>
      <c r="D73" s="3" t="s">
        <v>80</v>
      </c>
      <c r="E73" s="4">
        <v>6</v>
      </c>
      <c r="F73" s="31"/>
      <c r="G73" s="27">
        <f t="shared" si="0"/>
        <v>0</v>
      </c>
    </row>
    <row r="74" spans="1:7" s="15" customFormat="1" ht="15" customHeight="1" x14ac:dyDescent="0.2">
      <c r="A74" s="3" t="s">
        <v>150</v>
      </c>
      <c r="B74" s="3" t="s">
        <v>10</v>
      </c>
      <c r="C74" s="2" t="s">
        <v>88</v>
      </c>
      <c r="D74" s="3" t="s">
        <v>80</v>
      </c>
      <c r="E74" s="4">
        <v>2</v>
      </c>
      <c r="F74" s="31"/>
      <c r="G74" s="27">
        <f t="shared" ref="G74:G94" si="1">+E74*F74</f>
        <v>0</v>
      </c>
    </row>
    <row r="75" spans="1:7" s="15" customFormat="1" ht="15" customHeight="1" x14ac:dyDescent="0.2">
      <c r="A75" s="3" t="s">
        <v>151</v>
      </c>
      <c r="B75" s="3" t="s">
        <v>10</v>
      </c>
      <c r="C75" s="2" t="s">
        <v>89</v>
      </c>
      <c r="D75" s="3" t="s">
        <v>38</v>
      </c>
      <c r="E75" s="4">
        <v>3</v>
      </c>
      <c r="F75" s="31"/>
      <c r="G75" s="27">
        <f t="shared" si="1"/>
        <v>0</v>
      </c>
    </row>
    <row r="76" spans="1:7" s="15" customFormat="1" ht="15" customHeight="1" x14ac:dyDescent="0.2">
      <c r="A76" s="3" t="s">
        <v>152</v>
      </c>
      <c r="B76" s="3" t="s">
        <v>10</v>
      </c>
      <c r="C76" s="2" t="s">
        <v>90</v>
      </c>
      <c r="D76" s="3" t="s">
        <v>38</v>
      </c>
      <c r="E76" s="4">
        <v>2</v>
      </c>
      <c r="F76" s="31"/>
      <c r="G76" s="27">
        <f t="shared" si="1"/>
        <v>0</v>
      </c>
    </row>
    <row r="77" spans="1:7" s="15" customFormat="1" ht="15" customHeight="1" x14ac:dyDescent="0.2">
      <c r="A77" s="3" t="s">
        <v>153</v>
      </c>
      <c r="B77" s="3" t="s">
        <v>10</v>
      </c>
      <c r="C77" s="2" t="s">
        <v>91</v>
      </c>
      <c r="D77" s="3" t="s">
        <v>80</v>
      </c>
      <c r="E77" s="4">
        <v>8</v>
      </c>
      <c r="F77" s="31"/>
      <c r="G77" s="27">
        <f t="shared" si="1"/>
        <v>0</v>
      </c>
    </row>
    <row r="78" spans="1:7" s="15" customFormat="1" ht="15" customHeight="1" x14ac:dyDescent="0.2">
      <c r="A78" s="21" t="s">
        <v>45</v>
      </c>
      <c r="B78" s="3"/>
      <c r="C78" s="26" t="s">
        <v>176</v>
      </c>
      <c r="D78" s="3"/>
      <c r="E78" s="4"/>
      <c r="F78" s="31"/>
      <c r="G78" s="33">
        <f>SUM(G79:G92)</f>
        <v>0</v>
      </c>
    </row>
    <row r="79" spans="1:7" s="15" customFormat="1" ht="15" customHeight="1" x14ac:dyDescent="0.2">
      <c r="A79" s="3" t="s">
        <v>154</v>
      </c>
      <c r="B79" s="3" t="s">
        <v>10</v>
      </c>
      <c r="C79" s="2" t="s">
        <v>101</v>
      </c>
      <c r="D79" s="3" t="s">
        <v>80</v>
      </c>
      <c r="E79" s="4">
        <v>12</v>
      </c>
      <c r="F79" s="31"/>
      <c r="G79" s="27">
        <f t="shared" si="1"/>
        <v>0</v>
      </c>
    </row>
    <row r="80" spans="1:7" s="15" customFormat="1" ht="15" customHeight="1" x14ac:dyDescent="0.2">
      <c r="A80" s="3" t="s">
        <v>155</v>
      </c>
      <c r="B80" s="3" t="s">
        <v>10</v>
      </c>
      <c r="C80" s="2" t="s">
        <v>102</v>
      </c>
      <c r="D80" s="3" t="s">
        <v>9</v>
      </c>
      <c r="E80" s="4">
        <v>0.25</v>
      </c>
      <c r="F80" s="31"/>
      <c r="G80" s="27">
        <f t="shared" si="1"/>
        <v>0</v>
      </c>
    </row>
    <row r="81" spans="1:7" s="15" customFormat="1" ht="15" customHeight="1" x14ac:dyDescent="0.2">
      <c r="A81" s="3" t="s">
        <v>156</v>
      </c>
      <c r="B81" s="3" t="s">
        <v>10</v>
      </c>
      <c r="C81" s="2" t="s">
        <v>103</v>
      </c>
      <c r="D81" s="3" t="s">
        <v>38</v>
      </c>
      <c r="E81" s="4">
        <v>9</v>
      </c>
      <c r="F81" s="31"/>
      <c r="G81" s="27">
        <f t="shared" si="1"/>
        <v>0</v>
      </c>
    </row>
    <row r="82" spans="1:7" s="15" customFormat="1" ht="15" customHeight="1" x14ac:dyDescent="0.2">
      <c r="A82" s="3" t="s">
        <v>157</v>
      </c>
      <c r="B82" s="3" t="s">
        <v>10</v>
      </c>
      <c r="C82" s="2" t="s">
        <v>85</v>
      </c>
      <c r="D82" s="3" t="s">
        <v>80</v>
      </c>
      <c r="E82" s="4">
        <v>12</v>
      </c>
      <c r="F82" s="31"/>
      <c r="G82" s="27">
        <f t="shared" si="1"/>
        <v>0</v>
      </c>
    </row>
    <row r="83" spans="1:7" s="15" customFormat="1" ht="15" customHeight="1" x14ac:dyDescent="0.2">
      <c r="A83" s="3" t="s">
        <v>158</v>
      </c>
      <c r="B83" s="3" t="s">
        <v>10</v>
      </c>
      <c r="C83" s="2" t="s">
        <v>86</v>
      </c>
      <c r="D83" s="3" t="s">
        <v>80</v>
      </c>
      <c r="E83" s="4">
        <v>12</v>
      </c>
      <c r="F83" s="31"/>
      <c r="G83" s="27">
        <f t="shared" si="1"/>
        <v>0</v>
      </c>
    </row>
    <row r="84" spans="1:7" s="15" customFormat="1" ht="15" customHeight="1" x14ac:dyDescent="0.2">
      <c r="A84" s="3" t="s">
        <v>159</v>
      </c>
      <c r="B84" s="3" t="s">
        <v>10</v>
      </c>
      <c r="C84" s="2" t="s">
        <v>104</v>
      </c>
      <c r="D84" s="3" t="s">
        <v>80</v>
      </c>
      <c r="E84" s="4">
        <v>12</v>
      </c>
      <c r="F84" s="31"/>
      <c r="G84" s="27">
        <f t="shared" si="1"/>
        <v>0</v>
      </c>
    </row>
    <row r="85" spans="1:7" s="15" customFormat="1" ht="15" customHeight="1" x14ac:dyDescent="0.2">
      <c r="A85" s="3" t="s">
        <v>160</v>
      </c>
      <c r="B85" s="3" t="s">
        <v>10</v>
      </c>
      <c r="C85" s="2" t="s">
        <v>105</v>
      </c>
      <c r="D85" s="3" t="s">
        <v>80</v>
      </c>
      <c r="E85" s="4">
        <v>36</v>
      </c>
      <c r="F85" s="31"/>
      <c r="G85" s="27">
        <f t="shared" si="1"/>
        <v>0</v>
      </c>
    </row>
    <row r="86" spans="1:7" s="15" customFormat="1" ht="15" customHeight="1" x14ac:dyDescent="0.2">
      <c r="A86" s="3" t="s">
        <v>161</v>
      </c>
      <c r="B86" s="3" t="s">
        <v>10</v>
      </c>
      <c r="C86" s="2" t="s">
        <v>91</v>
      </c>
      <c r="D86" s="3" t="s">
        <v>80</v>
      </c>
      <c r="E86" s="4">
        <v>36</v>
      </c>
      <c r="F86" s="31"/>
      <c r="G86" s="27">
        <f t="shared" si="1"/>
        <v>0</v>
      </c>
    </row>
    <row r="87" spans="1:7" s="15" customFormat="1" ht="15" customHeight="1" x14ac:dyDescent="0.2">
      <c r="A87" s="3" t="s">
        <v>162</v>
      </c>
      <c r="B87" s="3" t="s">
        <v>10</v>
      </c>
      <c r="C87" s="2" t="s">
        <v>87</v>
      </c>
      <c r="D87" s="3" t="s">
        <v>80</v>
      </c>
      <c r="E87" s="4">
        <v>12</v>
      </c>
      <c r="F87" s="31"/>
      <c r="G87" s="27">
        <f t="shared" si="1"/>
        <v>0</v>
      </c>
    </row>
    <row r="88" spans="1:7" s="15" customFormat="1" ht="15" customHeight="1" x14ac:dyDescent="0.2">
      <c r="A88" s="3" t="s">
        <v>163</v>
      </c>
      <c r="B88" s="3" t="s">
        <v>10</v>
      </c>
      <c r="C88" s="2" t="s">
        <v>88</v>
      </c>
      <c r="D88" s="3" t="s">
        <v>80</v>
      </c>
      <c r="E88" s="4">
        <v>12</v>
      </c>
      <c r="F88" s="31"/>
      <c r="G88" s="27">
        <f t="shared" si="1"/>
        <v>0</v>
      </c>
    </row>
    <row r="89" spans="1:7" s="15" customFormat="1" ht="15" customHeight="1" x14ac:dyDescent="0.2">
      <c r="A89" s="3" t="s">
        <v>164</v>
      </c>
      <c r="B89" s="3" t="s">
        <v>10</v>
      </c>
      <c r="C89" s="2" t="s">
        <v>106</v>
      </c>
      <c r="D89" s="3" t="s">
        <v>80</v>
      </c>
      <c r="E89" s="4">
        <v>12</v>
      </c>
      <c r="F89" s="31"/>
      <c r="G89" s="27">
        <f t="shared" si="1"/>
        <v>0</v>
      </c>
    </row>
    <row r="90" spans="1:7" s="15" customFormat="1" ht="15" customHeight="1" x14ac:dyDescent="0.2">
      <c r="A90" s="3" t="s">
        <v>165</v>
      </c>
      <c r="B90" s="3" t="s">
        <v>10</v>
      </c>
      <c r="C90" s="2" t="s">
        <v>107</v>
      </c>
      <c r="D90" s="3" t="s">
        <v>38</v>
      </c>
      <c r="E90" s="4">
        <v>1</v>
      </c>
      <c r="F90" s="31"/>
      <c r="G90" s="27">
        <f t="shared" si="1"/>
        <v>0</v>
      </c>
    </row>
    <row r="91" spans="1:7" s="15" customFormat="1" ht="15" customHeight="1" x14ac:dyDescent="0.2">
      <c r="A91" s="3" t="s">
        <v>166</v>
      </c>
      <c r="B91" s="3" t="s">
        <v>10</v>
      </c>
      <c r="C91" s="2" t="s">
        <v>108</v>
      </c>
      <c r="D91" s="3" t="s">
        <v>38</v>
      </c>
      <c r="E91" s="4">
        <v>1</v>
      </c>
      <c r="F91" s="31"/>
      <c r="G91" s="27">
        <f t="shared" si="1"/>
        <v>0</v>
      </c>
    </row>
    <row r="92" spans="1:7" s="15" customFormat="1" ht="15" customHeight="1" x14ac:dyDescent="0.2">
      <c r="A92" s="3" t="s">
        <v>167</v>
      </c>
      <c r="B92" s="3" t="s">
        <v>10</v>
      </c>
      <c r="C92" s="2" t="s">
        <v>109</v>
      </c>
      <c r="D92" s="3" t="s">
        <v>38</v>
      </c>
      <c r="E92" s="4">
        <v>1</v>
      </c>
      <c r="F92" s="31"/>
      <c r="G92" s="27">
        <f t="shared" si="1"/>
        <v>0</v>
      </c>
    </row>
    <row r="93" spans="1:7" s="15" customFormat="1" x14ac:dyDescent="0.2">
      <c r="A93" s="11">
        <v>5</v>
      </c>
      <c r="B93" s="51" t="s">
        <v>58</v>
      </c>
      <c r="C93" s="51"/>
      <c r="D93" s="11"/>
      <c r="E93" s="10"/>
      <c r="F93" s="32"/>
      <c r="G93" s="33">
        <f>SUM(G94)</f>
        <v>0</v>
      </c>
    </row>
    <row r="94" spans="1:7" s="15" customFormat="1" ht="22.5" x14ac:dyDescent="0.2">
      <c r="A94" s="3" t="s">
        <v>168</v>
      </c>
      <c r="B94" s="3" t="s">
        <v>10</v>
      </c>
      <c r="C94" s="2" t="s">
        <v>117</v>
      </c>
      <c r="D94" s="3" t="s">
        <v>7</v>
      </c>
      <c r="E94" s="4">
        <v>1</v>
      </c>
      <c r="F94" s="31"/>
      <c r="G94" s="27">
        <f t="shared" si="1"/>
        <v>0</v>
      </c>
    </row>
    <row r="95" spans="1:7" ht="15.75" x14ac:dyDescent="0.2">
      <c r="A95" s="52" t="s">
        <v>55</v>
      </c>
      <c r="B95" s="53"/>
      <c r="C95" s="53"/>
      <c r="D95" s="53"/>
      <c r="E95" s="53"/>
      <c r="F95" s="54"/>
      <c r="G95" s="41">
        <f>+G93+G78+G58+G41+G32+G18+G8</f>
        <v>0</v>
      </c>
    </row>
    <row r="96" spans="1:7" ht="15.75" x14ac:dyDescent="0.2">
      <c r="A96" s="52" t="s">
        <v>5</v>
      </c>
      <c r="B96" s="53"/>
      <c r="C96" s="53"/>
      <c r="D96" s="53"/>
      <c r="E96" s="53"/>
      <c r="F96" s="54"/>
      <c r="G96" s="41">
        <f>+G97-G95</f>
        <v>0</v>
      </c>
    </row>
    <row r="97" spans="1:7" ht="15.75" x14ac:dyDescent="0.2">
      <c r="A97" s="52" t="s">
        <v>6</v>
      </c>
      <c r="B97" s="53"/>
      <c r="C97" s="53"/>
      <c r="D97" s="53"/>
      <c r="E97" s="53"/>
      <c r="F97" s="54"/>
      <c r="G97" s="41">
        <f>+G95*1.23</f>
        <v>0</v>
      </c>
    </row>
    <row r="98" spans="1:7" ht="15.75" x14ac:dyDescent="0.2">
      <c r="A98" s="17"/>
      <c r="B98" s="17"/>
      <c r="C98" s="17"/>
      <c r="D98" s="17"/>
      <c r="E98" s="18"/>
      <c r="F98" s="18"/>
      <c r="G98" s="18"/>
    </row>
    <row r="99" spans="1:7" ht="15.75" x14ac:dyDescent="0.2">
      <c r="A99" s="17"/>
      <c r="B99" s="17"/>
      <c r="C99" s="17"/>
      <c r="D99" s="17"/>
      <c r="E99" s="18"/>
      <c r="F99" s="18"/>
      <c r="G99" s="18"/>
    </row>
    <row r="100" spans="1:7" ht="44.25" customHeight="1" x14ac:dyDescent="0.2">
      <c r="A100" s="55"/>
      <c r="B100" s="55"/>
      <c r="C100" s="55"/>
      <c r="D100" s="38"/>
      <c r="E100" s="19"/>
      <c r="F100" s="19"/>
      <c r="G100" s="19"/>
    </row>
    <row r="101" spans="1:7" ht="12.75" customHeight="1" x14ac:dyDescent="0.2">
      <c r="A101" s="38"/>
      <c r="B101" s="38"/>
      <c r="C101" s="38"/>
      <c r="D101" s="60" t="s">
        <v>197</v>
      </c>
      <c r="E101" s="60"/>
      <c r="F101" s="60"/>
      <c r="G101" s="39"/>
    </row>
    <row r="102" spans="1:7" x14ac:dyDescent="0.2">
      <c r="A102" s="6"/>
      <c r="B102" s="7"/>
      <c r="C102" s="7"/>
    </row>
  </sheetData>
  <mergeCells count="22">
    <mergeCell ref="D101:F101"/>
    <mergeCell ref="A7:E7"/>
    <mergeCell ref="H7:I7"/>
    <mergeCell ref="B8:C8"/>
    <mergeCell ref="B18:C18"/>
    <mergeCell ref="B32:C32"/>
    <mergeCell ref="B40:C40"/>
    <mergeCell ref="B93:C93"/>
    <mergeCell ref="A95:F95"/>
    <mergeCell ref="A96:F96"/>
    <mergeCell ref="A97:F97"/>
    <mergeCell ref="A100:C100"/>
    <mergeCell ref="D1:E1"/>
    <mergeCell ref="A2:G2"/>
    <mergeCell ref="A3:G3"/>
    <mergeCell ref="A4:A6"/>
    <mergeCell ref="B4:B6"/>
    <mergeCell ref="C4:C6"/>
    <mergeCell ref="D4:D6"/>
    <mergeCell ref="E4:E6"/>
    <mergeCell ref="F4:F6"/>
    <mergeCell ref="G4:G6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42" orientation="portrait" r:id="rId1"/>
  <headerFooter alignWithMargins="0"/>
  <rowBreaks count="1" manualBreakCount="1">
    <brk id="5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4</vt:i4>
      </vt:variant>
    </vt:vector>
  </HeadingPairs>
  <TitlesOfParts>
    <vt:vector size="8" baseType="lpstr">
      <vt:lpstr>KO WC POZIOM -1 </vt:lpstr>
      <vt:lpstr>KO WC PARTER </vt:lpstr>
      <vt:lpstr>KO WC 1 piętro</vt:lpstr>
      <vt:lpstr>KO WC 2 piętro</vt:lpstr>
      <vt:lpstr>'KO WC 1 piętro'!Obszar_wydruku</vt:lpstr>
      <vt:lpstr>'KO WC 2 piętro'!Obszar_wydruku</vt:lpstr>
      <vt:lpstr>'KO WC PARTER '!Obszar_wydruku</vt:lpstr>
      <vt:lpstr>'KO WC POZIOM -1 '!Obszar_wydruku</vt:lpstr>
    </vt:vector>
  </TitlesOfParts>
  <Company>GDDKiA Oddział Rzeszów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GDDKiA SGM</dc:creator>
  <cp:lastModifiedBy>Kowalski Dariusz</cp:lastModifiedBy>
  <cp:lastPrinted>2020-10-09T08:08:37Z</cp:lastPrinted>
  <dcterms:created xsi:type="dcterms:W3CDTF">2014-06-12T08:42:46Z</dcterms:created>
  <dcterms:modified xsi:type="dcterms:W3CDTF">2020-10-09T08:57:22Z</dcterms:modified>
</cp:coreProperties>
</file>