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nia\przetargi\materiały biurowe na 2021\2020\"/>
    </mc:Choice>
  </mc:AlternateContent>
  <bookViews>
    <workbookView xWindow="480" yWindow="60" windowWidth="22995" windowHeight="9015" activeTab="1"/>
  </bookViews>
  <sheets>
    <sheet name="Formularz A" sheetId="4" r:id="rId1"/>
    <sheet name="Formularz B" sheetId="2" r:id="rId2"/>
  </sheets>
  <calcPr calcId="162913"/>
</workbook>
</file>

<file path=xl/calcChain.xml><?xml version="1.0" encoding="utf-8"?>
<calcChain xmlns="http://schemas.openxmlformats.org/spreadsheetml/2006/main">
  <c r="M210" i="4" l="1"/>
  <c r="N210" i="4" s="1"/>
  <c r="M209" i="4"/>
  <c r="N209" i="4" s="1"/>
  <c r="M208" i="4"/>
  <c r="N208" i="4" s="1"/>
  <c r="J208" i="4"/>
  <c r="M207" i="4"/>
  <c r="N207" i="4" s="1"/>
  <c r="J207" i="4"/>
  <c r="M206" i="4"/>
  <c r="N206" i="4" s="1"/>
  <c r="J206" i="4"/>
  <c r="M205" i="4"/>
  <c r="N205" i="4" s="1"/>
  <c r="J205" i="4"/>
  <c r="M204" i="4"/>
  <c r="N204" i="4" s="1"/>
  <c r="J204" i="4"/>
  <c r="M203" i="4"/>
  <c r="N203" i="4" s="1"/>
  <c r="M202" i="4"/>
  <c r="N202" i="4" s="1"/>
  <c r="J202" i="4"/>
  <c r="M201" i="4"/>
  <c r="N201" i="4" s="1"/>
  <c r="J201" i="4"/>
  <c r="M200" i="4"/>
  <c r="N200" i="4" s="1"/>
  <c r="M199" i="4"/>
  <c r="N199" i="4" s="1"/>
  <c r="M198" i="4"/>
  <c r="N198" i="4" s="1"/>
  <c r="J198" i="4"/>
  <c r="M197" i="4"/>
  <c r="N197" i="4" s="1"/>
  <c r="J197" i="4"/>
  <c r="M196" i="4"/>
  <c r="N196" i="4" s="1"/>
  <c r="J196" i="4"/>
  <c r="M195" i="4"/>
  <c r="N195" i="4" s="1"/>
  <c r="J195" i="4"/>
  <c r="M194" i="4"/>
  <c r="N194" i="4" s="1"/>
  <c r="J194" i="4"/>
  <c r="M193" i="4"/>
  <c r="N193" i="4" s="1"/>
  <c r="J193" i="4"/>
  <c r="M192" i="4"/>
  <c r="N192" i="4" s="1"/>
  <c r="J192" i="4"/>
  <c r="M191" i="4"/>
  <c r="N191" i="4" s="1"/>
  <c r="M190" i="4"/>
  <c r="N190" i="4" s="1"/>
  <c r="J190" i="4"/>
  <c r="M189" i="4"/>
  <c r="N189" i="4" s="1"/>
  <c r="J189" i="4"/>
  <c r="M188" i="4"/>
  <c r="N188" i="4" s="1"/>
  <c r="M187" i="4"/>
  <c r="N187" i="4" s="1"/>
  <c r="M186" i="4"/>
  <c r="N186" i="4" s="1"/>
  <c r="M185" i="4"/>
  <c r="N185" i="4" s="1"/>
  <c r="M184" i="4"/>
  <c r="N184" i="4" s="1"/>
  <c r="M183" i="4"/>
  <c r="N183" i="4" s="1"/>
  <c r="M182" i="4"/>
  <c r="N182" i="4" s="1"/>
  <c r="M181" i="4"/>
  <c r="N181" i="4" s="1"/>
  <c r="M180" i="4"/>
  <c r="N180" i="4" s="1"/>
  <c r="J180" i="4"/>
  <c r="M179" i="4"/>
  <c r="N179" i="4" s="1"/>
  <c r="J179" i="4"/>
  <c r="M178" i="4"/>
  <c r="N178" i="4" s="1"/>
  <c r="J178" i="4"/>
  <c r="M177" i="4"/>
  <c r="N177" i="4" s="1"/>
  <c r="M176" i="4"/>
  <c r="N176" i="4" s="1"/>
  <c r="J176" i="4"/>
  <c r="M175" i="4"/>
  <c r="N175" i="4" s="1"/>
  <c r="J175" i="4"/>
  <c r="M174" i="4"/>
  <c r="N174" i="4" s="1"/>
  <c r="M173" i="4"/>
  <c r="N173" i="4" s="1"/>
  <c r="M172" i="4"/>
  <c r="N172" i="4" s="1"/>
  <c r="J172" i="4"/>
  <c r="M171" i="4"/>
  <c r="N171" i="4" s="1"/>
  <c r="J171" i="4"/>
  <c r="M170" i="4"/>
  <c r="N170" i="4" s="1"/>
  <c r="M169" i="4"/>
  <c r="N169" i="4" s="1"/>
  <c r="J169" i="4"/>
  <c r="M168" i="4"/>
  <c r="N168" i="4" s="1"/>
  <c r="J168" i="4"/>
  <c r="M167" i="4"/>
  <c r="N167" i="4" s="1"/>
  <c r="J167" i="4"/>
  <c r="M166" i="4"/>
  <c r="N166" i="4" s="1"/>
  <c r="M165" i="4"/>
  <c r="N165" i="4" s="1"/>
  <c r="M164" i="4"/>
  <c r="N164" i="4" s="1"/>
  <c r="M163" i="4"/>
  <c r="N163" i="4" s="1"/>
  <c r="M162" i="4"/>
  <c r="N162" i="4" s="1"/>
  <c r="M161" i="4"/>
  <c r="N161" i="4" s="1"/>
  <c r="M160" i="4"/>
  <c r="N160" i="4" s="1"/>
  <c r="M159" i="4"/>
  <c r="N159" i="4" s="1"/>
  <c r="M158" i="4"/>
  <c r="N158" i="4" s="1"/>
  <c r="M157" i="4"/>
  <c r="N157" i="4" s="1"/>
  <c r="M156" i="4"/>
  <c r="N156" i="4" s="1"/>
  <c r="J156" i="4"/>
  <c r="M155" i="4"/>
  <c r="N155" i="4" s="1"/>
  <c r="J155" i="4"/>
  <c r="M154" i="4"/>
  <c r="N154" i="4" s="1"/>
  <c r="J154" i="4"/>
  <c r="M153" i="4"/>
  <c r="N153" i="4" s="1"/>
  <c r="J153" i="4"/>
  <c r="M152" i="4"/>
  <c r="N152" i="4" s="1"/>
  <c r="J152" i="4"/>
  <c r="M151" i="4"/>
  <c r="N151" i="4" s="1"/>
  <c r="J151" i="4"/>
  <c r="M150" i="4"/>
  <c r="N150" i="4" s="1"/>
  <c r="J150" i="4"/>
  <c r="M149" i="4"/>
  <c r="N149" i="4" s="1"/>
  <c r="J149" i="4"/>
  <c r="M148" i="4"/>
  <c r="N148" i="4" s="1"/>
  <c r="J148" i="4"/>
  <c r="M147" i="4"/>
  <c r="N147" i="4" s="1"/>
  <c r="J147" i="4"/>
  <c r="M146" i="4"/>
  <c r="N146" i="4" s="1"/>
  <c r="M145" i="4"/>
  <c r="N145" i="4" s="1"/>
  <c r="M144" i="4"/>
  <c r="N144" i="4" s="1"/>
  <c r="J144" i="4"/>
  <c r="M143" i="4"/>
  <c r="N143" i="4" s="1"/>
  <c r="M142" i="4"/>
  <c r="N142" i="4" s="1"/>
  <c r="M141" i="4"/>
  <c r="N141" i="4" s="1"/>
  <c r="J141" i="4"/>
  <c r="M140" i="4"/>
  <c r="N140" i="4" s="1"/>
  <c r="J140" i="4"/>
  <c r="M139" i="4"/>
  <c r="N139" i="4" s="1"/>
  <c r="J139" i="4"/>
  <c r="M138" i="4"/>
  <c r="N138" i="4" s="1"/>
  <c r="M137" i="4"/>
  <c r="N137" i="4" s="1"/>
  <c r="M136" i="4"/>
  <c r="N136" i="4" s="1"/>
  <c r="M135" i="4"/>
  <c r="N135" i="4" s="1"/>
  <c r="M134" i="4"/>
  <c r="N134" i="4" s="1"/>
  <c r="M133" i="4"/>
  <c r="N133" i="4" s="1"/>
  <c r="M132" i="4"/>
  <c r="N132" i="4" s="1"/>
  <c r="M131" i="4"/>
  <c r="N131" i="4" s="1"/>
  <c r="M130" i="4"/>
  <c r="N130" i="4" s="1"/>
  <c r="M129" i="4"/>
  <c r="N129" i="4" s="1"/>
  <c r="M128" i="4"/>
  <c r="N128" i="4" s="1"/>
  <c r="J128" i="4"/>
  <c r="M127" i="4"/>
  <c r="N127" i="4" s="1"/>
  <c r="J127" i="4"/>
  <c r="M126" i="4"/>
  <c r="N126" i="4" s="1"/>
  <c r="J126" i="4"/>
  <c r="M125" i="4"/>
  <c r="N125" i="4" s="1"/>
  <c r="M124" i="4"/>
  <c r="N124" i="4" s="1"/>
  <c r="M123" i="4"/>
  <c r="N123" i="4" s="1"/>
  <c r="M122" i="4"/>
  <c r="N122" i="4" s="1"/>
  <c r="J122" i="4"/>
  <c r="M121" i="4"/>
  <c r="N121" i="4" s="1"/>
  <c r="J121" i="4"/>
  <c r="M120" i="4"/>
  <c r="N120" i="4" s="1"/>
  <c r="M119" i="4"/>
  <c r="N119" i="4" s="1"/>
  <c r="J119" i="4"/>
  <c r="M118" i="4"/>
  <c r="N118" i="4" s="1"/>
  <c r="M117" i="4"/>
  <c r="N117" i="4" s="1"/>
  <c r="M116" i="4"/>
  <c r="N116" i="4" s="1"/>
  <c r="M115" i="4"/>
  <c r="N115" i="4" s="1"/>
  <c r="M114" i="4"/>
  <c r="N114" i="4" s="1"/>
  <c r="J114" i="4"/>
  <c r="M113" i="4"/>
  <c r="N113" i="4" s="1"/>
  <c r="J113" i="4"/>
  <c r="M112" i="4"/>
  <c r="N112" i="4" s="1"/>
  <c r="J112" i="4"/>
  <c r="M111" i="4"/>
  <c r="N111" i="4" s="1"/>
  <c r="J111" i="4"/>
  <c r="M110" i="4"/>
  <c r="N110" i="4" s="1"/>
  <c r="J110" i="4"/>
  <c r="M109" i="4"/>
  <c r="N109" i="4" s="1"/>
  <c r="M108" i="4"/>
  <c r="N108" i="4" s="1"/>
  <c r="J108" i="4"/>
  <c r="M107" i="4"/>
  <c r="N107" i="4" s="1"/>
  <c r="J107" i="4"/>
  <c r="M106" i="4"/>
  <c r="N106" i="4" s="1"/>
  <c r="J106" i="4"/>
  <c r="M105" i="4"/>
  <c r="N105" i="4" s="1"/>
  <c r="J105" i="4"/>
  <c r="M104" i="4"/>
  <c r="N104" i="4" s="1"/>
  <c r="J104" i="4"/>
  <c r="M103" i="4"/>
  <c r="N103" i="4" s="1"/>
  <c r="M102" i="4"/>
  <c r="N102" i="4" s="1"/>
  <c r="M101" i="4"/>
  <c r="N101" i="4" s="1"/>
  <c r="J101" i="4"/>
  <c r="M100" i="4"/>
  <c r="N100" i="4" s="1"/>
  <c r="J100" i="4"/>
  <c r="M99" i="4"/>
  <c r="N99" i="4" s="1"/>
  <c r="J99" i="4"/>
  <c r="M98" i="4"/>
  <c r="N98" i="4" s="1"/>
  <c r="J98" i="4"/>
  <c r="M97" i="4"/>
  <c r="N97" i="4" s="1"/>
  <c r="J97" i="4"/>
  <c r="M96" i="4"/>
  <c r="N96" i="4" s="1"/>
  <c r="J96" i="4"/>
  <c r="M95" i="4"/>
  <c r="N95" i="4" s="1"/>
  <c r="J95" i="4"/>
  <c r="M94" i="4"/>
  <c r="N94" i="4" s="1"/>
  <c r="J94" i="4"/>
  <c r="M93" i="4"/>
  <c r="N93" i="4" s="1"/>
  <c r="J93" i="4"/>
  <c r="M92" i="4"/>
  <c r="N92" i="4" s="1"/>
  <c r="J92" i="4"/>
  <c r="M91" i="4"/>
  <c r="N91" i="4" s="1"/>
  <c r="M90" i="4"/>
  <c r="N90" i="4" s="1"/>
  <c r="M89" i="4"/>
  <c r="N89" i="4" s="1"/>
  <c r="J89" i="4"/>
  <c r="M88" i="4"/>
  <c r="N88" i="4" s="1"/>
  <c r="J88" i="4"/>
  <c r="M87" i="4"/>
  <c r="N87" i="4" s="1"/>
  <c r="J87" i="4"/>
  <c r="M86" i="4"/>
  <c r="N86" i="4" s="1"/>
  <c r="J86" i="4"/>
  <c r="M85" i="4"/>
  <c r="N85" i="4" s="1"/>
  <c r="M84" i="4"/>
  <c r="N84" i="4" s="1"/>
  <c r="M83" i="4"/>
  <c r="N83" i="4" s="1"/>
  <c r="J83" i="4"/>
  <c r="M82" i="4"/>
  <c r="N82" i="4" s="1"/>
  <c r="J82" i="4"/>
  <c r="M81" i="4"/>
  <c r="N81" i="4" s="1"/>
  <c r="J81" i="4"/>
  <c r="M80" i="4"/>
  <c r="N80" i="4" s="1"/>
  <c r="J80" i="4"/>
  <c r="M79" i="4"/>
  <c r="N79" i="4" s="1"/>
  <c r="J79" i="4"/>
  <c r="M78" i="4"/>
  <c r="N78" i="4" s="1"/>
  <c r="J78" i="4"/>
  <c r="M77" i="4"/>
  <c r="N77" i="4" s="1"/>
  <c r="J77" i="4"/>
  <c r="M76" i="4"/>
  <c r="N76" i="4" s="1"/>
  <c r="J76" i="4"/>
  <c r="M75" i="4"/>
  <c r="N75" i="4" s="1"/>
  <c r="J75" i="4"/>
  <c r="M74" i="4"/>
  <c r="N74" i="4" s="1"/>
  <c r="J74" i="4"/>
  <c r="M73" i="4"/>
  <c r="N73" i="4" s="1"/>
  <c r="J73" i="4"/>
  <c r="M72" i="4"/>
  <c r="N72" i="4" s="1"/>
  <c r="J72" i="4"/>
  <c r="M71" i="4"/>
  <c r="N71" i="4" s="1"/>
  <c r="J71" i="4"/>
  <c r="M70" i="4"/>
  <c r="N70" i="4" s="1"/>
  <c r="J70" i="4"/>
  <c r="M69" i="4"/>
  <c r="N69" i="4" s="1"/>
  <c r="J69" i="4"/>
  <c r="M68" i="4"/>
  <c r="N68" i="4" s="1"/>
  <c r="J68" i="4"/>
  <c r="M67" i="4"/>
  <c r="N67" i="4" s="1"/>
  <c r="J67" i="4"/>
  <c r="M66" i="4"/>
  <c r="N66" i="4" s="1"/>
  <c r="J66" i="4"/>
  <c r="M65" i="4"/>
  <c r="N65" i="4" s="1"/>
  <c r="J65" i="4"/>
  <c r="M64" i="4"/>
  <c r="N64" i="4" s="1"/>
  <c r="J64" i="4"/>
  <c r="M63" i="4"/>
  <c r="N63" i="4" s="1"/>
  <c r="M62" i="4"/>
  <c r="N62" i="4" s="1"/>
  <c r="J62" i="4"/>
  <c r="M61" i="4"/>
  <c r="N61" i="4" s="1"/>
  <c r="J61" i="4"/>
  <c r="M60" i="4"/>
  <c r="N60" i="4" s="1"/>
  <c r="J60" i="4"/>
  <c r="M59" i="4"/>
  <c r="N59" i="4" s="1"/>
  <c r="J59" i="4"/>
  <c r="M58" i="4"/>
  <c r="N58" i="4" s="1"/>
  <c r="M57" i="4"/>
  <c r="N57" i="4" s="1"/>
  <c r="J57" i="4"/>
  <c r="M56" i="4"/>
  <c r="N56" i="4" s="1"/>
  <c r="J56" i="4"/>
  <c r="M55" i="4"/>
  <c r="N55" i="4" s="1"/>
  <c r="M54" i="4"/>
  <c r="N54" i="4" s="1"/>
  <c r="M53" i="4"/>
  <c r="N53" i="4" s="1"/>
  <c r="M52" i="4"/>
  <c r="N52" i="4" s="1"/>
  <c r="M51" i="4"/>
  <c r="N51" i="4" s="1"/>
  <c r="J51" i="4"/>
  <c r="M50" i="4"/>
  <c r="N50" i="4" s="1"/>
  <c r="M49" i="4"/>
  <c r="N49" i="4" s="1"/>
  <c r="M48" i="4"/>
  <c r="N48" i="4" s="1"/>
  <c r="M47" i="4"/>
  <c r="N47" i="4" s="1"/>
  <c r="M46" i="4"/>
  <c r="N46" i="4" s="1"/>
  <c r="M45" i="4"/>
  <c r="N45" i="4" s="1"/>
  <c r="M44" i="4"/>
  <c r="N44" i="4" s="1"/>
  <c r="M43" i="4"/>
  <c r="N43" i="4" s="1"/>
  <c r="M42" i="4"/>
  <c r="N42" i="4" s="1"/>
  <c r="M41" i="4"/>
  <c r="N41" i="4" s="1"/>
  <c r="M40" i="4"/>
  <c r="N40" i="4" s="1"/>
  <c r="M39" i="4"/>
  <c r="N39" i="4" s="1"/>
  <c r="J39" i="4"/>
  <c r="M38" i="4"/>
  <c r="N38" i="4" s="1"/>
  <c r="J38" i="4"/>
  <c r="M37" i="4"/>
  <c r="N37" i="4" s="1"/>
  <c r="M36" i="4"/>
  <c r="N36" i="4" s="1"/>
  <c r="J36" i="4"/>
  <c r="M35" i="4"/>
  <c r="N35" i="4" s="1"/>
  <c r="M34" i="4"/>
  <c r="N34" i="4" s="1"/>
  <c r="M33" i="4"/>
  <c r="N33" i="4" s="1"/>
  <c r="J33" i="4"/>
  <c r="M32" i="4"/>
  <c r="N32" i="4" s="1"/>
  <c r="M31" i="4"/>
  <c r="N31" i="4" s="1"/>
  <c r="J31" i="4"/>
  <c r="M30" i="4"/>
  <c r="N30" i="4" s="1"/>
  <c r="M29" i="4"/>
  <c r="N29" i="4" s="1"/>
  <c r="M28" i="4"/>
  <c r="N28" i="4" s="1"/>
  <c r="M27" i="4"/>
  <c r="N27" i="4" s="1"/>
  <c r="J27" i="4"/>
  <c r="M26" i="4"/>
  <c r="N26" i="4" s="1"/>
  <c r="J26" i="4"/>
  <c r="M25" i="4"/>
  <c r="N25" i="4" s="1"/>
  <c r="J25" i="4"/>
  <c r="M24" i="4"/>
  <c r="N24" i="4" s="1"/>
  <c r="M23" i="4"/>
  <c r="N23" i="4" s="1"/>
  <c r="J23" i="4"/>
  <c r="M22" i="4"/>
  <c r="N22" i="4" s="1"/>
  <c r="M21" i="4"/>
  <c r="N21" i="4" s="1"/>
  <c r="J21" i="4"/>
  <c r="M20" i="4"/>
  <c r="N20" i="4" s="1"/>
  <c r="J20" i="4"/>
  <c r="M19" i="4"/>
  <c r="N19" i="4" s="1"/>
  <c r="J19" i="4"/>
  <c r="M18" i="4"/>
  <c r="N18" i="4" s="1"/>
  <c r="J18" i="4"/>
  <c r="M17" i="4"/>
  <c r="N17" i="4" s="1"/>
  <c r="J17" i="4"/>
  <c r="M16" i="4"/>
  <c r="N16" i="4" s="1"/>
  <c r="M15" i="4"/>
  <c r="N15" i="4" s="1"/>
  <c r="M14" i="4"/>
  <c r="N14" i="4" s="1"/>
  <c r="M13" i="4"/>
  <c r="N13" i="4" s="1"/>
  <c r="M12" i="4"/>
  <c r="N12" i="4" s="1"/>
  <c r="M11" i="4"/>
  <c r="N11" i="4" s="1"/>
  <c r="J11" i="4"/>
  <c r="M10" i="4"/>
  <c r="N10" i="4" s="1"/>
  <c r="J10" i="4"/>
  <c r="M9" i="4"/>
  <c r="N9" i="4" s="1"/>
  <c r="M8" i="4"/>
  <c r="N8" i="4" s="1"/>
  <c r="M7" i="4"/>
  <c r="N7" i="4" s="1"/>
  <c r="J7" i="4"/>
  <c r="M6" i="4"/>
  <c r="N6" i="4" s="1"/>
  <c r="J6" i="4"/>
  <c r="M5" i="4"/>
  <c r="N5" i="4" s="1"/>
  <c r="M4" i="4"/>
  <c r="N4" i="4" s="1"/>
  <c r="N213" i="4" l="1"/>
  <c r="M213" i="4" s="1"/>
  <c r="M215" i="4" s="1"/>
  <c r="M214" i="4" s="1"/>
</calcChain>
</file>

<file path=xl/sharedStrings.xml><?xml version="1.0" encoding="utf-8"?>
<sst xmlns="http://schemas.openxmlformats.org/spreadsheetml/2006/main" count="1057" uniqueCount="443">
  <si>
    <t>Ilość</t>
  </si>
  <si>
    <t>Brutto</t>
  </si>
  <si>
    <t>Netto</t>
  </si>
  <si>
    <t>opk.</t>
  </si>
  <si>
    <t>szt</t>
  </si>
  <si>
    <t>szt.</t>
  </si>
  <si>
    <t>opk</t>
  </si>
  <si>
    <t>GRZBIET PLAS.16mm CZARNY (100szt) do 145 kartek</t>
  </si>
  <si>
    <t>ryza</t>
  </si>
  <si>
    <t>pud.</t>
  </si>
  <si>
    <t>TAŚMA DWUSTRONNA 50x 5</t>
  </si>
  <si>
    <t xml:space="preserve">TAŚMA PAKOWA 50x66 SCOTCH PRZEZROCZYSTA </t>
  </si>
  <si>
    <t>ZWROTNE POTWIERDZ.ODBIORU PISMA A6</t>
  </si>
  <si>
    <t>4.</t>
  </si>
  <si>
    <t>11.</t>
  </si>
  <si>
    <t>15.</t>
  </si>
  <si>
    <t>18.</t>
  </si>
  <si>
    <t>19.</t>
  </si>
  <si>
    <t>21.</t>
  </si>
  <si>
    <t>22.</t>
  </si>
  <si>
    <t>23.</t>
  </si>
  <si>
    <t>25.</t>
  </si>
  <si>
    <t>26.</t>
  </si>
  <si>
    <t>35.</t>
  </si>
  <si>
    <t>38.</t>
  </si>
  <si>
    <t>39.</t>
  </si>
  <si>
    <t>40.</t>
  </si>
  <si>
    <t>55.</t>
  </si>
  <si>
    <t>61.</t>
  </si>
  <si>
    <t>62.</t>
  </si>
  <si>
    <t>64.</t>
  </si>
  <si>
    <t>65.</t>
  </si>
  <si>
    <t>71.</t>
  </si>
  <si>
    <t>72.</t>
  </si>
  <si>
    <t>73.</t>
  </si>
  <si>
    <t>78.</t>
  </si>
  <si>
    <t>80.</t>
  </si>
  <si>
    <t>81.</t>
  </si>
  <si>
    <t>82.</t>
  </si>
  <si>
    <t>83.</t>
  </si>
  <si>
    <t>86.</t>
  </si>
  <si>
    <t>106.</t>
  </si>
  <si>
    <t>107.</t>
  </si>
  <si>
    <t>108.</t>
  </si>
  <si>
    <t>115.</t>
  </si>
  <si>
    <t>116.</t>
  </si>
  <si>
    <t>117.</t>
  </si>
  <si>
    <t>118.</t>
  </si>
  <si>
    <t>119.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</si>
  <si>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</si>
  <si>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</si>
  <si>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</si>
  <si>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</si>
  <si>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</si>
  <si>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</si>
  <si>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</si>
  <si>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</si>
  <si>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</si>
  <si>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</si>
  <si>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</si>
  <si>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143.</t>
  </si>
  <si>
    <t>144.</t>
  </si>
  <si>
    <t>146.</t>
  </si>
  <si>
    <t>147.</t>
  </si>
  <si>
    <t>148.</t>
  </si>
  <si>
    <t>149.</t>
  </si>
  <si>
    <t>153.</t>
  </si>
  <si>
    <t>154.</t>
  </si>
  <si>
    <t>155.</t>
  </si>
  <si>
    <t>161.</t>
  </si>
  <si>
    <t>162.</t>
  </si>
  <si>
    <t>168.</t>
  </si>
  <si>
    <t>171.</t>
  </si>
  <si>
    <t>172.</t>
  </si>
  <si>
    <t>173.</t>
  </si>
  <si>
    <t>174.</t>
  </si>
  <si>
    <t>175.</t>
  </si>
  <si>
    <t>176.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</si>
  <si>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</si>
  <si>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</si>
  <si>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</si>
  <si>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</si>
  <si>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</si>
  <si>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</si>
  <si>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</si>
  <si>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</si>
  <si>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</si>
  <si>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</si>
  <si>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</si>
  <si>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</si>
  <si>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</si>
  <si>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</si>
  <si>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</si>
  <si>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GRZBIET PLAS.10mm CZARNY (100szt) 65 kartek</t>
  </si>
  <si>
    <t>GRZBIET PLAS.14mm CZARNY (100szt) do 125 kartek</t>
  </si>
  <si>
    <t xml:space="preserve">IDENTYFIKATOR  MIĘKKI POZIOMY 110x79mm </t>
  </si>
  <si>
    <t xml:space="preserve">KALENDARZ BIURKOWY STOJĄCY B12 </t>
  </si>
  <si>
    <t xml:space="preserve">KALENDARZ BIURKOWY STOJĄCY B5 </t>
  </si>
  <si>
    <t>KLEJ W SZTYFCIE od 17g do 25g do klejenia papieru, tektury, fotografii, bezbarwny, bezwonny, zmywalny, niebrudzący</t>
  </si>
  <si>
    <t>KLEJ W SZTYFCIE od 35g do 40g do klejenia papieru, tektury, fotografii, bezbarwny, bezwonny, zmywalny, niebrudzący</t>
  </si>
  <si>
    <t>KLEJ W TAŚMIE  8mm x 10m</t>
  </si>
  <si>
    <t>KOREKTOR W PIÓRZE OKR.K.MET. 10ml</t>
  </si>
  <si>
    <t xml:space="preserve">KOSTKA NOTES  BIAŁA KLEJONA 85x85 </t>
  </si>
  <si>
    <t xml:space="preserve">KOSTKA NOTES BIAŁA NIEKLEJONA 85x85 </t>
  </si>
  <si>
    <t>KOSTKA NOTES KOLOR MIX KLEJONA 90mmx90mm</t>
  </si>
  <si>
    <t>KOSTKA NOTES BIAŁA  KLEJONA 83X83x50mm</t>
  </si>
  <si>
    <t>KOSTKA NOTES KOLOR  KLEJONA 83x83x50mm</t>
  </si>
  <si>
    <t>BLOCZKI SAMOPRZYLEPNE ŻÓŁTE 51X38mm, 3x100 kartek</t>
  </si>
  <si>
    <t>BLOCZKI SAMOPRZYLEPNE ŻÓŁTE 101x76mm, 1x100 kartek</t>
  </si>
  <si>
    <t>BLOCZKI SAMOPRZYLEPNE ŻÓŁTE 76x76mm, 1x100 kartek</t>
  </si>
  <si>
    <t>BLOCZKI SAMOPRZYLEPNE ŻÓŁTE 38x51mm, 4x50 kartek</t>
  </si>
  <si>
    <t>BLOCZKI SAMOPRZYLEPNE ŻÓŁTE LUB KOLOROWE 50x50mm, 1x400 kartek</t>
  </si>
  <si>
    <t>SAMOPRZYLEPNE ZAKŁADKI INDEKSUJĄCE DO ARCHIWIZACJI 50,8X38mm 4 kolory po 6 szt.</t>
  </si>
  <si>
    <t>SAMOPRZYLEPNE ZAKŁADKI INDEKSUJĄCE DO ARCHIWIZACJI 25X38mm 3 kolory po 12 szt.</t>
  </si>
  <si>
    <t>SAMOPRZYLEPNE ZAKŁADKI INDEKSUJĄCE KOLOROWE 20x50mm</t>
  </si>
  <si>
    <t xml:space="preserve">SKOROSZYT A4 PCV  WPINANY, BOCZNA PERFORACJA UMOŻLIWIAJĄCA WPIĘCIE DO SEGREGATORA Z DOWOLNYM RINGIEM, RÓŻNE KOLORY przednia okładka przezroczysta, druga kolorowa,posiadający papierowy pasek na opis, , pojemność ok. 200 kartek </t>
  </si>
  <si>
    <t>SKOROSZYT Z KLIPSEM, RÓŻNE KOLORY, przód wykonany z miękkiego PP, twarda tylna ściana, wyposażony w plastikowy klip zaciskowy podtrzymujący notatki bez konieczności ich dziurkowania</t>
  </si>
  <si>
    <t xml:space="preserve">SKOROSZYT A4 PCV  MY OFFICE RÓŻNE KOLORY przednia okładka przezroczysta, druga kolorowa,posiadający papierowy pasek na opis, wykonany z wytrzymałego PCV, tardy, pojemność ok. 200 kartek </t>
  </si>
  <si>
    <t>TABLICA KORKOWA W RAMIE DREWNIANEJ MDF 60X40cm</t>
  </si>
  <si>
    <t>TABLICA KORKOWA W RAMIE METALOWEJ MDF 120X60cm</t>
  </si>
  <si>
    <t>TABLICA KORKOWA W RAMIE METALOWEJ MDF 180X120cm</t>
  </si>
  <si>
    <t>TABLICA KORKOWA W RAMIE METALOWEJ MDF 200X100cm</t>
  </si>
  <si>
    <t>TAŚMA MONTAŻOWA PAINKOWA dwustronna klejąca, do montazu drobnych elementów 19mmx1,5m</t>
  </si>
  <si>
    <t xml:space="preserve">TAŚMA KLEJĄCA SAMOPRZYLEPNA MATOWA TYPU MAGIC, którą można odkleić bez uszkodzenia powierzchni, zastępuje gęsią skórkę  19mmx33m </t>
  </si>
  <si>
    <t>TAŚMA KLEJĄCA SAMOPRZYLEPNA PRZEZROCZYSTA, bezwonna, wzmocniona powłoka odporna na starzenie, zastosowanie w szerokim zakresie temperatur 18mmx10</t>
  </si>
  <si>
    <t>TAŚMA KLEJĄCA SAMOPRZYLEPNA PRZEZROCZYSTA  bezwonna, wzmocniona powłoka odporna na starzenie, zastosowanie w szerokim zakresie temperatur 18mmx30y</t>
  </si>
  <si>
    <t>TAŚMA KLEJĄCA SAMOPRZYLEPNA PRZEZROCZYSTA  bezwonna, wzmocniona powłoka odporna na starzenie, zastosowanie w szerokim zakresie temperatur 24mmx30 y</t>
  </si>
  <si>
    <t>LAKIEROWANA TECZKA A4 RÓZNE KOLORY  wykonana z wytrzymałego i estetycznego tworzywa sztucznego, do przenoszenia dokumentów, klapki zewnętrzne zabezpieczające zawartość przed wysunięciem, zamykane gumką</t>
  </si>
  <si>
    <t>TEMPERÓWKA PODWÓJNA plastikowa, pojemnik na ścinki, różne kolory</t>
  </si>
  <si>
    <t>TUBA KREŚLARSKA KARTONOWA   75cm/10cm</t>
  </si>
  <si>
    <t>TUBA KREŚLARSKA REGULOWANA 60-100cm/8,5cm</t>
  </si>
  <si>
    <t xml:space="preserve">TAŚMA PAKOWA BRĄZOWA idealna do zabezpieczenia paczek z warstwą klejąca kauczukunaturalnego  48mmx50m </t>
  </si>
  <si>
    <t>TAŚMA PAKOWA PRZEZROCZYSTA idealna do zabezpieczenia paczek z warstwą klejąca kauczukunaturalnego  48mmx50m</t>
  </si>
  <si>
    <t>TUSZ DO STEMPLI CZARNY 30ml</t>
  </si>
  <si>
    <t>TUSZ DO STEMPLI CZERWONY 30ml</t>
  </si>
  <si>
    <t>ZAKŁADKA INDEKS  A4 kartonowe, białe z kolorowymi indeksami, pasujące do każdego segregatora, z karta informacyjno - opisową, wyposazone we wzmocniony pasek brzegowy (perforacją)</t>
  </si>
  <si>
    <t>MARKERY OLEJOWE  RÓŻNE KOLORY do znakowania wszystkich powierzchni: szorstkich, gładkich, tłustych, wodoodpornych (metal, szkło, kamień, plastik, styropian, drewno), nie tracących koloru pod wpływem światła i warunków atmosferycznychz okrągłą końcówką</t>
  </si>
  <si>
    <t>MARKERY PERMANENTNE RÓŻNE KOLORY z okrągłą końcówką wodo i światło odporne, możliwość pisania po każej powierzchni</t>
  </si>
  <si>
    <t>MARKERY SUCHOŚCIERALNE RÓŻNE KOLORY z okrągłą końcówką łatwościeralny, szybkoschnący, tusz na bazie alkoholu</t>
  </si>
  <si>
    <t>ZAKREŚLACZ RÓŻNE KOLORY fluorescencyjny z tuszem pigmenowym, do zaznaczania i podkreślania na każdym papierze, nie zasychający w ciagu min. 4 godz. bez skuwki</t>
  </si>
  <si>
    <t>PINEZKI KOŁECZKI kolorowe do tablic korkowych (100szt.)</t>
  </si>
  <si>
    <t>ZSZYWACZ wykonany z trwałego tworzywa sztucznego z metalowymi częściami, zszywa do 30 kartek. Głębokość wsuwania kartek 60mm, na zszywki 24/6, 26/6 ładowne z góry</t>
  </si>
  <si>
    <t>NÓŻ DO KOPERT ostrze ze stali nierdzewnej, przeznaczony do otwierania kopert</t>
  </si>
  <si>
    <t xml:space="preserve">PODAJNIK DO TAŚMY RÓŻNE KOLORY- praktyczny podajnik do tasmy klejącej o szerokości do 18mm, masywna i trwała obudowa, stalowe ostrze do odcięcia taśmy, antyposlizgowy spód </t>
  </si>
  <si>
    <t>ZESTAW NABIURKOWY wykonany z metalu pokryty lakierem czarnym lub srebnym tworzący kilka elementów: 
- zestaw 3 półek na dokumenty 260x350x290mm
 -przybornik na biurko 205x145x100mm
- pojemnik na długopisy 90x98mm
- pojemnik na karteczki 105x105x90mm</t>
  </si>
  <si>
    <t>DYSPENSER NA SPINACZE w opakowaniu dodatkowo 100 spinaczy, wbudowany magnes,  ograniczniki na spodzie</t>
  </si>
  <si>
    <t>POJEMNIK NA KARTECZKI bloczek z karteczkami na 500 karteczek 90x90mm</t>
  </si>
  <si>
    <t>PRZYBORNIK NA BIURKO przegródki róznej wielkosci min.4,  ograniczniki na spodzie</t>
  </si>
  <si>
    <t>POJEMNIK NA DŁUGOPISY wykonany z trwałego, odpornego na pęknięcia tworzywa sztucznego min. 90x90mm</t>
  </si>
  <si>
    <t>KALKULATOR 12-pozycyjny wyświetlacz, pierwiastek kwadratowy, procenty,klawisz cofania, znak+/-, obliczenia marżowe, zaokrąglenie liczb w górę, w dół, podwójne zero, znacznik części tysięcznej</t>
  </si>
  <si>
    <t>PUDŁO ARCHIWIZACYJNE ZBIORCZE KARTONOWE RÓŻNE KOLORY wykonane z trójwarstwowej tektury falistej  składanie bardzo proste w montażu, mieszczące min. 4 segregatory lub pojemniki archiwizacyjne, wzmocnione ze zintergowaną  klapą otwieraną od góry 550x365x320mm</t>
  </si>
  <si>
    <t>TECZKA DO KORESPONDENCJI okładka skóropodobna 275x343mm</t>
  </si>
  <si>
    <t>TECZKA DO PODPISU A4,  tworzywo  skóropodobne, grzbiet wykonany harmonijkowo, kartki wew. Białe z dziurkami                     z min. 12 karkami</t>
  </si>
  <si>
    <t>TECZKA KARTONOWA Z RĄCZKĄ I ZAMKIEM wykonana z utwardzonego kartonu, pokryta foią PP, łaczona na nity, wyposazona w mechanizm zamykający 240x319x50mm</t>
  </si>
  <si>
    <t>ROZSZYWACZ do rozszywania zszywek</t>
  </si>
  <si>
    <t>KOŁOZESZYT A4/100 KRATKA spirala, twarda oprawa, strony perforowane, dziurkowane</t>
  </si>
  <si>
    <t>KOŁOZESZYT A5/100 KRATKA spirala, twarda oprawa, strony perforowane, dziurkowane</t>
  </si>
  <si>
    <t>KOSZULKA A4 do przechowywania dokumentów wykonane z folii PP krystalicznej, multiperforowane pasujące do każego segregatora, otwierane u góry (100szt.)</t>
  </si>
  <si>
    <t>KOSZULKA A4 do przechowywania dokumentów wykonane z folii groszkowej, multiperforowane pasujące do każego segregatora, otwierane u góry (100szt.)</t>
  </si>
  <si>
    <t>KOSZULKA A4 do przechowywania dokumentów wykonane z folii PP, multiperforowane pasujące do każego segregatora, otwierane u góry, specjalnie wzmocniony brzeg (100szt.)</t>
  </si>
  <si>
    <t>KOSZULKA A4 Z KLAPKĄ BOCZNĄ do przechowywania dokumentów wykonane z matowej folii PP, multiperforowane pasujące do każego segregatora, otwierane z boku, specjalnie wzmocniony brzeg (10szt.)</t>
  </si>
  <si>
    <t>KOSZULKA NA KATALOGI A4 Z KLAPKĄ GÓRNĄ z poszerzanym brzegiem do przechowywania dokumentów wykonane z mocnej folii, multiperforowane pasujące do każego segregatora, zamykane od góry klapką zabezpieczającą, specjalnie wzmocniony brzeg (10szt.)</t>
  </si>
  <si>
    <t>KOSZULKA A4 NA CD/DVD z folii PP, krystalicznej, sztywnej z mechanizmem ringowym, posiadająca kieszenie na 4 płyty, pasek z multiperforacją (25szt)</t>
  </si>
  <si>
    <t>KIESZENIE SAMOPRZYLEPNE PCV z przezroczystej folii, nalepiane na różne rodzaje powierzchni 120x120mm (25szt.)</t>
  </si>
  <si>
    <t>LINIJKA  20cm wykonana z przezroczystego polistyrenu wysokiej jakości, dokładnie wykonane skale, zaokrąglone rogi</t>
  </si>
  <si>
    <t>LINIJKA  30cm wykonana z przezroczystego polistyrenu wysokiej jakości, dokładnie wykonane skale, zaokrąglone rogi</t>
  </si>
  <si>
    <t>LUPA ręczna o powiększeniu 3x z wygodną w uchwycie dla dłoni rączką . Idealna do czytania lub oglądania zdjęć w dobrych warunkach oświetleniowych</t>
  </si>
  <si>
    <t>MARKER różne kolory do płyt CD/DVD i folii z okrągłą końcówką , grubość linii pisania 0,5mm</t>
  </si>
  <si>
    <t>MARKER różne kolory do płyt CD/DVD i folii z okrągłą końcówką , grubość linii pisania 1mm</t>
  </si>
  <si>
    <t>MARKER różne kolory do płyt CD/DVD i folii z okrągłą końcówką , grubość linii pisania 4mm</t>
  </si>
  <si>
    <t>NABOJE DO PIÓR WATERMAN NIEBIESKIE 50ml (8szt)</t>
  </si>
  <si>
    <t>CIENKOPIS różne kolory, uniwersalny, wentylowana skuwka, końcówka odporna na załamania i rozwarstwienia, grubość linii pisania 0,4mm</t>
  </si>
  <si>
    <t>DŁUGOPIS NIEBIESKI automatycznie chowany wkład, tusz nieplamiący, wygodny, gumowy uchwyt</t>
  </si>
  <si>
    <t>DŁUGOPIS CZERWONY automatycznie chowany wkład, tusz nieplamiący, wygodny, gumowy uchwyt</t>
  </si>
  <si>
    <t>DŁUGOPIS ZIELONY automatycznie chowany wkład, tusz nieplamiący, wygodny, gumowy uchwyt</t>
  </si>
  <si>
    <t>DZIURKACZ metalowa podstawa, podwójny wskaźnik środka strony, listwa formatowa, rozstaw dziurek 80mm, średnica otworu 5,5mm, do 32 kartek papieru</t>
  </si>
  <si>
    <t>DZIURKACZ metalowa podstawa, podwójny wskaźnik środka strony, listwa formatowa, rozstaw dziurek 80mm, średnica otworu 5,5mm, do 65 kartek papieru</t>
  </si>
  <si>
    <t>DZIURKACZ metalowa podstawa, podwójny wskaźnik środka strony, listwa formatowa, rozstaw dziurek 80mm, średnica otworu 5,5mm, ostrza ze stali, do 150 kartek papieru</t>
  </si>
  <si>
    <t xml:space="preserve">FASTYKUŁA A4 - bezkwasowa do ochrony i stabilizacji luźnych grup dokumentów, format 31,5 x 23 cm, A4, gramatura min. 923 g/m2,  z otworami na tasiemki bawełnianymi, 
 kolor szary lub kremowy
</t>
  </si>
  <si>
    <t>ETYKIETY samoprzylepne A4,  współpracują ze wszystkimi rodzajami drukarek igłowych, atramentowych i z większością drukarek laserowych,  z krawędziami bezpieczeństwa, które zapobiegają odkładaniu się kleju na mechanizmie drukarki. Opakowanie  100 arkuszy 210x297mm</t>
  </si>
  <si>
    <t>EWIDENCJA WYJŚĆ W GODZ.SŁUŻBOWYCH 16 kartek bloczku A4</t>
  </si>
  <si>
    <t>FOLIOPIS UNIWERSALNY różne kolory do pisania po każdej powierzchni wodo i światło odporne, nasadka z praktycznym klipem</t>
  </si>
  <si>
    <t>B4 HK KOPERTA SAMOKLEJĄCA BRĄZOWA  (250szt)</t>
  </si>
  <si>
    <t>BRULION A4 96- kartkowy w kratkę niebieską , wytrzymały, szyty, klejony</t>
  </si>
  <si>
    <t>C6 SK KOPERTY BIAŁE (1000szt)SAMOKLEJĄCE</t>
  </si>
  <si>
    <t>CIENKOPIS kulkowy, rózne kolory, bezpieczna wentylowana skuwka z metalowym klipem V-system</t>
  </si>
  <si>
    <t>1.</t>
  </si>
  <si>
    <t>2.</t>
  </si>
  <si>
    <t>3.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</si>
  <si>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</si>
  <si>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</si>
  <si>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</si>
  <si>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</si>
  <si>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</si>
  <si>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</si>
  <si>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</si>
  <si>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</si>
  <si>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</si>
  <si>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16.</t>
  </si>
  <si>
    <t>17.</t>
  </si>
  <si>
    <t>20.</t>
  </si>
  <si>
    <t>24.</t>
  </si>
  <si>
    <t>27.</t>
  </si>
  <si>
    <t>28.</t>
  </si>
  <si>
    <t>29.</t>
  </si>
  <si>
    <t>30.</t>
  </si>
  <si>
    <t>31.</t>
  </si>
  <si>
    <t>32.</t>
  </si>
  <si>
    <t>33.</t>
  </si>
  <si>
    <t>34.</t>
  </si>
  <si>
    <t>36.</t>
  </si>
  <si>
    <t>37.</t>
  </si>
  <si>
    <t>41.</t>
  </si>
  <si>
    <t>42.</t>
  </si>
  <si>
    <t>43.</t>
  </si>
  <si>
    <t>45.</t>
  </si>
  <si>
    <t>47.</t>
  </si>
  <si>
    <t>48.</t>
  </si>
  <si>
    <t>49.</t>
  </si>
  <si>
    <t>50.</t>
  </si>
  <si>
    <t>51.</t>
  </si>
  <si>
    <t>52.</t>
  </si>
  <si>
    <t>53.</t>
  </si>
  <si>
    <t>54.</t>
  </si>
  <si>
    <t>56.</t>
  </si>
  <si>
    <t>57.</t>
  </si>
  <si>
    <t>58.</t>
  </si>
  <si>
    <t>59.</t>
  </si>
  <si>
    <t>60.</t>
  </si>
  <si>
    <t>63.</t>
  </si>
  <si>
    <t>66.</t>
  </si>
  <si>
    <t>67.</t>
  </si>
  <si>
    <t>68.</t>
  </si>
  <si>
    <t>69.</t>
  </si>
  <si>
    <t>70.</t>
  </si>
  <si>
    <t>74.</t>
  </si>
  <si>
    <t>75.</t>
  </si>
  <si>
    <t>76.</t>
  </si>
  <si>
    <t>77.</t>
  </si>
  <si>
    <t>79.</t>
  </si>
  <si>
    <t>84.</t>
  </si>
  <si>
    <t>85.</t>
  </si>
  <si>
    <t>101.</t>
  </si>
  <si>
    <t>102.</t>
  </si>
  <si>
    <t>120.</t>
  </si>
  <si>
    <t>128.</t>
  </si>
  <si>
    <t>129.</t>
  </si>
  <si>
    <t>141.</t>
  </si>
  <si>
    <t>142.</t>
  </si>
  <si>
    <t>145.</t>
  </si>
  <si>
    <t>150.</t>
  </si>
  <si>
    <t>151.</t>
  </si>
  <si>
    <t>152.</t>
  </si>
  <si>
    <t>156.</t>
  </si>
  <si>
    <t>157.</t>
  </si>
  <si>
    <t>158.</t>
  </si>
  <si>
    <t>159.</t>
  </si>
  <si>
    <t>160.</t>
  </si>
  <si>
    <t>163.</t>
  </si>
  <si>
    <t>164.</t>
  </si>
  <si>
    <t>165.</t>
  </si>
  <si>
    <t>166.</t>
  </si>
  <si>
    <t>167.</t>
  </si>
  <si>
    <t>169.</t>
  </si>
  <si>
    <t>170.</t>
  </si>
  <si>
    <t>MAGNESY DO TABLIC 25mm (6szt)</t>
  </si>
  <si>
    <t>MAGNESY DO TABLIC 30mm (6szt)</t>
  </si>
  <si>
    <t>MAGNESY DO TABLIC 40mm (6szt)</t>
  </si>
  <si>
    <t>GĄBKA DO TABLIC SUCHOŚCIERALNYCH z materiału, z warstwą magentyczną, spód filcowy, nie rysująca tablicy</t>
  </si>
  <si>
    <t>BLOKI DO FLIPCHARTÓW z wyciętymi otworami do mocowania tablicy, gładkie lub w kartkę, ilość arkuszy 50,  650x1000mm</t>
  </si>
  <si>
    <t>HOLDER NA MARKERY do tablic suchościeralnych</t>
  </si>
  <si>
    <t>PŁYN  CZYSZCZĄCY DO TABLIC SUCHOŚCIERALNYCH Z ATOMIZEREM czyszczący wszystkie markery do tablic oraz inne zabrudzenia, antystatyczny, pojemność 250 ml</t>
  </si>
  <si>
    <t>OŁÓWEK SZEŚCIOKĄTNY Z GUMKĄ GRAFITOWY wykonany z żywicy syntetycznej, wysoka elstyczność, średnica 2,3mm</t>
  </si>
  <si>
    <t>OŁÓWEK AUTOMATYCZNY techniczny, przeznaczony do robienia rysunków tecnicznych, pod mechanizmem przyciskowym gumka,</t>
  </si>
  <si>
    <t>PAPIER KOLOROWY mix kolorów 5 kolorówx20 arkuszy w ryzie A4 min. 80g/m²</t>
  </si>
  <si>
    <t>FOLIA STRECH do ręcznego owijania, czarna, szer. 500mm 1 szt.</t>
  </si>
  <si>
    <t>FOLIA STRECH mini-rap, folia + uchwyt  1 szt.</t>
  </si>
  <si>
    <t>NÓŻ DO TAPET do cięcia papieru, kartonu i materialów pakowych, z wytrzymałego plastiku, stalowa prowadnica ostrza, wysuwane 7-częściowe ostrze z mozliwością odłamania stepionych części, blokada unieruchamiająca ostrze  długość 100mm szer. 18mm</t>
  </si>
  <si>
    <t>PODKŁADKI SZTYWNE do pisania z folii PCV, z mocnym mechanizmem zaciskowym rozne kolory A4</t>
  </si>
  <si>
    <t>C4 HK KOPERTA SAMOKLEJĄCA Z PASKIEM BIAŁA (250szt)</t>
  </si>
  <si>
    <t>C5 HK KOPERTY BIAŁE BOK DŁUGI (500szt) SAMOKLEJĄCE  Z PASKIEM</t>
  </si>
  <si>
    <t>E-4 + HK KOPERTY BIAŁE (250szt.) SAMOKLEJĄCE Z PASKIEM</t>
  </si>
  <si>
    <t>FLAMASTER z mocną końcówką o grubości 2mm, odporną na rozwarstwienie, pigmenty odporne na blaknięcie, wentylowana skuwka, bezwonny tusz na bazie wody</t>
  </si>
  <si>
    <t xml:space="preserve">FLAMASTER z mocną końcówką o grubości 1mm, odporną na rozwarstwienie, pigmenty odporne na blaknięcie, wentylowana skuwka, bezwonny tusz na bazie wody </t>
  </si>
  <si>
    <t xml:space="preserve">DZIENNIK BUDOWY A4/60 Druk akcydensowy dziennik budowy 1+1 samokopiujący A4 </t>
  </si>
  <si>
    <t>FOLIA LAMIN.A4  80mic./100szt. Sztywna folia błyszcząca</t>
  </si>
  <si>
    <t>GRAFITY  OŁÓWKOWE 0,5mm 2B z syntetycznej żywicy, grafitu i węgla (12 grafitów)</t>
  </si>
  <si>
    <t>GRAFITY OŁÓWKOWE 0,5mm HB z syntetycznej żywicy, grafitu i węgla (12 grafitów)</t>
  </si>
  <si>
    <t>GRAFITY  OŁÓWKOWE 0,7mm 2B z syntetycznej żywicy, grafitu i węgla (12 grafitów)</t>
  </si>
  <si>
    <t xml:space="preserve">GUMKA UNIWESALNA DO MAZANIA Wykonana z elastycznego kauczuku, przeznaczona jest do usuwania śladów po rysikach z papieru
</t>
  </si>
  <si>
    <t>GUMKI RECEPTURKI  (40g)Różnokolorowe gumki  recepturki (białe, żółte, pomarańczowe, czerwone, fioletowe, czarne, niebieskie, zielone}</t>
  </si>
  <si>
    <t>KLIPS METALOWY 19mm./12szt odporny na odkształcenia, galwanizowany (12szt.)</t>
  </si>
  <si>
    <t>KLIPS METALOWY 25mm./12szt odporny na odkształcenia, galwanizowany (12szt.)</t>
  </si>
  <si>
    <t>KLIPS METALOWY 32mm./12szt odporny na odkształcenia, galwanizowany (12szt.)</t>
  </si>
  <si>
    <t>KLIPS METALOWY 41mm./12szt odporny na odkształcenia, galwanizowany (12szt.)</t>
  </si>
  <si>
    <t>KLIPS METALOWY 51mm./12szt odporny na odkształcenia, galwanizowany (12szt.)</t>
  </si>
  <si>
    <t>KOREKTOR W TAŚMIE  4,2mm x 10mpoliestrowa taśma korygująca</t>
  </si>
  <si>
    <t>NABOJE DO PIÓR PARKER NIEBIESKIE do wszystkich rodzajów piór wiecznych z dużym zasobnikiem (6szt.)</t>
  </si>
  <si>
    <t xml:space="preserve">NOŻYCZKI  BIUROWE uniwersalne, trwałe ostrze ze stali nierdzewnej, miękki uchwyt wyprofilowany dla prawo i lewo ręcznych osób odporny na pęknięcia </t>
  </si>
  <si>
    <r>
      <t>PAPIER KSERO  COLOR COPY A4 przeznaczony do wszystkich wydruków czarno-białych lub kolorowych gramatura min. 80g/m</t>
    </r>
    <r>
      <rPr>
        <sz val="11"/>
        <color theme="1"/>
        <rFont val="Calibri"/>
        <family val="2"/>
        <charset val="238"/>
      </rPr>
      <t xml:space="preserve">², białość min. 161 CIE </t>
    </r>
    <r>
      <rPr>
        <sz val="11"/>
        <color theme="1"/>
        <rFont val="Calibri"/>
        <family val="2"/>
        <charset val="238"/>
        <scheme val="minor"/>
      </rPr>
      <t xml:space="preserve">(1 ryza) </t>
    </r>
  </si>
  <si>
    <r>
      <t>PAPIER KSERO  COLOR COPY A3 przeznaczony do wszystkich wydruków czarno-białych lub kolorowych gramatura min. 80g/m</t>
    </r>
    <r>
      <rPr>
        <sz val="11"/>
        <color theme="1"/>
        <rFont val="Calibri"/>
        <family val="2"/>
        <charset val="238"/>
      </rPr>
      <t xml:space="preserve">², białość min. 161 CIE </t>
    </r>
    <r>
      <rPr>
        <sz val="11"/>
        <color theme="1"/>
        <rFont val="Calibri"/>
        <family val="2"/>
        <charset val="238"/>
        <scheme val="minor"/>
      </rPr>
      <t xml:space="preserve">(1 ryza) </t>
    </r>
  </si>
  <si>
    <t>PRZEKŁADKI KARTONOWE RÓŻNE KOLORY przeznaczone do segregowania dokumentów, wykonane z grubego karonu, 240x105mm (100szt.)</t>
  </si>
  <si>
    <t>SKOROWIDZ 2/3 A4 GRAND 96 kartek</t>
  </si>
  <si>
    <t>SPINACZE OKRĄGŁE 25mm (100szt)</t>
  </si>
  <si>
    <t>SPINACZE OKRĄGŁE 28mm(100szt)</t>
  </si>
  <si>
    <t>SPINACZE OKRĄGŁE 33mm(100szt)</t>
  </si>
  <si>
    <t>SPINACZE OKRĄGŁE 50mm(100szt)</t>
  </si>
  <si>
    <t>SPINACZE TRÓJKĄTNE 25mm(100szt)</t>
  </si>
  <si>
    <t>SPINACZE TRÓJKĄTNE 31mm(100szt)</t>
  </si>
  <si>
    <t>SPINKA ARCHIWIZACYJNA(100szt.)</t>
  </si>
  <si>
    <t>TECZKA A4 RÓŻNE KOLORY  wykonana z wytrzymałego i estetycznego tworzywa sztucznego, do przenoszenia dokumentów, klapki zewnetrzne zabezpieczające zawartość przed wysunięciem, zamykane gumką</t>
  </si>
  <si>
    <t>DRUK DELEGACJI - POLECENIE WYJAZDU SŁUŻBOWEGO (40kartek)</t>
  </si>
  <si>
    <t>bloczek</t>
  </si>
  <si>
    <t>TECZKA KARTONOWA Z RĄCZKĄ I ZAMKIEM wykonana z utwardzonego kartonu, pokryta foią PP, wyposażona w mechanizm zamykający A4 szer. Min. 40mm</t>
  </si>
  <si>
    <t>WĄSY DO AKT - mechanizmy skoroszytowe rózne kolory (25szt)</t>
  </si>
  <si>
    <t>ZSZYWKI mocne stalowe zszywki w róznych rozmiarach, do stosowania w różnego rodzaju zszywaczach 24/6, 26/6, (1000szt)</t>
  </si>
  <si>
    <t>44.</t>
  </si>
  <si>
    <t>46.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</si>
  <si>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</si>
  <si>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</si>
  <si>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</si>
  <si>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</si>
  <si>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</si>
  <si>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</si>
  <si>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</si>
  <si>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</si>
  <si>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</si>
  <si>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</si>
  <si>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</si>
  <si>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</si>
  <si>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</si>
  <si>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</si>
  <si>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103.</t>
  </si>
  <si>
    <t>104.</t>
  </si>
  <si>
    <t>105.</t>
  </si>
  <si>
    <t>109.</t>
  </si>
  <si>
    <t>110.</t>
  </si>
  <si>
    <t>111.</t>
  </si>
  <si>
    <t>112.</t>
  </si>
  <si>
    <t>113.</t>
  </si>
  <si>
    <t>114.</t>
  </si>
  <si>
    <t>121.</t>
  </si>
  <si>
    <t>122.</t>
  </si>
  <si>
    <t>123.</t>
  </si>
  <si>
    <t>125.</t>
  </si>
  <si>
    <t>126.</t>
  </si>
  <si>
    <t>127.</t>
  </si>
  <si>
    <t>178.</t>
  </si>
  <si>
    <t>Kieszeń samoprzylepna 3L na etykiety 75x150 (10szt.)</t>
  </si>
  <si>
    <t>PAPIER KSERO PLOTER  do wydruków wielkoformatowych w technice laserowej i atramentowej 297mmx50m 80g - 2 sztuki</t>
  </si>
  <si>
    <t>PAPIER KSERO PLOTER  do wydruków wielkoformatowych w technice laserowej i atramentowej 420mmx50m 80g - 2 sztuki</t>
  </si>
  <si>
    <t>SAMOPRZYLEPNE ZAKŁADKI INDEKSUJĄCE KOLOROWE 26x76mm (3szt.)</t>
  </si>
  <si>
    <t>SAMOPRZYLEPNE ZAKŁADKI INDEKSUJĄCE KOLOROWE STRZAŁKI 25x45mm  (3 szt.)</t>
  </si>
  <si>
    <t>TECZKA KARTONOWA WIĄZANA A4 do przenoszenia dokumentów, klapki zewnetrzne zabezpieczające zawartość przed wysunięciem</t>
  </si>
  <si>
    <t>TECZKA Z PRZEGRÓDKAMI wykonana z półprzezroczystego PP, zawierająca 12 poszerzanych przekładek indeksami, solidne zamknięcie,  na przedniej okładce miejsce na wizytówkę, na 300 kartek</t>
  </si>
  <si>
    <t>TECZKA NA AKTA OSOBOWE A4  różne kolory  mocna tektura oblana folia PCV z  grzbietem lub skoropodobnym tworzywem 3 szt. przekładek personalnych wg. Wzoru kodeksu pracy grubość min. 4cm</t>
  </si>
  <si>
    <t>WKŁAD DO DŁUG.UNI SA-7C NIEBIESKI (12szt)</t>
  </si>
  <si>
    <t>ZAWIESZKI NA KLUCZE  z tworzywa PCV z miejscem na opis i łatwym dostepem do częsi opisowej (6szt.)</t>
  </si>
  <si>
    <t>TAŚMA TERMOŻYWICZNA kompatybilna z drukarka do etykiet Zebra 060/74/o/C/n/110</t>
  </si>
  <si>
    <t xml:space="preserve">ETYKIETY DO DRUKAREK ZEBRA GK 420t </t>
  </si>
  <si>
    <t>ZESZYT A4/60 KRATA niebieska z marginesem</t>
  </si>
  <si>
    <t>ZESZYT A4/96 KRATA  niebieska z marginesem</t>
  </si>
  <si>
    <t>ZESZYT A5/32 KRATA  niebieska z marginesem</t>
  </si>
  <si>
    <t>ZESZYT A5/60 KRATA  niebieska z marginesem</t>
  </si>
  <si>
    <t>KOPERTY OCHRONNE NC KONFEKCJONOWANE Z FOLIĄ BĄBELKOWĄ 240mmX350mm (10SZT.)</t>
  </si>
  <si>
    <t>KOPERTY OCHRONNE NC  KONFEKCJONOWANE  Z FOLIĄ BĄBELKOWĄ NA PŁYTY CD 200mmX175mm (10SZT.)</t>
  </si>
  <si>
    <t>KOREKTOR W PŁYNIE  w butelce na bazie rozpuszczalnika, dobrze kryjący, szybkoschnący, pojemność 20ml</t>
  </si>
  <si>
    <t>TERMOOKŁADKA przezroczysta A4 10szt.</t>
  </si>
  <si>
    <t xml:space="preserve">PÓŁKA NA DOKUMENTY z modułem szufladowym ułatwiającym przechowywanie dokumentów, wyprofilowany przód , stabilne łącze pomiędzy półkami , duża wytrzymałość półki przy jej zapelnieniu dokumentami </t>
  </si>
  <si>
    <t>POJEMNIK ARCHIW.RÓŻNE KOLORY Kartonowe do długotrwałego przechowywania dokumentów, z automatycznie składanym dnem lub składaniem prostym w montażu, wsztkie ściany opisowe, posiadające wycięie na palec  155x300x340mm</t>
  </si>
  <si>
    <t>POJEMNIK ARCHIW.RÓŻNE KOLORY Kartonowe do długotrwałego przechowywania dokumentów, z automatycznie składanym dnem lub składaniem prostym w montażu, wsztkie ściany opisowe, posiadające wycięie na palec  255x100x320mm</t>
  </si>
  <si>
    <t>Lp.</t>
  </si>
  <si>
    <t>jm</t>
  </si>
  <si>
    <t>Materiały biurowe</t>
  </si>
  <si>
    <t>PAPIER KSERO PLOTER do wydruków wielkoformatowych w technice laserowej i atramentowej  594mmx50m 80g  - 2 sztuki</t>
  </si>
  <si>
    <t>PAPIER KSERO PLOTER do wydruków wielkoformatowych w technice laserowej i atramentowej  841mmx50m 80g  - 2 sztuki</t>
  </si>
  <si>
    <t>PAPIER KSERO PLOTER do wydruków wielkoformatowych w technice laserowej i atramentowej 914mmx50m 80g  - 2 sztuki</t>
  </si>
  <si>
    <t>SEGREGATOR A4/35/2R  RÓŻNE KOLORY</t>
  </si>
  <si>
    <t>SEGREGATOR A4/50 PP RÓŻNE KOLORY</t>
  </si>
  <si>
    <t>SEGREGATOR A5/75 PP RÓŻNE KOLORY</t>
  </si>
  <si>
    <t>SEGREGATOR A5/50  PP RÓŻNE KOLORY</t>
  </si>
  <si>
    <t>SEGREGATOR A4/75 PP RÓŻNE KOLORY</t>
  </si>
  <si>
    <t>SEGREGATOR A4/35/4R  RÓŻNE KOLORY</t>
  </si>
  <si>
    <t xml:space="preserve">PIÓRO KÓLKOWE wyposażone w płyn tuszowo żelowy, nierozmazujący się, szybko wysychający, nie blaknący </t>
  </si>
  <si>
    <t>IDENTYFIKATORY DO KLUCZY łatwa wymiana etkiety, możliwość zawieszenia do min. 3 kluczy</t>
  </si>
  <si>
    <t>TAŚMA KLEJĄCA SAMOPRZYLEPNA po której można pisać, nie żółknąca i nie zostawiająca smug na fotokopiach 19mmx7,6m, 19mmx33m</t>
  </si>
  <si>
    <r>
      <t>SKOROSZYT A4 PCV z mechanizmem umożliwiającym spinanie dokumentów do 250 katrek min. 80g/m</t>
    </r>
    <r>
      <rPr>
        <sz val="11"/>
        <color theme="1"/>
        <rFont val="Calibri"/>
        <family val="2"/>
        <charset val="238"/>
      </rPr>
      <t>²</t>
    </r>
  </si>
  <si>
    <t>TABLICA MAGNETYCZNA SUCHOŚCIERALNA ze stali lakierowanej z z technologią Nano Clean 60x45</t>
  </si>
  <si>
    <t>TABLICA MAGNETYCZNA SUCHOŚCIERALNA ze stali lakierowanej z z technologią Nano Clean 90x60</t>
  </si>
  <si>
    <t>TABLICA MAGNETYCZNA SUCHOŚCIERALNA ze stali lakierowanej z z technologią Nano Clean 120x90</t>
  </si>
  <si>
    <t>TABLICA MAGNETYCZNA SUCHOŚCIERALNA ze stali lakierowanej z z technologią Nano Clean 150x100</t>
  </si>
  <si>
    <t>PAPIER KOLOROWY mix kolorów 5 kolorówx20 arkuszy w ryzie A3 min. 80g/m²</t>
  </si>
  <si>
    <t>ZESZYT A5/80 KRATA  niebieska z marginesem</t>
  </si>
  <si>
    <t>ZESZYT A4/80 KRATA  niebieska z marginesem</t>
  </si>
  <si>
    <t xml:space="preserve">Sznurek archiwizacyjny </t>
  </si>
  <si>
    <t>KLEJ W PŁYNIE wyposazony w rolkę substancja klejąca bezzapachowa i zmywalna</t>
  </si>
  <si>
    <t xml:space="preserve">TECZKA KOPERTOWA  z zatrzaskiem i europerforacją wykonana z PP z wycieciem do każdego segregatora, zamykana trwałym zatrzaskiem  </t>
  </si>
  <si>
    <t>DESKA Z KLIPSEM I OKŁADKĄ wykonana z PP do bezpiecznego przytrzymywania dokumentów wyposazona w  mocny, metalowy klips, min. na 75 kartek</t>
  </si>
  <si>
    <t xml:space="preserve">WKŁAD DO DŁUGOPISU niebieski tusz, cienka linia, długość linii pisania około 3500m typu Parker </t>
  </si>
  <si>
    <t>DŁUGOPIS NIEBIESKI  tusz nieplamiący, wentylowana skuwka, atrament na bazie oleju , trwały, wodoodporny, szybkoschnący</t>
  </si>
  <si>
    <t xml:space="preserve">WKŁAD DO DŁUGOPISU niebieski </t>
  </si>
  <si>
    <t>DŁUGOPIS ŻELOWY posiadający skuwkę z klipsem, gumowy uchwyt, tusz pigmentowy, wodoodporny, wymienny wkład NIEBIESKI</t>
  </si>
  <si>
    <t>DŁUGOPIS ŻELOWY posiadający skuwkę z klipsem, gumowy uchwyt, tusz pigmentowy, wodoodporny, wymienny wkład  wkład CZERWONY</t>
  </si>
  <si>
    <t>DŁUGOPIS ŻELOWY posiadający skuwkę z klipsem, gumowy uchwyt, tusz pigmentowy, wodoodporny, wymienny wkład  wkład ZIELONY</t>
  </si>
  <si>
    <t>WKŁAD  ŻELOWY  NIEBIESKI, CZERWONY (12szt.)</t>
  </si>
  <si>
    <t>TEMPERÓWKA DO KAŻDEGO KSZTAŁTU OŁÓWKA, POSIADAJĄCA POJEMNIK NA ODPADKI PO OBU STRONACH, wyposazona w specjalną stefę uchwytu</t>
  </si>
  <si>
    <t>177.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</si>
  <si>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</si>
  <si>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</si>
  <si>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</si>
  <si>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</si>
  <si>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</si>
  <si>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</si>
  <si>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</si>
  <si>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</si>
  <si>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</si>
  <si>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 xml:space="preserve">DŁUGOPIS  ozdobny pierścień na korpusie, pakowany w etui. Otwarcie następuje poprzez obrót górnej części długopisu. 
Wkład niebieski </t>
  </si>
  <si>
    <t>SZNUREK - dratwa 250 g</t>
  </si>
  <si>
    <t>C5 HK KOPERTY BIAŁE (500 szt) Z NADRUKIEM GDDKIA SAMOKLEJĄCE  Z PASKIEM</t>
  </si>
  <si>
    <t>C4 KOPERTY Z NADRUKIEM GDDKIA SAMOKLEJĄCE Z PASKIEM (500 szt)</t>
  </si>
  <si>
    <t>Razem brutto</t>
  </si>
  <si>
    <t>Razem netto</t>
  </si>
  <si>
    <t>Vat 23%</t>
  </si>
  <si>
    <t xml:space="preserve">wartość netto </t>
  </si>
  <si>
    <t>LUB RÓWNOWAŻNE*</t>
  </si>
  <si>
    <t>* LUB RÓWNOWAŻNE - tzn. o takich samych parametrach lub zbliżonych do tych, jakie zostały określone w formularzu ofertowym oraz w specyfikacji istotnych warunków zamówienia, lecz oznaczone innym znakiem towarowym, patentem lub pochodzeniem.</t>
  </si>
  <si>
    <t>wartość brutto</t>
  </si>
  <si>
    <t>A</t>
  </si>
  <si>
    <t>LP.</t>
  </si>
  <si>
    <t>Nazwa</t>
  </si>
  <si>
    <t>Wartość brutto</t>
  </si>
  <si>
    <t xml:space="preserve">Wartość netto </t>
  </si>
  <si>
    <t>Formularz B.</t>
  </si>
  <si>
    <t>Inne materiały nie przewidziane w wykazie stanowiące  20% formularza ofertowego (zał. nr 1)</t>
  </si>
  <si>
    <t>124.</t>
  </si>
  <si>
    <t>203.</t>
  </si>
  <si>
    <t>204.</t>
  </si>
  <si>
    <t>205.</t>
  </si>
  <si>
    <t>206.</t>
  </si>
  <si>
    <t>207.</t>
  </si>
  <si>
    <t>Formularz A.</t>
  </si>
  <si>
    <t>cena jednostkowa brutto</t>
  </si>
  <si>
    <t>TECZKA KARTONOWA wiązana z tektury bezkwasowej o pH 7,5-9,5, format A-4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</si>
</sst>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" fontId="0" fillId="0" borderId="0" xfId="0" applyNumberForma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2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4" fontId="0" fillId="2" borderId="7" xfId="0" applyNumberFormat="1" applyFill="1" applyBorder="1" applyAlignment="1">
      <alignment horizontal="center" vertical="center"/>
    </xf>
    <xf numFmtId="0" fontId="0" fillId="2" borderId="0" xfId="0" applyFill="1"/>
    <xf numFmtId="0" fontId="2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2" fontId="2" fillId="0" borderId="5" xfId="0" applyNumberFormat="1" applyFont="1" applyBorder="1"/>
    <xf numFmtId="2" fontId="0" fillId="0" borderId="0" xfId="0" applyNumberFormat="1" applyBorder="1"/>
    <xf numFmtId="2" fontId="0" fillId="2" borderId="0" xfId="0" applyNumberForma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2" fontId="0" fillId="0" borderId="14" xfId="0" applyNumberFormat="1" applyBorder="1"/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" fontId="2" fillId="2" borderId="16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5" xfId="0" applyFont="1" applyFill="1" applyBorder="1" applyAlignment="1">
      <alignment horizontal="center" vertical="center"/>
    </xf>
    <xf numFmtId="2" fontId="0" fillId="0" borderId="19" xfId="0" applyNumberFormat="1" applyBorder="1"/>
    <xf numFmtId="0" fontId="2" fillId="0" borderId="5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right"/>
    </xf>
    <xf numFmtId="0" fontId="2" fillId="0" borderId="21" xfId="0" applyFont="1" applyBorder="1"/>
    <xf numFmtId="0" fontId="2" fillId="0" borderId="0" xfId="0" applyFont="1" applyAlignment="1">
      <alignment horizontal="left"/>
    </xf>
    <xf numFmtId="4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7"/>
  <sheetViews>
    <sheetView zoomScaleNormal="100" workbookViewId="0">
      <selection activeCell="B2" sqref="B2:M2"/>
    </sheetView>
  </sheetViews>
  <sheetFormatPr defaultRowHeight="15" x14ac:dyDescent="0.25"/>
  <cols>
    <col min="1" max="1" width="13.5703125" customWidth="1"/>
    <col min="2" max="2" width="5.5703125" customWidth="1"/>
    <col min="3" max="3" width="3.28515625" customWidth="1"/>
    <col min="4" max="4" width="58.7109375" style="11" bestFit="1" customWidth="1"/>
    <col min="5" max="5" width="24" customWidth="1"/>
    <col min="6" max="6" width="11.7109375" style="10" customWidth="1"/>
    <col min="7" max="7" width="15.28515625" hidden="1" customWidth="1"/>
    <col min="8" max="8" width="16.28515625" hidden="1" customWidth="1"/>
    <col min="9" max="9" width="11.140625" customWidth="1"/>
    <col min="10" max="11" width="0" hidden="1" customWidth="1"/>
    <col min="12" max="12" width="14" style="10" customWidth="1"/>
    <col min="13" max="13" width="14.28515625" style="16" customWidth="1"/>
    <col min="14" max="14" width="13.7109375" bestFit="1" customWidth="1"/>
    <col min="15" max="15" width="11.140625" bestFit="1" customWidth="1"/>
  </cols>
  <sheetData>
    <row r="1" spans="2:14" x14ac:dyDescent="0.25">
      <c r="D1" s="48" t="s">
        <v>440</v>
      </c>
    </row>
    <row r="2" spans="2:14" ht="15.75" thickBot="1" x14ac:dyDescent="0.3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2:14" ht="45.75" thickBot="1" x14ac:dyDescent="0.3">
      <c r="B3" s="51" t="s">
        <v>371</v>
      </c>
      <c r="C3" s="52"/>
      <c r="D3" s="2" t="s">
        <v>373</v>
      </c>
      <c r="E3" s="2"/>
      <c r="F3" s="2" t="s">
        <v>0</v>
      </c>
      <c r="G3" s="2" t="s">
        <v>1</v>
      </c>
      <c r="H3" s="2" t="s">
        <v>2</v>
      </c>
      <c r="I3" s="2" t="s">
        <v>372</v>
      </c>
      <c r="J3" s="2"/>
      <c r="K3" s="2"/>
      <c r="L3" s="3" t="s">
        <v>441</v>
      </c>
      <c r="M3" s="28" t="s">
        <v>426</v>
      </c>
      <c r="N3" s="45" t="s">
        <v>423</v>
      </c>
    </row>
    <row r="4" spans="2:14" x14ac:dyDescent="0.25">
      <c r="B4" s="46" t="s">
        <v>186</v>
      </c>
      <c r="C4" s="47" t="s">
        <v>427</v>
      </c>
      <c r="D4" s="9" t="s">
        <v>182</v>
      </c>
      <c r="E4" s="4" t="s">
        <v>424</v>
      </c>
      <c r="F4" s="4">
        <v>6</v>
      </c>
      <c r="G4" s="7"/>
      <c r="H4" s="7"/>
      <c r="I4" s="4" t="s">
        <v>3</v>
      </c>
      <c r="J4" s="7"/>
      <c r="K4" s="7"/>
      <c r="L4" s="15"/>
      <c r="M4" s="17">
        <f>F4*L4</f>
        <v>0</v>
      </c>
      <c r="N4" s="44">
        <f>M4/1.23</f>
        <v>0</v>
      </c>
    </row>
    <row r="5" spans="2:14" ht="30" x14ac:dyDescent="0.25">
      <c r="B5" s="46" t="s">
        <v>187</v>
      </c>
      <c r="C5" s="38" t="s">
        <v>427</v>
      </c>
      <c r="D5" s="12" t="s">
        <v>183</v>
      </c>
      <c r="E5" s="4" t="s">
        <v>424</v>
      </c>
      <c r="F5" s="4">
        <v>4</v>
      </c>
      <c r="G5" s="4">
        <v>0</v>
      </c>
      <c r="H5" s="4">
        <v>0</v>
      </c>
      <c r="I5" s="4" t="s">
        <v>5</v>
      </c>
      <c r="J5" s="4"/>
      <c r="K5" s="4"/>
      <c r="L5" s="8"/>
      <c r="M5" s="17">
        <f t="shared" ref="M5:M60" si="0">F5*L5</f>
        <v>0</v>
      </c>
      <c r="N5" s="36">
        <f t="shared" ref="N5:N56" si="1">M5/1.23</f>
        <v>0</v>
      </c>
    </row>
    <row r="6" spans="2:14" ht="30" x14ac:dyDescent="0.25">
      <c r="B6" s="46" t="s">
        <v>188</v>
      </c>
      <c r="C6" s="38" t="s">
        <v>427</v>
      </c>
      <c r="D6" s="12" t="s">
        <v>269</v>
      </c>
      <c r="E6" s="4" t="s">
        <v>424</v>
      </c>
      <c r="F6" s="4">
        <v>15</v>
      </c>
      <c r="G6" s="4">
        <v>20.97</v>
      </c>
      <c r="H6" s="4">
        <v>17.05</v>
      </c>
      <c r="I6" s="4" t="s">
        <v>3</v>
      </c>
      <c r="J6" s="4">
        <f>H6/5</f>
        <v>3.41</v>
      </c>
      <c r="K6" s="4"/>
      <c r="L6" s="8"/>
      <c r="M6" s="17">
        <f t="shared" si="0"/>
        <v>0</v>
      </c>
      <c r="N6" s="36">
        <f t="shared" si="1"/>
        <v>0</v>
      </c>
    </row>
    <row r="7" spans="2:14" x14ac:dyDescent="0.25">
      <c r="B7" s="46" t="s">
        <v>13</v>
      </c>
      <c r="C7" s="38" t="s">
        <v>427</v>
      </c>
      <c r="D7" s="13" t="s">
        <v>279</v>
      </c>
      <c r="E7" s="4" t="s">
        <v>424</v>
      </c>
      <c r="F7" s="4">
        <v>5</v>
      </c>
      <c r="G7" s="4">
        <v>56.64</v>
      </c>
      <c r="H7" s="4">
        <v>46.05</v>
      </c>
      <c r="I7" s="4" t="s">
        <v>3</v>
      </c>
      <c r="J7" s="4">
        <f>H7/5</f>
        <v>9.2099999999999991</v>
      </c>
      <c r="K7" s="4"/>
      <c r="L7" s="8"/>
      <c r="M7" s="17">
        <f t="shared" si="0"/>
        <v>0</v>
      </c>
      <c r="N7" s="36">
        <f t="shared" si="1"/>
        <v>0</v>
      </c>
    </row>
    <row r="8" spans="2:14" ht="30" x14ac:dyDescent="0.25">
      <c r="B8" s="46" t="s">
        <v>189</v>
      </c>
      <c r="C8" s="38" t="s">
        <v>427</v>
      </c>
      <c r="D8" s="12" t="s">
        <v>419</v>
      </c>
      <c r="E8" s="4" t="s">
        <v>424</v>
      </c>
      <c r="F8" s="4">
        <v>10</v>
      </c>
      <c r="G8" s="4"/>
      <c r="H8" s="4"/>
      <c r="I8" s="4" t="s">
        <v>3</v>
      </c>
      <c r="J8" s="4"/>
      <c r="K8" s="4"/>
      <c r="L8" s="8"/>
      <c r="M8" s="17">
        <f t="shared" si="0"/>
        <v>0</v>
      </c>
      <c r="N8" s="36">
        <f t="shared" si="1"/>
        <v>0</v>
      </c>
    </row>
    <row r="9" spans="2:14" ht="30" x14ac:dyDescent="0.25">
      <c r="B9" s="46" t="s">
        <v>190</v>
      </c>
      <c r="C9" s="38" t="s">
        <v>427</v>
      </c>
      <c r="D9" s="12" t="s">
        <v>418</v>
      </c>
      <c r="E9" s="4" t="s">
        <v>424</v>
      </c>
      <c r="F9" s="4">
        <v>20</v>
      </c>
      <c r="G9" s="4">
        <v>5.3</v>
      </c>
      <c r="H9" s="4">
        <v>4.3099999999999996</v>
      </c>
      <c r="I9" s="4" t="s">
        <v>3</v>
      </c>
      <c r="J9" s="4"/>
      <c r="K9" s="4"/>
      <c r="L9" s="8"/>
      <c r="M9" s="17">
        <f>F9*L9</f>
        <v>0</v>
      </c>
      <c r="N9" s="36">
        <f t="shared" si="1"/>
        <v>0</v>
      </c>
    </row>
    <row r="10" spans="2:14" ht="30" x14ac:dyDescent="0.25">
      <c r="B10" s="46" t="s">
        <v>191</v>
      </c>
      <c r="C10" s="38" t="s">
        <v>427</v>
      </c>
      <c r="D10" s="12" t="s">
        <v>280</v>
      </c>
      <c r="E10" s="4" t="s">
        <v>424</v>
      </c>
      <c r="F10" s="4">
        <v>3</v>
      </c>
      <c r="G10" s="4">
        <v>664.2</v>
      </c>
      <c r="H10" s="4">
        <v>540</v>
      </c>
      <c r="I10" s="4" t="s">
        <v>3</v>
      </c>
      <c r="J10" s="4">
        <f>H10/F10</f>
        <v>180</v>
      </c>
      <c r="K10" s="4"/>
      <c r="L10" s="8"/>
      <c r="M10" s="17">
        <f t="shared" si="0"/>
        <v>0</v>
      </c>
      <c r="N10" s="36">
        <f t="shared" si="1"/>
        <v>0</v>
      </c>
    </row>
    <row r="11" spans="2:14" x14ac:dyDescent="0.25">
      <c r="B11" s="46" t="s">
        <v>192</v>
      </c>
      <c r="C11" s="38" t="s">
        <v>427</v>
      </c>
      <c r="D11" s="9" t="s">
        <v>184</v>
      </c>
      <c r="E11" s="4" t="s">
        <v>424</v>
      </c>
      <c r="F11" s="4">
        <v>8</v>
      </c>
      <c r="G11" s="4">
        <v>558.37</v>
      </c>
      <c r="H11" s="4">
        <v>453.96</v>
      </c>
      <c r="I11" s="4" t="s">
        <v>3</v>
      </c>
      <c r="J11" s="4">
        <f>H11/F11</f>
        <v>56.744999999999997</v>
      </c>
      <c r="K11" s="4"/>
      <c r="L11" s="8"/>
      <c r="M11" s="17">
        <f t="shared" si="0"/>
        <v>0</v>
      </c>
      <c r="N11" s="36">
        <f t="shared" si="1"/>
        <v>0</v>
      </c>
    </row>
    <row r="12" spans="2:14" ht="30" x14ac:dyDescent="0.25">
      <c r="B12" s="46" t="s">
        <v>193</v>
      </c>
      <c r="C12" s="38" t="s">
        <v>427</v>
      </c>
      <c r="D12" s="12" t="s">
        <v>364</v>
      </c>
      <c r="E12" s="4" t="s">
        <v>424</v>
      </c>
      <c r="F12" s="4">
        <v>8</v>
      </c>
      <c r="G12" s="4">
        <v>8</v>
      </c>
      <c r="H12" s="4">
        <v>6.5</v>
      </c>
      <c r="I12" s="4" t="s">
        <v>3</v>
      </c>
      <c r="J12" s="4"/>
      <c r="K12" s="4"/>
      <c r="L12" s="8"/>
      <c r="M12" s="17">
        <f t="shared" si="0"/>
        <v>0</v>
      </c>
      <c r="N12" s="36">
        <f t="shared" si="1"/>
        <v>0</v>
      </c>
    </row>
    <row r="13" spans="2:14" ht="30" x14ac:dyDescent="0.25">
      <c r="B13" s="46" t="s">
        <v>194</v>
      </c>
      <c r="C13" s="38" t="s">
        <v>427</v>
      </c>
      <c r="D13" s="12" t="s">
        <v>365</v>
      </c>
      <c r="E13" s="4" t="s">
        <v>424</v>
      </c>
      <c r="F13" s="4">
        <v>8</v>
      </c>
      <c r="G13" s="4">
        <v>0</v>
      </c>
      <c r="H13" s="4">
        <v>0</v>
      </c>
      <c r="I13" s="4" t="s">
        <v>3</v>
      </c>
      <c r="J13" s="4"/>
      <c r="K13" s="4"/>
      <c r="L13" s="8"/>
      <c r="M13" s="17">
        <f t="shared" si="0"/>
        <v>0</v>
      </c>
      <c r="N13" s="36">
        <f t="shared" si="1"/>
        <v>0</v>
      </c>
    </row>
    <row r="14" spans="2:14" x14ac:dyDescent="0.25">
      <c r="B14" s="46" t="s">
        <v>14</v>
      </c>
      <c r="C14" s="38" t="s">
        <v>427</v>
      </c>
      <c r="D14" s="9" t="s">
        <v>281</v>
      </c>
      <c r="E14" s="4" t="s">
        <v>424</v>
      </c>
      <c r="F14" s="4">
        <v>4</v>
      </c>
      <c r="G14" s="4"/>
      <c r="H14" s="4"/>
      <c r="I14" s="4" t="s">
        <v>3</v>
      </c>
      <c r="J14" s="4"/>
      <c r="K14" s="4"/>
      <c r="L14" s="8"/>
      <c r="M14" s="17">
        <f t="shared" si="0"/>
        <v>0</v>
      </c>
      <c r="N14" s="36">
        <f t="shared" si="1"/>
        <v>0</v>
      </c>
    </row>
    <row r="15" spans="2:14" ht="30" x14ac:dyDescent="0.25">
      <c r="B15" s="46" t="s">
        <v>195</v>
      </c>
      <c r="C15" s="38" t="s">
        <v>427</v>
      </c>
      <c r="D15" s="12" t="s">
        <v>185</v>
      </c>
      <c r="E15" s="4" t="s">
        <v>424</v>
      </c>
      <c r="F15" s="4">
        <v>50</v>
      </c>
      <c r="G15" s="4"/>
      <c r="H15" s="4"/>
      <c r="I15" s="4" t="s">
        <v>5</v>
      </c>
      <c r="J15" s="4"/>
      <c r="K15" s="4"/>
      <c r="L15" s="8"/>
      <c r="M15" s="17">
        <f t="shared" si="0"/>
        <v>0</v>
      </c>
      <c r="N15" s="36">
        <f t="shared" si="1"/>
        <v>0</v>
      </c>
    </row>
    <row r="16" spans="2:14" ht="45" x14ac:dyDescent="0.25">
      <c r="B16" s="46" t="s">
        <v>196</v>
      </c>
      <c r="C16" s="38" t="s">
        <v>427</v>
      </c>
      <c r="D16" s="12" t="s">
        <v>171</v>
      </c>
      <c r="E16" s="4" t="s">
        <v>424</v>
      </c>
      <c r="F16" s="4">
        <v>70</v>
      </c>
      <c r="G16" s="4"/>
      <c r="H16" s="4"/>
      <c r="I16" s="4" t="s">
        <v>5</v>
      </c>
      <c r="J16" s="4"/>
      <c r="K16" s="4"/>
      <c r="L16" s="8"/>
      <c r="M16" s="17">
        <f t="shared" si="0"/>
        <v>0</v>
      </c>
      <c r="N16" s="36">
        <f t="shared" si="1"/>
        <v>0</v>
      </c>
    </row>
    <row r="17" spans="2:14" ht="45" x14ac:dyDescent="0.25">
      <c r="B17" s="46" t="s">
        <v>197</v>
      </c>
      <c r="C17" s="38" t="s">
        <v>427</v>
      </c>
      <c r="D17" s="12" t="s">
        <v>283</v>
      </c>
      <c r="E17" s="4" t="s">
        <v>424</v>
      </c>
      <c r="F17" s="4">
        <v>30</v>
      </c>
      <c r="G17" s="4">
        <v>16.97</v>
      </c>
      <c r="H17" s="4">
        <v>13.8</v>
      </c>
      <c r="I17" s="4" t="s">
        <v>5</v>
      </c>
      <c r="J17" s="4">
        <f>H17/2</f>
        <v>6.9</v>
      </c>
      <c r="K17" s="4"/>
      <c r="L17" s="8"/>
      <c r="M17" s="17">
        <f t="shared" si="0"/>
        <v>0</v>
      </c>
      <c r="N17" s="36">
        <f t="shared" si="1"/>
        <v>0</v>
      </c>
    </row>
    <row r="18" spans="2:14" ht="45" x14ac:dyDescent="0.25">
      <c r="B18" s="46" t="s">
        <v>15</v>
      </c>
      <c r="C18" s="38" t="s">
        <v>427</v>
      </c>
      <c r="D18" s="12" t="s">
        <v>282</v>
      </c>
      <c r="E18" s="4" t="s">
        <v>424</v>
      </c>
      <c r="F18" s="4">
        <v>30</v>
      </c>
      <c r="G18" s="4">
        <v>18.940000000000001</v>
      </c>
      <c r="H18" s="4">
        <v>15.4</v>
      </c>
      <c r="I18" s="4" t="s">
        <v>5</v>
      </c>
      <c r="J18" s="4">
        <f>H18/2</f>
        <v>7.7</v>
      </c>
      <c r="K18" s="4"/>
      <c r="L18" s="8"/>
      <c r="M18" s="17">
        <f t="shared" si="0"/>
        <v>0</v>
      </c>
      <c r="N18" s="36">
        <f t="shared" si="1"/>
        <v>0</v>
      </c>
    </row>
    <row r="19" spans="2:14" ht="45" x14ac:dyDescent="0.25">
      <c r="B19" s="46" t="s">
        <v>198</v>
      </c>
      <c r="C19" s="38" t="s">
        <v>427</v>
      </c>
      <c r="D19" s="12" t="s">
        <v>416</v>
      </c>
      <c r="E19" s="4" t="s">
        <v>424</v>
      </c>
      <c r="F19" s="4">
        <v>40</v>
      </c>
      <c r="G19" s="4">
        <v>155.29</v>
      </c>
      <c r="H19" s="4">
        <v>126.25</v>
      </c>
      <c r="I19" s="4" t="s">
        <v>5</v>
      </c>
      <c r="J19" s="5">
        <f>H19/F19</f>
        <v>3.15625</v>
      </c>
      <c r="K19" s="4"/>
      <c r="L19" s="8"/>
      <c r="M19" s="17">
        <f t="shared" si="0"/>
        <v>0</v>
      </c>
      <c r="N19" s="36">
        <f t="shared" si="1"/>
        <v>0</v>
      </c>
    </row>
    <row r="20" spans="2:14" ht="30" x14ac:dyDescent="0.25">
      <c r="B20" s="46" t="s">
        <v>199</v>
      </c>
      <c r="C20" s="38" t="s">
        <v>427</v>
      </c>
      <c r="D20" s="12" t="s">
        <v>399</v>
      </c>
      <c r="E20" s="4" t="s">
        <v>424</v>
      </c>
      <c r="F20" s="4">
        <v>100</v>
      </c>
      <c r="G20" s="4">
        <v>18.940000000000001</v>
      </c>
      <c r="H20" s="4">
        <v>15.4</v>
      </c>
      <c r="I20" s="4" t="s">
        <v>5</v>
      </c>
      <c r="J20" s="4">
        <f>H20/2</f>
        <v>7.7</v>
      </c>
      <c r="K20" s="4"/>
      <c r="L20" s="8"/>
      <c r="M20" s="17">
        <f t="shared" si="0"/>
        <v>0</v>
      </c>
      <c r="N20" s="36">
        <f t="shared" si="1"/>
        <v>0</v>
      </c>
    </row>
    <row r="21" spans="2:14" ht="30" x14ac:dyDescent="0.25">
      <c r="B21" s="46" t="s">
        <v>16</v>
      </c>
      <c r="C21" s="38" t="s">
        <v>427</v>
      </c>
      <c r="D21" s="12" t="s">
        <v>172</v>
      </c>
      <c r="E21" s="4" t="s">
        <v>424</v>
      </c>
      <c r="F21" s="4">
        <v>60</v>
      </c>
      <c r="G21" s="4">
        <v>4385.57</v>
      </c>
      <c r="H21" s="4">
        <v>3565.5</v>
      </c>
      <c r="I21" s="4" t="s">
        <v>5</v>
      </c>
      <c r="J21" s="4">
        <f>H21/F21</f>
        <v>59.424999999999997</v>
      </c>
      <c r="K21" s="4"/>
      <c r="L21" s="8"/>
      <c r="M21" s="17">
        <f t="shared" si="0"/>
        <v>0</v>
      </c>
      <c r="N21" s="36">
        <f t="shared" si="1"/>
        <v>0</v>
      </c>
    </row>
    <row r="22" spans="2:14" ht="30" x14ac:dyDescent="0.25">
      <c r="B22" s="46" t="s">
        <v>17</v>
      </c>
      <c r="C22" s="38" t="s">
        <v>427</v>
      </c>
      <c r="D22" s="12" t="s">
        <v>173</v>
      </c>
      <c r="E22" s="4" t="s">
        <v>424</v>
      </c>
      <c r="F22" s="4">
        <v>40</v>
      </c>
      <c r="G22" s="4"/>
      <c r="H22" s="4"/>
      <c r="I22" s="4"/>
      <c r="J22" s="4"/>
      <c r="K22" s="4"/>
      <c r="L22" s="8"/>
      <c r="M22" s="17">
        <f t="shared" si="0"/>
        <v>0</v>
      </c>
      <c r="N22" s="36">
        <f t="shared" si="1"/>
        <v>0</v>
      </c>
    </row>
    <row r="23" spans="2:14" ht="30" x14ac:dyDescent="0.25">
      <c r="B23" s="46" t="s">
        <v>200</v>
      </c>
      <c r="C23" s="38" t="s">
        <v>427</v>
      </c>
      <c r="D23" s="12" t="s">
        <v>174</v>
      </c>
      <c r="E23" s="4" t="s">
        <v>424</v>
      </c>
      <c r="F23" s="4">
        <v>20</v>
      </c>
      <c r="G23" s="4">
        <v>60.45</v>
      </c>
      <c r="H23" s="4">
        <v>49.14</v>
      </c>
      <c r="I23" s="4" t="s">
        <v>5</v>
      </c>
      <c r="J23" s="4">
        <f>H23/F23</f>
        <v>2.4569999999999999</v>
      </c>
      <c r="K23" s="4"/>
      <c r="L23" s="8"/>
      <c r="M23" s="17">
        <f t="shared" si="0"/>
        <v>0</v>
      </c>
      <c r="N23" s="36">
        <f t="shared" si="1"/>
        <v>0</v>
      </c>
    </row>
    <row r="24" spans="2:14" ht="45" x14ac:dyDescent="0.25">
      <c r="B24" s="46" t="s">
        <v>18</v>
      </c>
      <c r="C24" s="38" t="s">
        <v>427</v>
      </c>
      <c r="D24" s="12" t="s">
        <v>401</v>
      </c>
      <c r="E24" s="4" t="s">
        <v>424</v>
      </c>
      <c r="F24" s="4">
        <v>60</v>
      </c>
      <c r="G24" s="4"/>
      <c r="H24" s="4"/>
      <c r="I24" s="4" t="s">
        <v>5</v>
      </c>
      <c r="J24" s="4"/>
      <c r="K24" s="4"/>
      <c r="L24" s="8"/>
      <c r="M24" s="17">
        <f t="shared" si="0"/>
        <v>0</v>
      </c>
      <c r="N24" s="36">
        <f t="shared" si="1"/>
        <v>0</v>
      </c>
    </row>
    <row r="25" spans="2:14" ht="45" x14ac:dyDescent="0.25">
      <c r="B25" s="46" t="s">
        <v>19</v>
      </c>
      <c r="C25" s="38" t="s">
        <v>427</v>
      </c>
      <c r="D25" s="12" t="s">
        <v>402</v>
      </c>
      <c r="E25" s="4" t="s">
        <v>424</v>
      </c>
      <c r="F25" s="4">
        <v>40</v>
      </c>
      <c r="G25" s="4">
        <v>79.17</v>
      </c>
      <c r="H25" s="4">
        <v>64.36</v>
      </c>
      <c r="I25" s="4" t="s">
        <v>5</v>
      </c>
      <c r="J25" s="5">
        <f>H25/F25</f>
        <v>1.609</v>
      </c>
      <c r="K25" s="4"/>
      <c r="L25" s="8"/>
      <c r="M25" s="17">
        <f t="shared" si="0"/>
        <v>0</v>
      </c>
      <c r="N25" s="36">
        <f t="shared" si="1"/>
        <v>0</v>
      </c>
    </row>
    <row r="26" spans="2:14" ht="45" x14ac:dyDescent="0.25">
      <c r="B26" s="46" t="s">
        <v>20</v>
      </c>
      <c r="C26" s="38" t="s">
        <v>427</v>
      </c>
      <c r="D26" s="12" t="s">
        <v>403</v>
      </c>
      <c r="E26" s="4" t="s">
        <v>424</v>
      </c>
      <c r="F26" s="4">
        <v>40</v>
      </c>
      <c r="G26" s="4">
        <v>15.13</v>
      </c>
      <c r="H26" s="4">
        <v>12.3</v>
      </c>
      <c r="I26" s="4" t="s">
        <v>5</v>
      </c>
      <c r="J26" s="4">
        <f>H26/3</f>
        <v>4.1000000000000005</v>
      </c>
      <c r="K26" s="4"/>
      <c r="L26" s="8"/>
      <c r="M26" s="17">
        <f t="shared" si="0"/>
        <v>0</v>
      </c>
      <c r="N26" s="36">
        <f t="shared" si="1"/>
        <v>0</v>
      </c>
    </row>
    <row r="27" spans="2:14" ht="30" x14ac:dyDescent="0.25">
      <c r="B27" s="46" t="s">
        <v>201</v>
      </c>
      <c r="C27" s="38" t="s">
        <v>427</v>
      </c>
      <c r="D27" s="12" t="s">
        <v>311</v>
      </c>
      <c r="E27" s="4" t="s">
        <v>424</v>
      </c>
      <c r="F27" s="4">
        <v>20</v>
      </c>
      <c r="G27" s="4">
        <v>15.15</v>
      </c>
      <c r="H27" s="4">
        <v>12.32</v>
      </c>
      <c r="I27" s="4" t="s">
        <v>312</v>
      </c>
      <c r="J27" s="4">
        <f>H27/2</f>
        <v>6.16</v>
      </c>
      <c r="K27" s="4"/>
      <c r="L27" s="8"/>
      <c r="M27" s="17">
        <f t="shared" si="0"/>
        <v>0</v>
      </c>
      <c r="N27" s="36">
        <f t="shared" si="1"/>
        <v>0</v>
      </c>
    </row>
    <row r="28" spans="2:14" ht="30" x14ac:dyDescent="0.25">
      <c r="B28" s="46" t="s">
        <v>21</v>
      </c>
      <c r="C28" s="38" t="s">
        <v>427</v>
      </c>
      <c r="D28" s="12" t="s">
        <v>145</v>
      </c>
      <c r="E28" s="4" t="s">
        <v>424</v>
      </c>
      <c r="F28" s="4">
        <v>8</v>
      </c>
      <c r="G28" s="4"/>
      <c r="H28" s="4"/>
      <c r="I28" s="4" t="s">
        <v>5</v>
      </c>
      <c r="J28" s="4"/>
      <c r="K28" s="4"/>
      <c r="L28" s="8"/>
      <c r="M28" s="17">
        <f t="shared" si="0"/>
        <v>0</v>
      </c>
      <c r="N28" s="36">
        <f t="shared" si="1"/>
        <v>0</v>
      </c>
    </row>
    <row r="29" spans="2:14" ht="45" x14ac:dyDescent="0.25">
      <c r="B29" s="46" t="s">
        <v>22</v>
      </c>
      <c r="C29" s="38" t="s">
        <v>427</v>
      </c>
      <c r="D29" s="12" t="s">
        <v>397</v>
      </c>
      <c r="E29" s="4" t="s">
        <v>424</v>
      </c>
      <c r="F29" s="4">
        <v>18</v>
      </c>
      <c r="G29" s="4"/>
      <c r="H29" s="4"/>
      <c r="I29" s="4" t="s">
        <v>5</v>
      </c>
      <c r="J29" s="4"/>
      <c r="K29" s="4"/>
      <c r="L29" s="8"/>
      <c r="M29" s="17">
        <f t="shared" si="0"/>
        <v>0</v>
      </c>
      <c r="N29" s="36">
        <f t="shared" si="1"/>
        <v>0</v>
      </c>
    </row>
    <row r="30" spans="2:14" ht="30" x14ac:dyDescent="0.25">
      <c r="B30" s="46" t="s">
        <v>202</v>
      </c>
      <c r="C30" s="38" t="s">
        <v>427</v>
      </c>
      <c r="D30" s="12" t="s">
        <v>284</v>
      </c>
      <c r="E30" s="4" t="s">
        <v>424</v>
      </c>
      <c r="F30" s="4">
        <v>480</v>
      </c>
      <c r="G30" s="4"/>
      <c r="H30" s="4"/>
      <c r="I30" s="4" t="s">
        <v>312</v>
      </c>
      <c r="J30" s="4"/>
      <c r="K30" s="4"/>
      <c r="L30" s="8"/>
      <c r="M30" s="17">
        <f t="shared" si="0"/>
        <v>0</v>
      </c>
      <c r="N30" s="36">
        <f t="shared" si="1"/>
        <v>0</v>
      </c>
    </row>
    <row r="31" spans="2:14" ht="45" x14ac:dyDescent="0.25">
      <c r="B31" s="46" t="s">
        <v>203</v>
      </c>
      <c r="C31" s="38" t="s">
        <v>427</v>
      </c>
      <c r="D31" s="12" t="s">
        <v>175</v>
      </c>
      <c r="E31" s="4" t="s">
        <v>424</v>
      </c>
      <c r="F31" s="4">
        <v>10</v>
      </c>
      <c r="G31" s="4">
        <v>800.86</v>
      </c>
      <c r="H31" s="4">
        <v>651.1</v>
      </c>
      <c r="I31" s="4" t="s">
        <v>5</v>
      </c>
      <c r="J31" s="4">
        <f>H31/F31</f>
        <v>65.11</v>
      </c>
      <c r="K31" s="4"/>
      <c r="L31" s="8"/>
      <c r="M31" s="17">
        <f t="shared" si="0"/>
        <v>0</v>
      </c>
      <c r="N31" s="36">
        <f t="shared" si="1"/>
        <v>0</v>
      </c>
    </row>
    <row r="32" spans="2:14" ht="45" x14ac:dyDescent="0.25">
      <c r="B32" s="46" t="s">
        <v>204</v>
      </c>
      <c r="C32" s="38" t="s">
        <v>427</v>
      </c>
      <c r="D32" s="12" t="s">
        <v>176</v>
      </c>
      <c r="E32" s="4" t="s">
        <v>424</v>
      </c>
      <c r="F32" s="4">
        <v>5</v>
      </c>
      <c r="G32" s="4"/>
      <c r="H32" s="4"/>
      <c r="I32" s="4" t="s">
        <v>5</v>
      </c>
      <c r="J32" s="4"/>
      <c r="K32" s="4"/>
      <c r="L32" s="8"/>
      <c r="M32" s="17">
        <f t="shared" si="0"/>
        <v>0</v>
      </c>
      <c r="N32" s="36">
        <f t="shared" si="1"/>
        <v>0</v>
      </c>
    </row>
    <row r="33" spans="2:14" ht="45" x14ac:dyDescent="0.25">
      <c r="B33" s="46" t="s">
        <v>205</v>
      </c>
      <c r="C33" s="38" t="s">
        <v>427</v>
      </c>
      <c r="D33" s="12" t="s">
        <v>177</v>
      </c>
      <c r="E33" s="4" t="s">
        <v>424</v>
      </c>
      <c r="F33" s="4">
        <v>1</v>
      </c>
      <c r="G33" s="4">
        <v>337.2</v>
      </c>
      <c r="H33" s="4">
        <v>274.12</v>
      </c>
      <c r="I33" s="4" t="s">
        <v>5</v>
      </c>
      <c r="J33" s="4">
        <f>H33/F33</f>
        <v>274.12</v>
      </c>
      <c r="K33" s="4"/>
      <c r="L33" s="8"/>
      <c r="M33" s="17">
        <f t="shared" si="0"/>
        <v>0</v>
      </c>
      <c r="N33" s="36">
        <f t="shared" si="1"/>
        <v>0</v>
      </c>
    </row>
    <row r="34" spans="2:14" ht="75" x14ac:dyDescent="0.25">
      <c r="B34" s="46" t="s">
        <v>206</v>
      </c>
      <c r="C34" s="38" t="s">
        <v>427</v>
      </c>
      <c r="D34" s="12" t="s">
        <v>179</v>
      </c>
      <c r="E34" s="4" t="s">
        <v>424</v>
      </c>
      <c r="F34" s="4">
        <v>2</v>
      </c>
      <c r="G34" s="4">
        <v>0</v>
      </c>
      <c r="H34" s="4">
        <v>0</v>
      </c>
      <c r="I34" s="4" t="s">
        <v>3</v>
      </c>
      <c r="J34" s="4"/>
      <c r="K34" s="4"/>
      <c r="L34" s="8"/>
      <c r="M34" s="17">
        <f t="shared" si="0"/>
        <v>0</v>
      </c>
      <c r="N34" s="36">
        <f t="shared" si="1"/>
        <v>0</v>
      </c>
    </row>
    <row r="35" spans="2:14" x14ac:dyDescent="0.25">
      <c r="B35" s="46" t="s">
        <v>207</v>
      </c>
      <c r="C35" s="38" t="s">
        <v>427</v>
      </c>
      <c r="D35" s="12" t="s">
        <v>359</v>
      </c>
      <c r="E35" s="4" t="s">
        <v>424</v>
      </c>
      <c r="F35" s="4">
        <v>8</v>
      </c>
      <c r="G35" s="4"/>
      <c r="H35" s="4"/>
      <c r="I35" s="4" t="s">
        <v>5</v>
      </c>
      <c r="J35" s="4"/>
      <c r="K35" s="4"/>
      <c r="L35" s="8"/>
      <c r="M35" s="17">
        <f t="shared" si="0"/>
        <v>0</v>
      </c>
      <c r="N35" s="36">
        <f t="shared" si="1"/>
        <v>0</v>
      </c>
    </row>
    <row r="36" spans="2:14" x14ac:dyDescent="0.25">
      <c r="B36" s="46" t="s">
        <v>208</v>
      </c>
      <c r="C36" s="38" t="s">
        <v>427</v>
      </c>
      <c r="D36" s="9" t="s">
        <v>180</v>
      </c>
      <c r="E36" s="4" t="s">
        <v>424</v>
      </c>
      <c r="F36" s="4">
        <v>5</v>
      </c>
      <c r="G36" s="4">
        <v>46.42</v>
      </c>
      <c r="H36" s="4">
        <v>37.74</v>
      </c>
      <c r="I36" s="4" t="s">
        <v>312</v>
      </c>
      <c r="J36" s="4">
        <f>H36/F36</f>
        <v>7.548</v>
      </c>
      <c r="K36" s="4"/>
      <c r="L36" s="8"/>
      <c r="M36" s="17">
        <f t="shared" si="0"/>
        <v>0</v>
      </c>
      <c r="N36" s="36">
        <f t="shared" si="1"/>
        <v>0</v>
      </c>
    </row>
    <row r="37" spans="2:14" ht="75" x14ac:dyDescent="0.25">
      <c r="B37" s="46" t="s">
        <v>209</v>
      </c>
      <c r="C37" s="38" t="s">
        <v>427</v>
      </c>
      <c r="D37" s="12" t="s">
        <v>178</v>
      </c>
      <c r="E37" s="4" t="s">
        <v>424</v>
      </c>
      <c r="F37" s="4">
        <v>950</v>
      </c>
      <c r="G37" s="4"/>
      <c r="H37" s="4"/>
      <c r="I37" s="4" t="s">
        <v>5</v>
      </c>
      <c r="J37" s="4"/>
      <c r="K37" s="4"/>
      <c r="L37" s="8"/>
      <c r="M37" s="17">
        <f t="shared" si="0"/>
        <v>0</v>
      </c>
      <c r="N37" s="36">
        <f t="shared" si="1"/>
        <v>0</v>
      </c>
    </row>
    <row r="38" spans="2:14" x14ac:dyDescent="0.25">
      <c r="B38" s="46" t="s">
        <v>23</v>
      </c>
      <c r="C38" s="38" t="s">
        <v>427</v>
      </c>
      <c r="D38" s="12" t="s">
        <v>276</v>
      </c>
      <c r="E38" s="4" t="s">
        <v>424</v>
      </c>
      <c r="F38" s="4">
        <v>4</v>
      </c>
      <c r="G38" s="4">
        <v>69.25</v>
      </c>
      <c r="H38" s="4">
        <v>56.3</v>
      </c>
      <c r="I38" s="4" t="s">
        <v>5</v>
      </c>
      <c r="J38" s="4">
        <f>H38/F38</f>
        <v>14.074999999999999</v>
      </c>
      <c r="K38" s="4"/>
      <c r="L38" s="8"/>
      <c r="M38" s="17">
        <f t="shared" si="0"/>
        <v>0</v>
      </c>
      <c r="N38" s="36">
        <f t="shared" si="1"/>
        <v>0</v>
      </c>
    </row>
    <row r="39" spans="2:14" x14ac:dyDescent="0.25">
      <c r="B39" s="46" t="s">
        <v>210</v>
      </c>
      <c r="C39" s="38" t="s">
        <v>427</v>
      </c>
      <c r="D39" s="12" t="s">
        <v>275</v>
      </c>
      <c r="E39" s="4" t="s">
        <v>424</v>
      </c>
      <c r="F39" s="4">
        <v>5</v>
      </c>
      <c r="G39" s="4">
        <v>901.68</v>
      </c>
      <c r="H39" s="4">
        <v>733.07</v>
      </c>
      <c r="I39" s="4" t="s">
        <v>5</v>
      </c>
      <c r="J39" s="5">
        <f>H39/F39</f>
        <v>146.614</v>
      </c>
      <c r="K39" s="4"/>
      <c r="L39" s="8"/>
      <c r="M39" s="17">
        <f t="shared" si="0"/>
        <v>0</v>
      </c>
      <c r="N39" s="36">
        <f t="shared" si="1"/>
        <v>0</v>
      </c>
    </row>
    <row r="40" spans="2:14" x14ac:dyDescent="0.25">
      <c r="B40" s="46" t="s">
        <v>211</v>
      </c>
      <c r="C40" s="38" t="s">
        <v>427</v>
      </c>
      <c r="D40" s="9" t="s">
        <v>285</v>
      </c>
      <c r="E40" s="4" t="s">
        <v>424</v>
      </c>
      <c r="F40" s="4">
        <v>4</v>
      </c>
      <c r="G40" s="4"/>
      <c r="H40" s="4"/>
      <c r="I40" s="4" t="s">
        <v>3</v>
      </c>
      <c r="J40" s="5"/>
      <c r="K40" s="4"/>
      <c r="L40" s="8"/>
      <c r="M40" s="17">
        <f t="shared" si="0"/>
        <v>0</v>
      </c>
      <c r="N40" s="36">
        <f t="shared" si="1"/>
        <v>0</v>
      </c>
    </row>
    <row r="41" spans="2:14" ht="45" x14ac:dyDescent="0.25">
      <c r="B41" s="46" t="s">
        <v>24</v>
      </c>
      <c r="C41" s="38" t="s">
        <v>427</v>
      </c>
      <c r="D41" s="12" t="s">
        <v>181</v>
      </c>
      <c r="E41" s="4" t="s">
        <v>424</v>
      </c>
      <c r="F41" s="4">
        <v>35</v>
      </c>
      <c r="G41" s="4"/>
      <c r="H41" s="4"/>
      <c r="I41" s="4" t="s">
        <v>5</v>
      </c>
      <c r="J41" s="5"/>
      <c r="K41" s="4"/>
      <c r="L41" s="8"/>
      <c r="M41" s="17">
        <f t="shared" si="0"/>
        <v>0</v>
      </c>
      <c r="N41" s="36">
        <f t="shared" si="1"/>
        <v>0</v>
      </c>
    </row>
    <row r="42" spans="2:14" ht="30" x14ac:dyDescent="0.25">
      <c r="B42" s="46" t="s">
        <v>25</v>
      </c>
      <c r="C42" s="38" t="s">
        <v>427</v>
      </c>
      <c r="D42" s="12" t="s">
        <v>268</v>
      </c>
      <c r="E42" s="4" t="s">
        <v>424</v>
      </c>
      <c r="F42" s="4">
        <v>8</v>
      </c>
      <c r="G42" s="4">
        <v>0</v>
      </c>
      <c r="H42" s="4">
        <v>0</v>
      </c>
      <c r="I42" s="4" t="s">
        <v>5</v>
      </c>
      <c r="J42" s="4"/>
      <c r="K42" s="4"/>
      <c r="L42" s="8"/>
      <c r="M42" s="17">
        <f t="shared" si="0"/>
        <v>0</v>
      </c>
      <c r="N42" s="36">
        <f t="shared" si="1"/>
        <v>0</v>
      </c>
    </row>
    <row r="43" spans="2:14" ht="30" x14ac:dyDescent="0.25">
      <c r="B43" s="46" t="s">
        <v>26</v>
      </c>
      <c r="C43" s="38" t="s">
        <v>427</v>
      </c>
      <c r="D43" s="12" t="s">
        <v>286</v>
      </c>
      <c r="E43" s="4" t="s">
        <v>424</v>
      </c>
      <c r="F43" s="4">
        <v>10</v>
      </c>
      <c r="G43" s="4">
        <v>4.6500000000000004</v>
      </c>
      <c r="H43" s="4">
        <v>3.78</v>
      </c>
      <c r="I43" s="4" t="s">
        <v>3</v>
      </c>
      <c r="J43" s="4"/>
      <c r="K43" s="4"/>
      <c r="L43" s="8"/>
      <c r="M43" s="17">
        <f t="shared" si="0"/>
        <v>0</v>
      </c>
      <c r="N43" s="36">
        <f t="shared" si="1"/>
        <v>0</v>
      </c>
    </row>
    <row r="44" spans="2:14" ht="30" x14ac:dyDescent="0.25">
      <c r="B44" s="46" t="s">
        <v>212</v>
      </c>
      <c r="C44" s="38" t="s">
        <v>427</v>
      </c>
      <c r="D44" s="12" t="s">
        <v>287</v>
      </c>
      <c r="E44" s="4" t="s">
        <v>424</v>
      </c>
      <c r="F44" s="4">
        <v>35</v>
      </c>
      <c r="G44" s="4"/>
      <c r="H44" s="4"/>
      <c r="I44" s="4" t="s">
        <v>3</v>
      </c>
      <c r="J44" s="4"/>
      <c r="K44" s="4"/>
      <c r="L44" s="8"/>
      <c r="M44" s="17">
        <f t="shared" si="0"/>
        <v>0</v>
      </c>
      <c r="N44" s="36">
        <f t="shared" si="1"/>
        <v>0</v>
      </c>
    </row>
    <row r="45" spans="2:14" ht="30" x14ac:dyDescent="0.25">
      <c r="B45" s="46" t="s">
        <v>213</v>
      </c>
      <c r="C45" s="38" t="s">
        <v>427</v>
      </c>
      <c r="D45" s="12" t="s">
        <v>288</v>
      </c>
      <c r="E45" s="4" t="s">
        <v>424</v>
      </c>
      <c r="F45" s="4">
        <v>10</v>
      </c>
      <c r="G45" s="4">
        <v>6.05</v>
      </c>
      <c r="H45" s="4">
        <v>4.92</v>
      </c>
      <c r="I45" s="4" t="s">
        <v>3</v>
      </c>
      <c r="J45" s="4" t="s">
        <v>3</v>
      </c>
      <c r="K45" s="4" t="s">
        <v>3</v>
      </c>
      <c r="L45" s="8"/>
      <c r="M45" s="17">
        <f t="shared" si="0"/>
        <v>0</v>
      </c>
      <c r="N45" s="36">
        <f t="shared" si="1"/>
        <v>0</v>
      </c>
    </row>
    <row r="46" spans="2:14" x14ac:dyDescent="0.25">
      <c r="B46" s="46" t="s">
        <v>214</v>
      </c>
      <c r="C46" s="38" t="s">
        <v>427</v>
      </c>
      <c r="D46" s="9" t="s">
        <v>93</v>
      </c>
      <c r="E46" s="4" t="s">
        <v>424</v>
      </c>
      <c r="F46" s="4">
        <v>5</v>
      </c>
      <c r="G46" s="4">
        <v>2</v>
      </c>
      <c r="H46" s="4">
        <v>1.63</v>
      </c>
      <c r="I46" s="4" t="s">
        <v>3</v>
      </c>
      <c r="J46" s="4"/>
      <c r="K46" s="4"/>
      <c r="L46" s="8"/>
      <c r="M46" s="17">
        <f t="shared" si="0"/>
        <v>0</v>
      </c>
      <c r="N46" s="36">
        <f t="shared" si="1"/>
        <v>0</v>
      </c>
    </row>
    <row r="47" spans="2:14" x14ac:dyDescent="0.25">
      <c r="B47" s="46" t="s">
        <v>316</v>
      </c>
      <c r="C47" s="38" t="s">
        <v>427</v>
      </c>
      <c r="D47" s="9" t="s">
        <v>94</v>
      </c>
      <c r="E47" s="4" t="s">
        <v>424</v>
      </c>
      <c r="F47" s="4">
        <v>5</v>
      </c>
      <c r="G47" s="4">
        <v>7.06</v>
      </c>
      <c r="H47" s="4">
        <v>5.74</v>
      </c>
      <c r="I47" s="4" t="s">
        <v>3</v>
      </c>
      <c r="J47" s="4"/>
      <c r="K47" s="4"/>
      <c r="L47" s="8"/>
      <c r="M47" s="17">
        <f t="shared" si="0"/>
        <v>0</v>
      </c>
      <c r="N47" s="36">
        <f t="shared" si="1"/>
        <v>0</v>
      </c>
    </row>
    <row r="48" spans="2:14" x14ac:dyDescent="0.25">
      <c r="B48" s="46" t="s">
        <v>215</v>
      </c>
      <c r="C48" s="38" t="s">
        <v>427</v>
      </c>
      <c r="D48" s="9" t="s">
        <v>7</v>
      </c>
      <c r="E48" s="4" t="s">
        <v>424</v>
      </c>
      <c r="F48" s="4">
        <v>4</v>
      </c>
      <c r="G48" s="4">
        <v>12.05</v>
      </c>
      <c r="H48" s="4">
        <v>9.8000000000000007</v>
      </c>
      <c r="I48" s="4" t="s">
        <v>3</v>
      </c>
      <c r="J48" s="4"/>
      <c r="K48" s="4"/>
      <c r="L48" s="8"/>
      <c r="M48" s="17">
        <f t="shared" si="0"/>
        <v>0</v>
      </c>
      <c r="N48" s="36">
        <f t="shared" si="1"/>
        <v>0</v>
      </c>
    </row>
    <row r="49" spans="2:14" ht="60" x14ac:dyDescent="0.25">
      <c r="B49" s="46" t="s">
        <v>317</v>
      </c>
      <c r="C49" s="38" t="s">
        <v>427</v>
      </c>
      <c r="D49" s="12" t="s">
        <v>289</v>
      </c>
      <c r="E49" s="4" t="s">
        <v>424</v>
      </c>
      <c r="F49" s="4">
        <v>30</v>
      </c>
      <c r="G49" s="4">
        <v>18.079999999999998</v>
      </c>
      <c r="H49" s="4">
        <v>14.7</v>
      </c>
      <c r="I49" s="4" t="s">
        <v>5</v>
      </c>
      <c r="J49" s="4"/>
      <c r="K49" s="4"/>
      <c r="L49" s="8"/>
      <c r="M49" s="17">
        <f t="shared" si="0"/>
        <v>0</v>
      </c>
      <c r="N49" s="36">
        <f t="shared" si="1"/>
        <v>0</v>
      </c>
    </row>
    <row r="50" spans="2:14" ht="45" x14ac:dyDescent="0.25">
      <c r="B50" s="46" t="s">
        <v>216</v>
      </c>
      <c r="C50" s="38" t="s">
        <v>427</v>
      </c>
      <c r="D50" s="12" t="s">
        <v>290</v>
      </c>
      <c r="E50" s="4" t="s">
        <v>424</v>
      </c>
      <c r="F50" s="4">
        <v>20</v>
      </c>
      <c r="G50" s="4">
        <v>25.14</v>
      </c>
      <c r="H50" s="4">
        <v>20.440000000000001</v>
      </c>
      <c r="I50" s="4" t="s">
        <v>3</v>
      </c>
      <c r="J50" s="4"/>
      <c r="K50" s="4"/>
      <c r="L50" s="8"/>
      <c r="M50" s="17">
        <f t="shared" si="0"/>
        <v>0</v>
      </c>
      <c r="N50" s="36">
        <f t="shared" si="1"/>
        <v>0</v>
      </c>
    </row>
    <row r="51" spans="2:14" x14ac:dyDescent="0.25">
      <c r="B51" s="46" t="s">
        <v>217</v>
      </c>
      <c r="C51" s="38" t="s">
        <v>427</v>
      </c>
      <c r="D51" s="9" t="s">
        <v>270</v>
      </c>
      <c r="E51" s="4" t="s">
        <v>424</v>
      </c>
      <c r="F51" s="4">
        <v>5</v>
      </c>
      <c r="G51" s="4">
        <v>89.08</v>
      </c>
      <c r="H51" s="4">
        <v>72.42</v>
      </c>
      <c r="I51" s="4" t="s">
        <v>5</v>
      </c>
      <c r="J51" s="4">
        <f>H51/F51</f>
        <v>14.484</v>
      </c>
      <c r="K51" s="4"/>
      <c r="L51" s="8"/>
      <c r="M51" s="17">
        <f t="shared" si="0"/>
        <v>0</v>
      </c>
      <c r="N51" s="36">
        <f t="shared" si="1"/>
        <v>0</v>
      </c>
    </row>
    <row r="52" spans="2:14" x14ac:dyDescent="0.25">
      <c r="B52" s="46" t="s">
        <v>218</v>
      </c>
      <c r="C52" s="38" t="s">
        <v>427</v>
      </c>
      <c r="D52" s="9" t="s">
        <v>95</v>
      </c>
      <c r="E52" s="4" t="s">
        <v>424</v>
      </c>
      <c r="F52" s="4">
        <v>10</v>
      </c>
      <c r="G52" s="4">
        <v>8.31</v>
      </c>
      <c r="H52" s="4">
        <v>6.76</v>
      </c>
      <c r="I52" s="4" t="s">
        <v>5</v>
      </c>
      <c r="J52" s="4"/>
      <c r="K52" s="4"/>
      <c r="L52" s="8"/>
      <c r="M52" s="17">
        <f t="shared" si="0"/>
        <v>0</v>
      </c>
      <c r="N52" s="36">
        <f t="shared" si="1"/>
        <v>0</v>
      </c>
    </row>
    <row r="53" spans="2:14" ht="30" x14ac:dyDescent="0.25">
      <c r="B53" s="46" t="s">
        <v>219</v>
      </c>
      <c r="C53" s="38" t="s">
        <v>427</v>
      </c>
      <c r="D53" s="12" t="s">
        <v>384</v>
      </c>
      <c r="E53" s="4" t="s">
        <v>424</v>
      </c>
      <c r="F53" s="4">
        <v>6</v>
      </c>
      <c r="G53" s="4"/>
      <c r="H53" s="4"/>
      <c r="I53" s="4" t="s">
        <v>3</v>
      </c>
      <c r="J53" s="4"/>
      <c r="K53" s="4"/>
      <c r="L53" s="8"/>
      <c r="M53" s="17">
        <f t="shared" si="0"/>
        <v>0</v>
      </c>
      <c r="N53" s="36">
        <f t="shared" si="1"/>
        <v>0</v>
      </c>
    </row>
    <row r="54" spans="2:14" x14ac:dyDescent="0.25">
      <c r="B54" s="46" t="s">
        <v>220</v>
      </c>
      <c r="C54" s="38" t="s">
        <v>427</v>
      </c>
      <c r="D54" s="9" t="s">
        <v>96</v>
      </c>
      <c r="E54" s="4" t="s">
        <v>424</v>
      </c>
      <c r="F54" s="4">
        <v>10</v>
      </c>
      <c r="G54" s="4">
        <v>0</v>
      </c>
      <c r="H54" s="4">
        <v>0</v>
      </c>
      <c r="I54" s="4" t="s">
        <v>5</v>
      </c>
      <c r="J54" s="4"/>
      <c r="K54" s="4"/>
      <c r="L54" s="8"/>
      <c r="M54" s="17">
        <f t="shared" si="0"/>
        <v>0</v>
      </c>
      <c r="N54" s="36">
        <f t="shared" si="1"/>
        <v>0</v>
      </c>
    </row>
    <row r="55" spans="2:14" x14ac:dyDescent="0.25">
      <c r="B55" s="46" t="s">
        <v>221</v>
      </c>
      <c r="C55" s="38" t="s">
        <v>427</v>
      </c>
      <c r="D55" s="9" t="s">
        <v>97</v>
      </c>
      <c r="E55" s="4" t="s">
        <v>424</v>
      </c>
      <c r="F55" s="4">
        <v>15</v>
      </c>
      <c r="G55" s="4"/>
      <c r="H55" s="4"/>
      <c r="I55" s="4" t="s">
        <v>5</v>
      </c>
      <c r="J55" s="4"/>
      <c r="K55" s="4"/>
      <c r="L55" s="8"/>
      <c r="M55" s="17">
        <f t="shared" si="0"/>
        <v>0</v>
      </c>
      <c r="N55" s="36">
        <f t="shared" si="1"/>
        <v>0</v>
      </c>
    </row>
    <row r="56" spans="2:14" ht="60" x14ac:dyDescent="0.25">
      <c r="B56" s="46" t="s">
        <v>222</v>
      </c>
      <c r="C56" s="38" t="s">
        <v>427</v>
      </c>
      <c r="D56" s="12" t="s">
        <v>149</v>
      </c>
      <c r="E56" s="4" t="s">
        <v>424</v>
      </c>
      <c r="F56" s="4">
        <v>6</v>
      </c>
      <c r="G56" s="4">
        <v>121.18</v>
      </c>
      <c r="H56" s="4">
        <v>98.52</v>
      </c>
      <c r="I56" s="4" t="s">
        <v>5</v>
      </c>
      <c r="J56" s="4">
        <f>H56/F56</f>
        <v>16.419999999999998</v>
      </c>
      <c r="K56" s="4"/>
      <c r="L56" s="8"/>
      <c r="M56" s="17">
        <f t="shared" si="0"/>
        <v>0</v>
      </c>
      <c r="N56" s="36">
        <f t="shared" si="1"/>
        <v>0</v>
      </c>
    </row>
    <row r="57" spans="2:14" x14ac:dyDescent="0.25">
      <c r="B57" s="46" t="s">
        <v>223</v>
      </c>
      <c r="C57" s="38" t="s">
        <v>427</v>
      </c>
      <c r="D57" s="9" t="s">
        <v>348</v>
      </c>
      <c r="E57" s="4" t="s">
        <v>424</v>
      </c>
      <c r="F57" s="4">
        <v>5</v>
      </c>
      <c r="G57" s="4">
        <v>88.66</v>
      </c>
      <c r="H57" s="4">
        <v>72.08</v>
      </c>
      <c r="I57" s="4" t="s">
        <v>3</v>
      </c>
      <c r="J57" s="4">
        <f>H57/F57</f>
        <v>14.416</v>
      </c>
      <c r="K57" s="4"/>
      <c r="L57" s="8"/>
      <c r="M57" s="17">
        <f t="shared" si="0"/>
        <v>0</v>
      </c>
      <c r="N57" s="36">
        <f t="shared" ref="N57:N120" si="2">M57/1.23</f>
        <v>0</v>
      </c>
    </row>
    <row r="58" spans="2:14" ht="30" x14ac:dyDescent="0.25">
      <c r="B58" s="46" t="s">
        <v>27</v>
      </c>
      <c r="C58" s="38" t="s">
        <v>427</v>
      </c>
      <c r="D58" s="12" t="s">
        <v>98</v>
      </c>
      <c r="E58" s="4" t="s">
        <v>424</v>
      </c>
      <c r="F58" s="4">
        <v>8</v>
      </c>
      <c r="G58" s="4">
        <v>65.239999999999995</v>
      </c>
      <c r="H58" s="4">
        <v>53.04</v>
      </c>
      <c r="I58" s="4" t="s">
        <v>5</v>
      </c>
      <c r="J58" s="4"/>
      <c r="K58" s="4"/>
      <c r="L58" s="8"/>
      <c r="M58" s="17">
        <f t="shared" si="0"/>
        <v>0</v>
      </c>
      <c r="N58" s="36">
        <f t="shared" si="2"/>
        <v>0</v>
      </c>
    </row>
    <row r="59" spans="2:14" ht="30" x14ac:dyDescent="0.25">
      <c r="B59" s="46" t="s">
        <v>224</v>
      </c>
      <c r="C59" s="38" t="s">
        <v>427</v>
      </c>
      <c r="D59" s="12" t="s">
        <v>99</v>
      </c>
      <c r="E59" s="4" t="s">
        <v>424</v>
      </c>
      <c r="F59" s="4">
        <v>20</v>
      </c>
      <c r="G59" s="4">
        <v>31.24</v>
      </c>
      <c r="H59" s="4">
        <v>25.4</v>
      </c>
      <c r="I59" s="4" t="s">
        <v>5</v>
      </c>
      <c r="J59" s="4">
        <f>H59/2</f>
        <v>12.7</v>
      </c>
      <c r="K59" s="4"/>
      <c r="L59" s="8"/>
      <c r="M59" s="17">
        <f t="shared" si="0"/>
        <v>0</v>
      </c>
      <c r="N59" s="36">
        <f t="shared" si="2"/>
        <v>0</v>
      </c>
    </row>
    <row r="60" spans="2:14" x14ac:dyDescent="0.25">
      <c r="B60" s="46" t="s">
        <v>225</v>
      </c>
      <c r="C60" s="38" t="s">
        <v>427</v>
      </c>
      <c r="D60" s="9" t="s">
        <v>100</v>
      </c>
      <c r="E60" s="4" t="s">
        <v>424</v>
      </c>
      <c r="F60" s="4">
        <v>18</v>
      </c>
      <c r="G60" s="4">
        <v>13.04</v>
      </c>
      <c r="H60" s="4">
        <v>10.6</v>
      </c>
      <c r="I60" s="4" t="s">
        <v>5</v>
      </c>
      <c r="J60" s="4">
        <f>H60/2</f>
        <v>5.3</v>
      </c>
      <c r="K60" s="4"/>
      <c r="L60" s="8"/>
      <c r="M60" s="17">
        <f t="shared" si="0"/>
        <v>0</v>
      </c>
      <c r="N60" s="36">
        <f t="shared" si="2"/>
        <v>0</v>
      </c>
    </row>
    <row r="61" spans="2:14" ht="30" x14ac:dyDescent="0.25">
      <c r="B61" s="46" t="s">
        <v>226</v>
      </c>
      <c r="C61" s="38" t="s">
        <v>427</v>
      </c>
      <c r="D61" s="12" t="s">
        <v>395</v>
      </c>
      <c r="E61" s="4" t="s">
        <v>424</v>
      </c>
      <c r="F61" s="4">
        <v>20</v>
      </c>
      <c r="G61" s="4">
        <v>380.82</v>
      </c>
      <c r="H61" s="4">
        <v>309.60000000000002</v>
      </c>
      <c r="I61" s="4" t="s">
        <v>5</v>
      </c>
      <c r="J61" s="4">
        <f>H61/F61</f>
        <v>15.48</v>
      </c>
      <c r="K61" s="4"/>
      <c r="L61" s="8"/>
      <c r="M61" s="17">
        <f t="shared" ref="M61:M124" si="3">F61*L61</f>
        <v>0</v>
      </c>
      <c r="N61" s="36">
        <f t="shared" si="2"/>
        <v>0</v>
      </c>
    </row>
    <row r="62" spans="2:14" ht="30" x14ac:dyDescent="0.25">
      <c r="B62" s="46" t="s">
        <v>227</v>
      </c>
      <c r="C62" s="38" t="s">
        <v>427</v>
      </c>
      <c r="D62" s="12" t="s">
        <v>291</v>
      </c>
      <c r="E62" s="4" t="s">
        <v>424</v>
      </c>
      <c r="F62" s="4">
        <v>30</v>
      </c>
      <c r="G62" s="4">
        <v>79.790000000000006</v>
      </c>
      <c r="H62" s="4">
        <v>64.87</v>
      </c>
      <c r="I62" s="4" t="s">
        <v>3</v>
      </c>
      <c r="J62" s="4">
        <f>H62/F62</f>
        <v>2.1623333333333337</v>
      </c>
      <c r="K62" s="4"/>
      <c r="L62" s="8"/>
      <c r="M62" s="17">
        <f t="shared" si="3"/>
        <v>0</v>
      </c>
      <c r="N62" s="36">
        <f t="shared" si="2"/>
        <v>0</v>
      </c>
    </row>
    <row r="63" spans="2:14" ht="30" x14ac:dyDescent="0.25">
      <c r="B63" s="46" t="s">
        <v>228</v>
      </c>
      <c r="C63" s="38" t="s">
        <v>427</v>
      </c>
      <c r="D63" s="12" t="s">
        <v>292</v>
      </c>
      <c r="E63" s="4" t="s">
        <v>424</v>
      </c>
      <c r="F63" s="4">
        <v>30</v>
      </c>
      <c r="G63" s="4"/>
      <c r="H63" s="4"/>
      <c r="I63" s="4" t="s">
        <v>3</v>
      </c>
      <c r="J63" s="4"/>
      <c r="K63" s="4"/>
      <c r="L63" s="8"/>
      <c r="M63" s="17">
        <f t="shared" si="3"/>
        <v>0</v>
      </c>
      <c r="N63" s="36">
        <f t="shared" si="2"/>
        <v>0</v>
      </c>
    </row>
    <row r="64" spans="2:14" ht="30" x14ac:dyDescent="0.25">
      <c r="B64" s="46" t="s">
        <v>28</v>
      </c>
      <c r="C64" s="38" t="s">
        <v>427</v>
      </c>
      <c r="D64" s="12" t="s">
        <v>293</v>
      </c>
      <c r="E64" s="4" t="s">
        <v>424</v>
      </c>
      <c r="F64" s="4">
        <v>30</v>
      </c>
      <c r="G64" s="4">
        <v>35.090000000000003</v>
      </c>
      <c r="H64" s="4">
        <v>28.55</v>
      </c>
      <c r="I64" s="4" t="s">
        <v>3</v>
      </c>
      <c r="J64" s="5">
        <f>H64/F64</f>
        <v>0.95166666666666666</v>
      </c>
      <c r="K64" s="4"/>
      <c r="L64" s="8"/>
      <c r="M64" s="17">
        <f t="shared" si="3"/>
        <v>0</v>
      </c>
      <c r="N64" s="36">
        <f t="shared" si="2"/>
        <v>0</v>
      </c>
    </row>
    <row r="65" spans="2:16" ht="30" x14ac:dyDescent="0.25">
      <c r="B65" s="46" t="s">
        <v>29</v>
      </c>
      <c r="C65" s="38" t="s">
        <v>427</v>
      </c>
      <c r="D65" s="12" t="s">
        <v>294</v>
      </c>
      <c r="E65" s="4" t="s">
        <v>424</v>
      </c>
      <c r="F65" s="4">
        <v>30</v>
      </c>
      <c r="G65" s="4">
        <v>71.099999999999994</v>
      </c>
      <c r="H65" s="4">
        <v>57.81</v>
      </c>
      <c r="I65" s="4" t="s">
        <v>3</v>
      </c>
      <c r="J65" s="5">
        <f t="shared" ref="J65:J101" si="4">H65/F65</f>
        <v>1.927</v>
      </c>
      <c r="K65" s="4"/>
      <c r="L65" s="8"/>
      <c r="M65" s="17">
        <f t="shared" si="3"/>
        <v>0</v>
      </c>
      <c r="N65" s="36">
        <f t="shared" si="2"/>
        <v>0</v>
      </c>
    </row>
    <row r="66" spans="2:16" ht="30" x14ac:dyDescent="0.25">
      <c r="B66" s="46" t="s">
        <v>229</v>
      </c>
      <c r="C66" s="38" t="s">
        <v>427</v>
      </c>
      <c r="D66" s="12" t="s">
        <v>295</v>
      </c>
      <c r="E66" s="4" t="s">
        <v>424</v>
      </c>
      <c r="F66" s="4">
        <v>20</v>
      </c>
      <c r="G66" s="4">
        <v>32.57</v>
      </c>
      <c r="H66" s="4">
        <v>26.48</v>
      </c>
      <c r="I66" s="4" t="s">
        <v>3</v>
      </c>
      <c r="J66" s="5">
        <f t="shared" si="4"/>
        <v>1.3240000000000001</v>
      </c>
      <c r="K66" s="4"/>
      <c r="L66" s="8"/>
      <c r="M66" s="17">
        <f t="shared" si="3"/>
        <v>0</v>
      </c>
      <c r="N66" s="36">
        <f t="shared" si="2"/>
        <v>0</v>
      </c>
    </row>
    <row r="67" spans="2:16" ht="30" x14ac:dyDescent="0.25">
      <c r="B67" s="46" t="s">
        <v>30</v>
      </c>
      <c r="C67" s="38" t="s">
        <v>427</v>
      </c>
      <c r="D67" s="12" t="s">
        <v>155</v>
      </c>
      <c r="E67" s="4" t="s">
        <v>424</v>
      </c>
      <c r="F67" s="4">
        <v>15</v>
      </c>
      <c r="G67" s="4">
        <v>54.52</v>
      </c>
      <c r="H67" s="4">
        <v>44.32</v>
      </c>
      <c r="I67" s="4" t="s">
        <v>5</v>
      </c>
      <c r="J67" s="5">
        <f t="shared" si="4"/>
        <v>2.9546666666666668</v>
      </c>
      <c r="K67" s="4"/>
      <c r="L67" s="8"/>
      <c r="M67" s="17">
        <f t="shared" si="3"/>
        <v>0</v>
      </c>
      <c r="N67" s="36">
        <f t="shared" si="2"/>
        <v>0</v>
      </c>
    </row>
    <row r="68" spans="2:16" ht="30" x14ac:dyDescent="0.25">
      <c r="B68" s="46" t="s">
        <v>31</v>
      </c>
      <c r="C68" s="38" t="s">
        <v>427</v>
      </c>
      <c r="D68" s="12" t="s">
        <v>156</v>
      </c>
      <c r="E68" s="4" t="s">
        <v>424</v>
      </c>
      <c r="F68" s="4">
        <v>10</v>
      </c>
      <c r="G68" s="4">
        <v>75.760000000000005</v>
      </c>
      <c r="H68" s="4">
        <v>61.6</v>
      </c>
      <c r="I68" s="4" t="s">
        <v>5</v>
      </c>
      <c r="J68" s="5">
        <f t="shared" si="4"/>
        <v>6.16</v>
      </c>
      <c r="K68" s="4"/>
      <c r="L68" s="8"/>
      <c r="M68" s="17">
        <f t="shared" si="3"/>
        <v>0</v>
      </c>
      <c r="N68" s="36">
        <f t="shared" si="2"/>
        <v>0</v>
      </c>
    </row>
    <row r="69" spans="2:16" x14ac:dyDescent="0.25">
      <c r="B69" s="46" t="s">
        <v>230</v>
      </c>
      <c r="C69" s="38" t="s">
        <v>427</v>
      </c>
      <c r="D69" s="9" t="s">
        <v>296</v>
      </c>
      <c r="E69" s="4" t="s">
        <v>424</v>
      </c>
      <c r="F69" s="4">
        <v>50</v>
      </c>
      <c r="G69" s="4">
        <v>0</v>
      </c>
      <c r="H69" s="4">
        <v>0</v>
      </c>
      <c r="I69" s="4" t="s">
        <v>4</v>
      </c>
      <c r="J69" s="5">
        <f t="shared" si="4"/>
        <v>0</v>
      </c>
      <c r="K69" s="4"/>
      <c r="L69" s="8"/>
      <c r="M69" s="17">
        <f t="shared" si="3"/>
        <v>0</v>
      </c>
      <c r="N69" s="36">
        <f t="shared" si="2"/>
        <v>0</v>
      </c>
    </row>
    <row r="70" spans="2:16" x14ac:dyDescent="0.25">
      <c r="B70" s="46" t="s">
        <v>231</v>
      </c>
      <c r="C70" s="38" t="s">
        <v>427</v>
      </c>
      <c r="D70" s="9" t="s">
        <v>101</v>
      </c>
      <c r="E70" s="4" t="s">
        <v>424</v>
      </c>
      <c r="F70" s="4">
        <v>8</v>
      </c>
      <c r="G70" s="4">
        <v>14.43</v>
      </c>
      <c r="H70" s="4">
        <v>11.73</v>
      </c>
      <c r="I70" s="4" t="s">
        <v>5</v>
      </c>
      <c r="J70" s="5">
        <f t="shared" si="4"/>
        <v>1.4662500000000001</v>
      </c>
      <c r="K70" s="4"/>
      <c r="L70" s="8"/>
      <c r="M70" s="17">
        <f t="shared" si="3"/>
        <v>0</v>
      </c>
      <c r="N70" s="36">
        <f t="shared" si="2"/>
        <v>0</v>
      </c>
    </row>
    <row r="71" spans="2:16" x14ac:dyDescent="0.25">
      <c r="B71" s="46" t="s">
        <v>232</v>
      </c>
      <c r="C71" s="38" t="s">
        <v>427</v>
      </c>
      <c r="D71" s="9" t="s">
        <v>102</v>
      </c>
      <c r="E71" s="4" t="s">
        <v>424</v>
      </c>
      <c r="F71" s="4">
        <v>50</v>
      </c>
      <c r="G71" s="4">
        <v>514.77</v>
      </c>
      <c r="H71" s="4">
        <v>418.51</v>
      </c>
      <c r="I71" s="4" t="s">
        <v>5</v>
      </c>
      <c r="J71" s="5">
        <f t="shared" si="4"/>
        <v>8.3702000000000005</v>
      </c>
      <c r="K71" s="4"/>
      <c r="L71" s="8"/>
      <c r="M71" s="17">
        <f t="shared" si="3"/>
        <v>0</v>
      </c>
      <c r="N71" s="36">
        <f t="shared" si="2"/>
        <v>0</v>
      </c>
    </row>
    <row r="72" spans="2:16" x14ac:dyDescent="0.25">
      <c r="B72" s="46" t="s">
        <v>233</v>
      </c>
      <c r="C72" s="38" t="s">
        <v>427</v>
      </c>
      <c r="D72" s="9" t="s">
        <v>103</v>
      </c>
      <c r="E72" s="4" t="s">
        <v>424</v>
      </c>
      <c r="F72" s="4">
        <v>50</v>
      </c>
      <c r="G72" s="4">
        <v>3.6</v>
      </c>
      <c r="H72" s="4">
        <v>2.93</v>
      </c>
      <c r="I72" s="4" t="s">
        <v>5</v>
      </c>
      <c r="J72" s="5">
        <f t="shared" si="4"/>
        <v>5.8600000000000006E-2</v>
      </c>
      <c r="K72" s="4"/>
      <c r="L72" s="8"/>
      <c r="M72" s="17">
        <f t="shared" si="3"/>
        <v>0</v>
      </c>
      <c r="N72" s="36">
        <f t="shared" si="2"/>
        <v>0</v>
      </c>
    </row>
    <row r="73" spans="2:16" x14ac:dyDescent="0.25">
      <c r="B73" s="46" t="s">
        <v>234</v>
      </c>
      <c r="C73" s="38" t="s">
        <v>427</v>
      </c>
      <c r="D73" s="9" t="s">
        <v>104</v>
      </c>
      <c r="E73" s="4" t="s">
        <v>424</v>
      </c>
      <c r="F73" s="4">
        <v>50</v>
      </c>
      <c r="G73" s="4">
        <v>58.72</v>
      </c>
      <c r="H73" s="4">
        <v>47.74</v>
      </c>
      <c r="I73" s="4" t="s">
        <v>5</v>
      </c>
      <c r="J73" s="5">
        <f t="shared" si="4"/>
        <v>0.95480000000000009</v>
      </c>
      <c r="K73" s="4"/>
      <c r="L73" s="8"/>
      <c r="M73" s="17">
        <f t="shared" si="3"/>
        <v>0</v>
      </c>
      <c r="N73" s="36">
        <f t="shared" si="2"/>
        <v>0</v>
      </c>
    </row>
    <row r="74" spans="2:16" x14ac:dyDescent="0.25">
      <c r="B74" s="46" t="s">
        <v>32</v>
      </c>
      <c r="C74" s="38" t="s">
        <v>427</v>
      </c>
      <c r="D74" s="9" t="s">
        <v>105</v>
      </c>
      <c r="E74" s="4" t="s">
        <v>424</v>
      </c>
      <c r="F74" s="4">
        <v>50</v>
      </c>
      <c r="G74" s="4">
        <v>36.17</v>
      </c>
      <c r="H74" s="4">
        <v>29.4</v>
      </c>
      <c r="I74" s="4" t="s">
        <v>5</v>
      </c>
      <c r="J74" s="5">
        <f t="shared" si="4"/>
        <v>0.58799999999999997</v>
      </c>
      <c r="K74" s="4"/>
      <c r="L74" s="8"/>
      <c r="M74" s="17">
        <f t="shared" si="3"/>
        <v>0</v>
      </c>
      <c r="N74" s="36">
        <f t="shared" si="2"/>
        <v>0</v>
      </c>
    </row>
    <row r="75" spans="2:16" x14ac:dyDescent="0.25">
      <c r="B75" s="46" t="s">
        <v>33</v>
      </c>
      <c r="C75" s="38" t="s">
        <v>427</v>
      </c>
      <c r="D75" s="9" t="s">
        <v>106</v>
      </c>
      <c r="E75" s="4" t="s">
        <v>424</v>
      </c>
      <c r="F75" s="4">
        <v>50</v>
      </c>
      <c r="G75" s="4">
        <v>8.66</v>
      </c>
      <c r="H75" s="4">
        <v>7.04</v>
      </c>
      <c r="I75" s="4" t="s">
        <v>5</v>
      </c>
      <c r="J75" s="5">
        <f t="shared" si="4"/>
        <v>0.14080000000000001</v>
      </c>
      <c r="K75" s="4"/>
      <c r="L75" s="8"/>
      <c r="M75" s="17">
        <f t="shared" si="3"/>
        <v>0</v>
      </c>
      <c r="N75" s="36">
        <f t="shared" si="2"/>
        <v>0</v>
      </c>
    </row>
    <row r="76" spans="2:16" ht="45" x14ac:dyDescent="0.25">
      <c r="B76" s="46" t="s">
        <v>34</v>
      </c>
      <c r="C76" s="38" t="s">
        <v>427</v>
      </c>
      <c r="D76" s="12" t="s">
        <v>157</v>
      </c>
      <c r="E76" s="4" t="s">
        <v>424</v>
      </c>
      <c r="F76" s="4">
        <v>120</v>
      </c>
      <c r="G76" s="4">
        <v>14.45</v>
      </c>
      <c r="H76" s="4">
        <v>11.75</v>
      </c>
      <c r="I76" s="4" t="s">
        <v>3</v>
      </c>
      <c r="J76" s="5">
        <f t="shared" si="4"/>
        <v>9.7916666666666666E-2</v>
      </c>
      <c r="K76" s="4"/>
      <c r="L76" s="8"/>
      <c r="M76" s="17">
        <f t="shared" si="3"/>
        <v>0</v>
      </c>
      <c r="N76" s="36">
        <f t="shared" si="2"/>
        <v>0</v>
      </c>
    </row>
    <row r="77" spans="2:16" ht="45" x14ac:dyDescent="0.25">
      <c r="B77" s="46" t="s">
        <v>235</v>
      </c>
      <c r="C77" s="38" t="s">
        <v>427</v>
      </c>
      <c r="D77" s="12" t="s">
        <v>158</v>
      </c>
      <c r="E77" s="4" t="s">
        <v>424</v>
      </c>
      <c r="F77" s="4">
        <v>40</v>
      </c>
      <c r="G77" s="4">
        <v>17.22</v>
      </c>
      <c r="H77" s="4">
        <v>14</v>
      </c>
      <c r="I77" s="4" t="s">
        <v>6</v>
      </c>
      <c r="J77" s="5">
        <f t="shared" si="4"/>
        <v>0.35</v>
      </c>
      <c r="K77" s="4"/>
      <c r="L77" s="8"/>
      <c r="M77" s="17">
        <f t="shared" si="3"/>
        <v>0</v>
      </c>
      <c r="N77" s="36">
        <f t="shared" si="2"/>
        <v>0</v>
      </c>
      <c r="P77" s="27"/>
    </row>
    <row r="78" spans="2:16" ht="45" x14ac:dyDescent="0.25">
      <c r="B78" s="46" t="s">
        <v>236</v>
      </c>
      <c r="C78" s="38" t="s">
        <v>427</v>
      </c>
      <c r="D78" s="12" t="s">
        <v>159</v>
      </c>
      <c r="E78" s="4" t="s">
        <v>424</v>
      </c>
      <c r="F78" s="4">
        <v>30</v>
      </c>
      <c r="G78" s="4">
        <v>935.45</v>
      </c>
      <c r="H78" s="4">
        <v>760.55</v>
      </c>
      <c r="I78" s="4" t="s">
        <v>3</v>
      </c>
      <c r="J78" s="5">
        <f t="shared" si="4"/>
        <v>25.351666666666667</v>
      </c>
      <c r="K78" s="4"/>
      <c r="L78" s="8"/>
      <c r="M78" s="17">
        <f t="shared" si="3"/>
        <v>0</v>
      </c>
      <c r="N78" s="36">
        <f t="shared" si="2"/>
        <v>0</v>
      </c>
    </row>
    <row r="79" spans="2:16" ht="60" x14ac:dyDescent="0.25">
      <c r="B79" s="46" t="s">
        <v>237</v>
      </c>
      <c r="C79" s="38" t="s">
        <v>427</v>
      </c>
      <c r="D79" s="12" t="s">
        <v>160</v>
      </c>
      <c r="E79" s="4" t="s">
        <v>424</v>
      </c>
      <c r="F79" s="4">
        <v>20</v>
      </c>
      <c r="G79" s="4">
        <v>151.41999999999999</v>
      </c>
      <c r="H79" s="4">
        <v>123.11</v>
      </c>
      <c r="I79" s="4" t="s">
        <v>3</v>
      </c>
      <c r="J79" s="5">
        <f t="shared" si="4"/>
        <v>6.1555</v>
      </c>
      <c r="K79" s="4"/>
      <c r="L79" s="8"/>
      <c r="M79" s="17">
        <f t="shared" si="3"/>
        <v>0</v>
      </c>
      <c r="N79" s="36">
        <f t="shared" si="2"/>
        <v>0</v>
      </c>
    </row>
    <row r="80" spans="2:16" ht="75" x14ac:dyDescent="0.25">
      <c r="B80" s="46" t="s">
        <v>238</v>
      </c>
      <c r="C80" s="38" t="s">
        <v>427</v>
      </c>
      <c r="D80" s="12" t="s">
        <v>161</v>
      </c>
      <c r="E80" s="4" t="s">
        <v>424</v>
      </c>
      <c r="F80" s="4">
        <v>30</v>
      </c>
      <c r="G80" s="4">
        <v>63.96</v>
      </c>
      <c r="H80" s="4">
        <v>52</v>
      </c>
      <c r="I80" s="4" t="s">
        <v>3</v>
      </c>
      <c r="J80" s="5">
        <f t="shared" si="4"/>
        <v>1.7333333333333334</v>
      </c>
      <c r="K80" s="4"/>
      <c r="L80" s="8"/>
      <c r="M80" s="17">
        <f t="shared" si="3"/>
        <v>0</v>
      </c>
      <c r="N80" s="36">
        <f t="shared" si="2"/>
        <v>0</v>
      </c>
    </row>
    <row r="81" spans="2:14" ht="45" x14ac:dyDescent="0.25">
      <c r="B81" s="46" t="s">
        <v>35</v>
      </c>
      <c r="C81" s="38" t="s">
        <v>427</v>
      </c>
      <c r="D81" s="12" t="s">
        <v>162</v>
      </c>
      <c r="E81" s="4" t="s">
        <v>424</v>
      </c>
      <c r="F81" s="4">
        <v>5</v>
      </c>
      <c r="G81" s="4">
        <v>31.37</v>
      </c>
      <c r="H81" s="4">
        <v>25.5</v>
      </c>
      <c r="I81" s="4" t="s">
        <v>3</v>
      </c>
      <c r="J81" s="5">
        <f t="shared" si="4"/>
        <v>5.0999999999999996</v>
      </c>
      <c r="K81" s="4"/>
      <c r="L81" s="8"/>
      <c r="M81" s="17">
        <f t="shared" si="3"/>
        <v>0</v>
      </c>
      <c r="N81" s="36">
        <f t="shared" si="2"/>
        <v>0</v>
      </c>
    </row>
    <row r="82" spans="2:14" ht="30" x14ac:dyDescent="0.25">
      <c r="B82" s="46" t="s">
        <v>239</v>
      </c>
      <c r="C82" s="38" t="s">
        <v>427</v>
      </c>
      <c r="D82" s="12" t="s">
        <v>366</v>
      </c>
      <c r="E82" s="4" t="s">
        <v>424</v>
      </c>
      <c r="F82" s="4">
        <v>5</v>
      </c>
      <c r="G82" s="4">
        <v>105.9</v>
      </c>
      <c r="H82" s="4">
        <v>86.1</v>
      </c>
      <c r="I82" s="4" t="s">
        <v>5</v>
      </c>
      <c r="J82" s="5">
        <f t="shared" si="4"/>
        <v>17.22</v>
      </c>
      <c r="K82" s="4"/>
      <c r="L82" s="8"/>
      <c r="M82" s="17">
        <f t="shared" si="3"/>
        <v>0</v>
      </c>
      <c r="N82" s="36">
        <f t="shared" si="2"/>
        <v>0</v>
      </c>
    </row>
    <row r="83" spans="2:14" ht="30" x14ac:dyDescent="0.25">
      <c r="B83" s="46" t="s">
        <v>36</v>
      </c>
      <c r="C83" s="38" t="s">
        <v>427</v>
      </c>
      <c r="D83" s="12" t="s">
        <v>163</v>
      </c>
      <c r="E83" s="4" t="s">
        <v>424</v>
      </c>
      <c r="F83" s="4">
        <v>3</v>
      </c>
      <c r="G83" s="4">
        <v>83</v>
      </c>
      <c r="H83" s="4">
        <v>67.48</v>
      </c>
      <c r="I83" s="4" t="s">
        <v>3</v>
      </c>
      <c r="J83" s="5">
        <f t="shared" si="4"/>
        <v>22.493333333333336</v>
      </c>
      <c r="K83" s="4"/>
      <c r="L83" s="8"/>
      <c r="M83" s="17">
        <f t="shared" si="3"/>
        <v>0</v>
      </c>
      <c r="N83" s="36">
        <f t="shared" si="2"/>
        <v>0</v>
      </c>
    </row>
    <row r="84" spans="2:14" ht="30" x14ac:dyDescent="0.25">
      <c r="B84" s="46" t="s">
        <v>37</v>
      </c>
      <c r="C84" s="38" t="s">
        <v>427</v>
      </c>
      <c r="D84" s="12" t="s">
        <v>164</v>
      </c>
      <c r="E84" s="4" t="s">
        <v>424</v>
      </c>
      <c r="F84" s="4">
        <v>20</v>
      </c>
      <c r="G84" s="4"/>
      <c r="H84" s="4"/>
      <c r="I84" s="4" t="s">
        <v>5</v>
      </c>
      <c r="J84" s="5"/>
      <c r="K84" s="4"/>
      <c r="L84" s="8"/>
      <c r="M84" s="17">
        <f t="shared" si="3"/>
        <v>0</v>
      </c>
      <c r="N84" s="36">
        <f t="shared" si="2"/>
        <v>0</v>
      </c>
    </row>
    <row r="85" spans="2:14" ht="30" x14ac:dyDescent="0.25">
      <c r="B85" s="46" t="s">
        <v>38</v>
      </c>
      <c r="C85" s="38" t="s">
        <v>427</v>
      </c>
      <c r="D85" s="12" t="s">
        <v>165</v>
      </c>
      <c r="E85" s="4" t="s">
        <v>424</v>
      </c>
      <c r="F85" s="4">
        <v>20</v>
      </c>
      <c r="G85" s="4"/>
      <c r="H85" s="4"/>
      <c r="I85" s="4" t="s">
        <v>5</v>
      </c>
      <c r="J85" s="5"/>
      <c r="K85" s="4"/>
      <c r="L85" s="8"/>
      <c r="M85" s="17">
        <f t="shared" si="3"/>
        <v>0</v>
      </c>
      <c r="N85" s="36">
        <f t="shared" si="2"/>
        <v>0</v>
      </c>
    </row>
    <row r="86" spans="2:14" ht="45" x14ac:dyDescent="0.25">
      <c r="B86" s="46" t="s">
        <v>39</v>
      </c>
      <c r="C86" s="38" t="s">
        <v>427</v>
      </c>
      <c r="D86" s="12" t="s">
        <v>166</v>
      </c>
      <c r="E86" s="4" t="s">
        <v>424</v>
      </c>
      <c r="F86" s="4">
        <v>1</v>
      </c>
      <c r="G86" s="4">
        <v>0</v>
      </c>
      <c r="H86" s="4">
        <v>0</v>
      </c>
      <c r="I86" s="4" t="s">
        <v>5</v>
      </c>
      <c r="J86" s="5">
        <f t="shared" si="4"/>
        <v>0</v>
      </c>
      <c r="K86" s="4"/>
      <c r="L86" s="8"/>
      <c r="M86" s="17">
        <f t="shared" si="3"/>
        <v>0</v>
      </c>
      <c r="N86" s="36">
        <f t="shared" si="2"/>
        <v>0</v>
      </c>
    </row>
    <row r="87" spans="2:14" x14ac:dyDescent="0.25">
      <c r="B87" s="46" t="s">
        <v>240</v>
      </c>
      <c r="C87" s="38" t="s">
        <v>427</v>
      </c>
      <c r="D87" s="9" t="s">
        <v>267</v>
      </c>
      <c r="E87" s="4" t="s">
        <v>424</v>
      </c>
      <c r="F87" s="4">
        <v>5</v>
      </c>
      <c r="G87" s="4">
        <v>8.16</v>
      </c>
      <c r="H87" s="4">
        <v>6.63</v>
      </c>
      <c r="I87" s="4" t="s">
        <v>3</v>
      </c>
      <c r="J87" s="5">
        <f t="shared" si="4"/>
        <v>1.3260000000000001</v>
      </c>
      <c r="K87" s="4"/>
      <c r="L87" s="8"/>
      <c r="M87" s="17">
        <f t="shared" si="3"/>
        <v>0</v>
      </c>
      <c r="N87" s="36">
        <f t="shared" si="2"/>
        <v>0</v>
      </c>
    </row>
    <row r="88" spans="2:14" x14ac:dyDescent="0.25">
      <c r="B88" s="46" t="s">
        <v>241</v>
      </c>
      <c r="C88" s="38" t="s">
        <v>427</v>
      </c>
      <c r="D88" s="9" t="s">
        <v>266</v>
      </c>
      <c r="E88" s="4" t="s">
        <v>424</v>
      </c>
      <c r="F88" s="4">
        <v>5</v>
      </c>
      <c r="G88" s="4">
        <v>11.03</v>
      </c>
      <c r="H88" s="4">
        <v>8.9600000000000009</v>
      </c>
      <c r="I88" s="4" t="s">
        <v>3</v>
      </c>
      <c r="J88" s="5">
        <f t="shared" si="4"/>
        <v>1.7920000000000003</v>
      </c>
      <c r="K88" s="4"/>
      <c r="L88" s="8"/>
      <c r="M88" s="17">
        <f t="shared" si="3"/>
        <v>0</v>
      </c>
      <c r="N88" s="36">
        <f t="shared" si="2"/>
        <v>0</v>
      </c>
    </row>
    <row r="89" spans="2:14" x14ac:dyDescent="0.25">
      <c r="B89" s="46" t="s">
        <v>40</v>
      </c>
      <c r="C89" s="38" t="s">
        <v>427</v>
      </c>
      <c r="D89" s="9" t="s">
        <v>265</v>
      </c>
      <c r="E89" s="4" t="s">
        <v>424</v>
      </c>
      <c r="F89" s="4">
        <v>5</v>
      </c>
      <c r="G89" s="4">
        <v>7.88</v>
      </c>
      <c r="H89" s="4">
        <v>6.41</v>
      </c>
      <c r="I89" s="4" t="s">
        <v>3</v>
      </c>
      <c r="J89" s="5">
        <f t="shared" si="4"/>
        <v>1.282</v>
      </c>
      <c r="K89" s="4"/>
      <c r="L89" s="8"/>
      <c r="M89" s="17">
        <f t="shared" si="3"/>
        <v>0</v>
      </c>
      <c r="N89" s="36">
        <f t="shared" si="2"/>
        <v>0</v>
      </c>
    </row>
    <row r="90" spans="2:14" ht="75" x14ac:dyDescent="0.25">
      <c r="B90" s="46" t="s">
        <v>318</v>
      </c>
      <c r="C90" s="38" t="s">
        <v>427</v>
      </c>
      <c r="D90" s="12" t="s">
        <v>136</v>
      </c>
      <c r="E90" s="4" t="s">
        <v>424</v>
      </c>
      <c r="F90" s="4">
        <v>10</v>
      </c>
      <c r="G90" s="4"/>
      <c r="H90" s="4"/>
      <c r="I90" s="4" t="s">
        <v>5</v>
      </c>
      <c r="J90" s="5"/>
      <c r="K90" s="4"/>
      <c r="L90" s="8"/>
      <c r="M90" s="17">
        <f t="shared" si="3"/>
        <v>0</v>
      </c>
      <c r="N90" s="36">
        <f t="shared" si="2"/>
        <v>0</v>
      </c>
    </row>
    <row r="91" spans="2:14" ht="45" x14ac:dyDescent="0.25">
      <c r="B91" s="46" t="s">
        <v>319</v>
      </c>
      <c r="C91" s="38" t="s">
        <v>427</v>
      </c>
      <c r="D91" s="12" t="s">
        <v>137</v>
      </c>
      <c r="E91" s="4" t="s">
        <v>424</v>
      </c>
      <c r="F91" s="4">
        <v>20</v>
      </c>
      <c r="G91" s="4"/>
      <c r="H91" s="4"/>
      <c r="I91" s="4" t="s">
        <v>5</v>
      </c>
      <c r="J91" s="5"/>
      <c r="K91" s="4"/>
      <c r="L91" s="8"/>
      <c r="M91" s="17">
        <f t="shared" si="3"/>
        <v>0</v>
      </c>
      <c r="N91" s="36">
        <f t="shared" si="2"/>
        <v>0</v>
      </c>
    </row>
    <row r="92" spans="2:14" ht="30" x14ac:dyDescent="0.25">
      <c r="B92" s="46" t="s">
        <v>320</v>
      </c>
      <c r="C92" s="38" t="s">
        <v>427</v>
      </c>
      <c r="D92" s="12" t="s">
        <v>138</v>
      </c>
      <c r="E92" s="4" t="s">
        <v>424</v>
      </c>
      <c r="F92" s="4">
        <v>20</v>
      </c>
      <c r="G92" s="4">
        <v>0</v>
      </c>
      <c r="H92" s="4">
        <v>0</v>
      </c>
      <c r="I92" s="4" t="s">
        <v>5</v>
      </c>
      <c r="J92" s="5">
        <f t="shared" si="4"/>
        <v>0</v>
      </c>
      <c r="K92" s="4"/>
      <c r="L92" s="8"/>
      <c r="M92" s="17">
        <f t="shared" si="3"/>
        <v>0</v>
      </c>
      <c r="N92" s="36">
        <f t="shared" si="2"/>
        <v>0</v>
      </c>
    </row>
    <row r="93" spans="2:14" ht="30" x14ac:dyDescent="0.25">
      <c r="B93" s="46" t="s">
        <v>321</v>
      </c>
      <c r="C93" s="38" t="s">
        <v>427</v>
      </c>
      <c r="D93" s="12" t="s">
        <v>167</v>
      </c>
      <c r="E93" s="4" t="s">
        <v>424</v>
      </c>
      <c r="F93" s="4">
        <v>20</v>
      </c>
      <c r="G93" s="4">
        <v>3.17</v>
      </c>
      <c r="H93" s="4">
        <v>2.58</v>
      </c>
      <c r="I93" s="4" t="s">
        <v>5</v>
      </c>
      <c r="J93" s="5">
        <f>H93/F93</f>
        <v>0.129</v>
      </c>
      <c r="K93" s="4"/>
      <c r="L93" s="8"/>
      <c r="M93" s="17">
        <f t="shared" si="3"/>
        <v>0</v>
      </c>
      <c r="N93" s="36">
        <f t="shared" si="2"/>
        <v>0</v>
      </c>
    </row>
    <row r="94" spans="2:14" ht="30" x14ac:dyDescent="0.25">
      <c r="B94" s="46" t="s">
        <v>322</v>
      </c>
      <c r="C94" s="38" t="s">
        <v>427</v>
      </c>
      <c r="D94" s="12" t="s">
        <v>169</v>
      </c>
      <c r="E94" s="4" t="s">
        <v>424</v>
      </c>
      <c r="F94" s="4">
        <v>20</v>
      </c>
      <c r="G94" s="4">
        <v>3.17</v>
      </c>
      <c r="H94" s="4">
        <v>2.58</v>
      </c>
      <c r="I94" s="4" t="s">
        <v>5</v>
      </c>
      <c r="J94" s="5">
        <f>H94/F94</f>
        <v>0.129</v>
      </c>
      <c r="K94" s="4"/>
      <c r="L94" s="8"/>
      <c r="M94" s="17">
        <f t="shared" si="3"/>
        <v>0</v>
      </c>
      <c r="N94" s="36">
        <f t="shared" si="2"/>
        <v>0</v>
      </c>
    </row>
    <row r="95" spans="2:14" ht="30" x14ac:dyDescent="0.25">
      <c r="B95" s="46" t="s">
        <v>323</v>
      </c>
      <c r="C95" s="38" t="s">
        <v>427</v>
      </c>
      <c r="D95" s="12" t="s">
        <v>168</v>
      </c>
      <c r="E95" s="4" t="s">
        <v>424</v>
      </c>
      <c r="F95" s="4">
        <v>20</v>
      </c>
      <c r="G95" s="4">
        <v>3.17</v>
      </c>
      <c r="H95" s="4">
        <v>2.58</v>
      </c>
      <c r="I95" s="4" t="s">
        <v>5</v>
      </c>
      <c r="J95" s="5">
        <f>H95/F95</f>
        <v>0.129</v>
      </c>
      <c r="K95" s="4"/>
      <c r="L95" s="8"/>
      <c r="M95" s="17">
        <f t="shared" si="3"/>
        <v>0</v>
      </c>
      <c r="N95" s="36">
        <f t="shared" si="2"/>
        <v>0</v>
      </c>
    </row>
    <row r="96" spans="2:14" ht="30" x14ac:dyDescent="0.25">
      <c r="B96" s="46" t="s">
        <v>324</v>
      </c>
      <c r="C96" s="38" t="s">
        <v>427</v>
      </c>
      <c r="D96" s="12" t="s">
        <v>297</v>
      </c>
      <c r="E96" s="4" t="s">
        <v>424</v>
      </c>
      <c r="F96" s="4">
        <v>15</v>
      </c>
      <c r="G96" s="4">
        <v>9.2899999999999991</v>
      </c>
      <c r="H96" s="4">
        <v>7.55</v>
      </c>
      <c r="I96" s="4" t="s">
        <v>3</v>
      </c>
      <c r="J96" s="5">
        <f t="shared" si="4"/>
        <v>0.5033333333333333</v>
      </c>
      <c r="K96" s="4"/>
      <c r="L96" s="8"/>
      <c r="M96" s="17">
        <f t="shared" si="3"/>
        <v>0</v>
      </c>
      <c r="N96" s="36">
        <f t="shared" si="2"/>
        <v>0</v>
      </c>
    </row>
    <row r="97" spans="2:14" x14ac:dyDescent="0.25">
      <c r="B97" s="46" t="s">
        <v>325</v>
      </c>
      <c r="C97" s="38" t="s">
        <v>427</v>
      </c>
      <c r="D97" s="9" t="s">
        <v>170</v>
      </c>
      <c r="E97" s="4" t="s">
        <v>424</v>
      </c>
      <c r="F97" s="4">
        <v>10</v>
      </c>
      <c r="G97" s="4">
        <v>1.86</v>
      </c>
      <c r="H97" s="4">
        <v>1.51</v>
      </c>
      <c r="I97" s="4" t="s">
        <v>3</v>
      </c>
      <c r="J97" s="5">
        <f t="shared" si="4"/>
        <v>0.151</v>
      </c>
      <c r="K97" s="4"/>
      <c r="L97" s="8"/>
      <c r="M97" s="17">
        <f t="shared" si="3"/>
        <v>0</v>
      </c>
      <c r="N97" s="36">
        <f t="shared" si="2"/>
        <v>0</v>
      </c>
    </row>
    <row r="98" spans="2:14" ht="45" x14ac:dyDescent="0.25">
      <c r="B98" s="46" t="s">
        <v>326</v>
      </c>
      <c r="C98" s="38" t="s">
        <v>427</v>
      </c>
      <c r="D98" s="12" t="s">
        <v>298</v>
      </c>
      <c r="E98" s="4" t="s">
        <v>424</v>
      </c>
      <c r="F98" s="4">
        <v>10</v>
      </c>
      <c r="G98" s="4">
        <v>0</v>
      </c>
      <c r="H98" s="4">
        <v>0</v>
      </c>
      <c r="I98" s="4" t="s">
        <v>5</v>
      </c>
      <c r="J98" s="5">
        <f t="shared" si="4"/>
        <v>0</v>
      </c>
      <c r="K98" s="4"/>
      <c r="L98" s="8"/>
      <c r="M98" s="17">
        <f t="shared" si="3"/>
        <v>0</v>
      </c>
      <c r="N98" s="36">
        <f t="shared" si="2"/>
        <v>0</v>
      </c>
    </row>
    <row r="99" spans="2:14" ht="75" x14ac:dyDescent="0.25">
      <c r="B99" s="46" t="s">
        <v>327</v>
      </c>
      <c r="C99" s="38" t="s">
        <v>427</v>
      </c>
      <c r="D99" s="12" t="s">
        <v>277</v>
      </c>
      <c r="E99" s="4" t="s">
        <v>424</v>
      </c>
      <c r="F99" s="4">
        <v>5</v>
      </c>
      <c r="G99" s="4">
        <v>71.97</v>
      </c>
      <c r="H99" s="4">
        <v>58.51</v>
      </c>
      <c r="I99" s="4" t="s">
        <v>5</v>
      </c>
      <c r="J99" s="5">
        <f t="shared" si="4"/>
        <v>11.702</v>
      </c>
      <c r="K99" s="4"/>
      <c r="L99" s="8"/>
      <c r="M99" s="17">
        <f t="shared" si="3"/>
        <v>0</v>
      </c>
      <c r="N99" s="36">
        <f t="shared" si="2"/>
        <v>0</v>
      </c>
    </row>
    <row r="100" spans="2:14" ht="30" x14ac:dyDescent="0.25">
      <c r="B100" s="46" t="s">
        <v>328</v>
      </c>
      <c r="C100" s="38" t="s">
        <v>427</v>
      </c>
      <c r="D100" s="12" t="s">
        <v>142</v>
      </c>
      <c r="E100" s="4" t="s">
        <v>424</v>
      </c>
      <c r="F100" s="4">
        <v>1</v>
      </c>
      <c r="G100" s="4">
        <v>0</v>
      </c>
      <c r="H100" s="4">
        <v>0</v>
      </c>
      <c r="I100" s="4" t="s">
        <v>5</v>
      </c>
      <c r="J100" s="5">
        <f t="shared" si="4"/>
        <v>0</v>
      </c>
      <c r="K100" s="4"/>
      <c r="L100" s="8"/>
      <c r="M100" s="17">
        <f t="shared" si="3"/>
        <v>0</v>
      </c>
      <c r="N100" s="36">
        <f t="shared" si="2"/>
        <v>0</v>
      </c>
    </row>
    <row r="101" spans="2:14" ht="30" x14ac:dyDescent="0.25">
      <c r="B101" s="46" t="s">
        <v>329</v>
      </c>
      <c r="C101" s="38" t="s">
        <v>427</v>
      </c>
      <c r="D101" s="12" t="s">
        <v>272</v>
      </c>
      <c r="E101" s="4" t="s">
        <v>424</v>
      </c>
      <c r="F101" s="4">
        <v>30</v>
      </c>
      <c r="G101" s="4">
        <v>9.42</v>
      </c>
      <c r="H101" s="4">
        <v>7.66</v>
      </c>
      <c r="I101" s="4" t="s">
        <v>5</v>
      </c>
      <c r="J101" s="5">
        <f t="shared" si="4"/>
        <v>0.25533333333333336</v>
      </c>
      <c r="K101" s="4"/>
      <c r="L101" s="8"/>
      <c r="M101" s="17">
        <f t="shared" si="3"/>
        <v>0</v>
      </c>
      <c r="N101" s="36">
        <f t="shared" si="2"/>
        <v>0</v>
      </c>
    </row>
    <row r="102" spans="2:14" ht="45" x14ac:dyDescent="0.25">
      <c r="B102" s="46" t="s">
        <v>330</v>
      </c>
      <c r="C102" s="38" t="s">
        <v>427</v>
      </c>
      <c r="D102" s="12" t="s">
        <v>273</v>
      </c>
      <c r="E102" s="4" t="s">
        <v>424</v>
      </c>
      <c r="F102" s="4">
        <v>40</v>
      </c>
      <c r="G102" s="4"/>
      <c r="H102" s="4"/>
      <c r="I102" s="4" t="s">
        <v>5</v>
      </c>
      <c r="J102" s="5"/>
      <c r="K102" s="4"/>
      <c r="L102" s="8"/>
      <c r="M102" s="17">
        <f t="shared" si="3"/>
        <v>0</v>
      </c>
      <c r="N102" s="36">
        <f t="shared" si="2"/>
        <v>0</v>
      </c>
    </row>
    <row r="103" spans="2:14" ht="45" x14ac:dyDescent="0.25">
      <c r="B103" s="46" t="s">
        <v>331</v>
      </c>
      <c r="C103" s="38" t="s">
        <v>427</v>
      </c>
      <c r="D103" s="12" t="s">
        <v>299</v>
      </c>
      <c r="E103" s="4" t="s">
        <v>424</v>
      </c>
      <c r="F103" s="4">
        <v>580</v>
      </c>
      <c r="G103" s="4"/>
      <c r="H103" s="4"/>
      <c r="I103" s="4" t="s">
        <v>8</v>
      </c>
      <c r="J103" s="5"/>
      <c r="K103" s="4"/>
      <c r="L103" s="8"/>
      <c r="M103" s="17">
        <f t="shared" si="3"/>
        <v>0</v>
      </c>
      <c r="N103" s="36">
        <f t="shared" si="2"/>
        <v>0</v>
      </c>
    </row>
    <row r="104" spans="2:14" ht="45" x14ac:dyDescent="0.25">
      <c r="B104" s="46" t="s">
        <v>242</v>
      </c>
      <c r="C104" s="38" t="s">
        <v>427</v>
      </c>
      <c r="D104" s="12" t="s">
        <v>300</v>
      </c>
      <c r="E104" s="4" t="s">
        <v>424</v>
      </c>
      <c r="F104" s="4">
        <v>60</v>
      </c>
      <c r="G104" s="4">
        <v>6.35</v>
      </c>
      <c r="H104" s="4">
        <v>5.16</v>
      </c>
      <c r="I104" s="4" t="s">
        <v>8</v>
      </c>
      <c r="J104" s="5">
        <f>H104/F104</f>
        <v>8.6000000000000007E-2</v>
      </c>
      <c r="K104" s="4"/>
      <c r="L104" s="8"/>
      <c r="M104" s="17">
        <f t="shared" si="3"/>
        <v>0</v>
      </c>
      <c r="N104" s="36">
        <f t="shared" si="2"/>
        <v>0</v>
      </c>
    </row>
    <row r="105" spans="2:14" ht="30" x14ac:dyDescent="0.25">
      <c r="B105" s="46" t="s">
        <v>243</v>
      </c>
      <c r="C105" s="38" t="s">
        <v>427</v>
      </c>
      <c r="D105" s="12" t="s">
        <v>274</v>
      </c>
      <c r="E105" s="4" t="s">
        <v>424</v>
      </c>
      <c r="F105" s="4">
        <v>10</v>
      </c>
      <c r="G105" s="4">
        <v>15.87</v>
      </c>
      <c r="H105" s="4">
        <v>12.9</v>
      </c>
      <c r="I105" s="4" t="s">
        <v>8</v>
      </c>
      <c r="J105" s="5">
        <f>H105/F105</f>
        <v>1.29</v>
      </c>
      <c r="K105" s="4"/>
      <c r="L105" s="8"/>
      <c r="M105" s="17">
        <f t="shared" si="3"/>
        <v>0</v>
      </c>
      <c r="N105" s="36">
        <f t="shared" si="2"/>
        <v>0</v>
      </c>
    </row>
    <row r="106" spans="2:14" ht="30" x14ac:dyDescent="0.25">
      <c r="B106" s="46" t="s">
        <v>332</v>
      </c>
      <c r="C106" s="38" t="s">
        <v>427</v>
      </c>
      <c r="D106" s="12" t="s">
        <v>391</v>
      </c>
      <c r="E106" s="4" t="s">
        <v>424</v>
      </c>
      <c r="F106" s="4">
        <v>10</v>
      </c>
      <c r="G106" s="4">
        <v>69.77</v>
      </c>
      <c r="H106" s="4">
        <v>56.72</v>
      </c>
      <c r="I106" s="4" t="s">
        <v>8</v>
      </c>
      <c r="J106" s="5">
        <f>H106/F106</f>
        <v>5.6719999999999997</v>
      </c>
      <c r="K106" s="4"/>
      <c r="L106" s="8"/>
      <c r="M106" s="17">
        <f t="shared" si="3"/>
        <v>0</v>
      </c>
      <c r="N106" s="36">
        <f t="shared" si="2"/>
        <v>0</v>
      </c>
    </row>
    <row r="107" spans="2:14" ht="30" x14ac:dyDescent="0.25">
      <c r="B107" s="46" t="s">
        <v>333</v>
      </c>
      <c r="C107" s="38" t="s">
        <v>427</v>
      </c>
      <c r="D107" s="12" t="s">
        <v>349</v>
      </c>
      <c r="E107" s="4" t="s">
        <v>424</v>
      </c>
      <c r="F107" s="4">
        <v>15</v>
      </c>
      <c r="G107" s="4">
        <v>129.15</v>
      </c>
      <c r="H107" s="4">
        <v>105</v>
      </c>
      <c r="I107" s="4" t="s">
        <v>3</v>
      </c>
      <c r="J107" s="5">
        <f>H107/F107</f>
        <v>7</v>
      </c>
      <c r="K107" s="4"/>
      <c r="L107" s="8"/>
      <c r="M107" s="17">
        <f t="shared" si="3"/>
        <v>0</v>
      </c>
      <c r="N107" s="36">
        <f t="shared" si="2"/>
        <v>0</v>
      </c>
    </row>
    <row r="108" spans="2:14" ht="30" x14ac:dyDescent="0.25">
      <c r="B108" s="46" t="s">
        <v>334</v>
      </c>
      <c r="C108" s="38" t="s">
        <v>427</v>
      </c>
      <c r="D108" s="12" t="s">
        <v>350</v>
      </c>
      <c r="E108" s="4" t="s">
        <v>424</v>
      </c>
      <c r="F108" s="4">
        <v>15</v>
      </c>
      <c r="G108" s="4">
        <v>2066.4</v>
      </c>
      <c r="H108" s="4">
        <v>1680</v>
      </c>
      <c r="I108" s="4" t="s">
        <v>3</v>
      </c>
      <c r="J108" s="5">
        <f>H108/F108</f>
        <v>112</v>
      </c>
      <c r="K108" s="4"/>
      <c r="L108" s="8"/>
      <c r="M108" s="17">
        <f t="shared" si="3"/>
        <v>0</v>
      </c>
      <c r="N108" s="36">
        <f t="shared" si="2"/>
        <v>0</v>
      </c>
    </row>
    <row r="109" spans="2:14" ht="30" x14ac:dyDescent="0.25">
      <c r="B109" s="46" t="s">
        <v>41</v>
      </c>
      <c r="C109" s="38" t="s">
        <v>427</v>
      </c>
      <c r="D109" s="12" t="s">
        <v>374</v>
      </c>
      <c r="E109" s="4" t="s">
        <v>424</v>
      </c>
      <c r="F109" s="4">
        <v>10</v>
      </c>
      <c r="G109" s="4"/>
      <c r="H109" s="4"/>
      <c r="I109" s="4" t="s">
        <v>3</v>
      </c>
      <c r="J109" s="5"/>
      <c r="K109" s="4"/>
      <c r="L109" s="8"/>
      <c r="M109" s="17">
        <f t="shared" si="3"/>
        <v>0</v>
      </c>
      <c r="N109" s="36">
        <f t="shared" si="2"/>
        <v>0</v>
      </c>
    </row>
    <row r="110" spans="2:14" ht="30" x14ac:dyDescent="0.25">
      <c r="B110" s="46" t="s">
        <v>42</v>
      </c>
      <c r="C110" s="38" t="s">
        <v>427</v>
      </c>
      <c r="D110" s="12" t="s">
        <v>375</v>
      </c>
      <c r="E110" s="4" t="s">
        <v>424</v>
      </c>
      <c r="F110" s="4">
        <v>5</v>
      </c>
      <c r="G110" s="4">
        <v>90.68</v>
      </c>
      <c r="H110" s="4">
        <v>73.72</v>
      </c>
      <c r="I110" s="4" t="s">
        <v>3</v>
      </c>
      <c r="J110" s="5">
        <f>H110/F110</f>
        <v>14.744</v>
      </c>
      <c r="K110" s="4"/>
      <c r="L110" s="8"/>
      <c r="M110" s="17">
        <f t="shared" si="3"/>
        <v>0</v>
      </c>
      <c r="N110" s="36">
        <f t="shared" si="2"/>
        <v>0</v>
      </c>
    </row>
    <row r="111" spans="2:14" ht="30" x14ac:dyDescent="0.25">
      <c r="B111" s="46" t="s">
        <v>43</v>
      </c>
      <c r="C111" s="38" t="s">
        <v>427</v>
      </c>
      <c r="D111" s="12" t="s">
        <v>376</v>
      </c>
      <c r="E111" s="4" t="s">
        <v>424</v>
      </c>
      <c r="F111" s="4">
        <v>10</v>
      </c>
      <c r="G111" s="4">
        <v>221.79</v>
      </c>
      <c r="H111" s="4">
        <v>180.32</v>
      </c>
      <c r="I111" s="4" t="s">
        <v>3</v>
      </c>
      <c r="J111" s="5">
        <f>H111/F111</f>
        <v>18.032</v>
      </c>
      <c r="K111" s="4"/>
      <c r="L111" s="8"/>
      <c r="M111" s="17">
        <f t="shared" si="3"/>
        <v>0</v>
      </c>
      <c r="N111" s="36">
        <f t="shared" si="2"/>
        <v>0</v>
      </c>
    </row>
    <row r="112" spans="2:14" ht="30" x14ac:dyDescent="0.25">
      <c r="B112" s="46" t="s">
        <v>335</v>
      </c>
      <c r="C112" s="38" t="s">
        <v>427</v>
      </c>
      <c r="D112" s="12" t="s">
        <v>383</v>
      </c>
      <c r="E112" s="4" t="s">
        <v>424</v>
      </c>
      <c r="F112" s="4">
        <v>40</v>
      </c>
      <c r="G112" s="4">
        <v>89.49</v>
      </c>
      <c r="H112" s="4">
        <v>72.760000000000005</v>
      </c>
      <c r="I112" s="4" t="s">
        <v>5</v>
      </c>
      <c r="J112" s="5">
        <f>H112/F112</f>
        <v>1.8190000000000002</v>
      </c>
      <c r="K112" s="4"/>
      <c r="L112" s="8"/>
      <c r="M112" s="17">
        <f t="shared" si="3"/>
        <v>0</v>
      </c>
      <c r="N112" s="36">
        <f t="shared" si="2"/>
        <v>0</v>
      </c>
    </row>
    <row r="113" spans="2:14" x14ac:dyDescent="0.25">
      <c r="B113" s="46" t="s">
        <v>336</v>
      </c>
      <c r="C113" s="38" t="s">
        <v>427</v>
      </c>
      <c r="D113" s="9" t="s">
        <v>140</v>
      </c>
      <c r="E113" s="4" t="s">
        <v>424</v>
      </c>
      <c r="F113" s="4">
        <v>10</v>
      </c>
      <c r="G113" s="4">
        <v>153.87</v>
      </c>
      <c r="H113" s="4">
        <v>125.1</v>
      </c>
      <c r="I113" s="4" t="s">
        <v>3</v>
      </c>
      <c r="J113" s="5">
        <f>H113/F113</f>
        <v>12.51</v>
      </c>
      <c r="K113" s="4"/>
      <c r="L113" s="8"/>
      <c r="M113" s="17">
        <f t="shared" si="3"/>
        <v>0</v>
      </c>
      <c r="N113" s="36">
        <f t="shared" si="2"/>
        <v>0</v>
      </c>
    </row>
    <row r="114" spans="2:14" ht="45" x14ac:dyDescent="0.25">
      <c r="B114" s="46" t="s">
        <v>337</v>
      </c>
      <c r="C114" s="38" t="s">
        <v>427</v>
      </c>
      <c r="D114" s="12" t="s">
        <v>271</v>
      </c>
      <c r="E114" s="4" t="s">
        <v>424</v>
      </c>
      <c r="F114" s="4">
        <v>3</v>
      </c>
      <c r="G114" s="4">
        <v>178.29</v>
      </c>
      <c r="H114" s="4">
        <v>144.94999999999999</v>
      </c>
      <c r="I114" s="4" t="s">
        <v>5</v>
      </c>
      <c r="J114" s="5">
        <f>H114/F114</f>
        <v>48.316666666666663</v>
      </c>
      <c r="K114" s="4"/>
      <c r="L114" s="8"/>
      <c r="M114" s="17">
        <f t="shared" si="3"/>
        <v>0</v>
      </c>
      <c r="N114" s="36">
        <f t="shared" si="2"/>
        <v>0</v>
      </c>
    </row>
    <row r="115" spans="2:14" ht="30" x14ac:dyDescent="0.25">
      <c r="B115" s="46" t="s">
        <v>338</v>
      </c>
      <c r="C115" s="38" t="s">
        <v>427</v>
      </c>
      <c r="D115" s="12" t="s">
        <v>278</v>
      </c>
      <c r="E115" s="4" t="s">
        <v>424</v>
      </c>
      <c r="F115" s="4">
        <v>5</v>
      </c>
      <c r="G115" s="4"/>
      <c r="H115" s="4"/>
      <c r="I115" s="4" t="s">
        <v>5</v>
      </c>
      <c r="J115" s="5"/>
      <c r="K115" s="4"/>
      <c r="L115" s="8"/>
      <c r="M115" s="17">
        <f t="shared" si="3"/>
        <v>0</v>
      </c>
      <c r="N115" s="36">
        <f t="shared" si="2"/>
        <v>0</v>
      </c>
    </row>
    <row r="116" spans="2:14" ht="60" x14ac:dyDescent="0.25">
      <c r="B116" s="46" t="s">
        <v>339</v>
      </c>
      <c r="C116" s="38" t="s">
        <v>427</v>
      </c>
      <c r="D116" s="12" t="s">
        <v>143</v>
      </c>
      <c r="E116" s="4" t="s">
        <v>424</v>
      </c>
      <c r="F116" s="4">
        <v>8</v>
      </c>
      <c r="G116" s="4"/>
      <c r="H116" s="4"/>
      <c r="I116" s="4" t="s">
        <v>5</v>
      </c>
      <c r="J116" s="5"/>
      <c r="K116" s="4"/>
      <c r="L116" s="8"/>
      <c r="M116" s="17">
        <f t="shared" si="3"/>
        <v>0</v>
      </c>
      <c r="N116" s="36">
        <f t="shared" si="2"/>
        <v>0</v>
      </c>
    </row>
    <row r="117" spans="2:14" ht="60" x14ac:dyDescent="0.25">
      <c r="B117" s="46" t="s">
        <v>340</v>
      </c>
      <c r="C117" s="38" t="s">
        <v>427</v>
      </c>
      <c r="D117" s="12" t="s">
        <v>369</v>
      </c>
      <c r="E117" s="4" t="s">
        <v>424</v>
      </c>
      <c r="F117" s="4">
        <v>60</v>
      </c>
      <c r="G117" s="4"/>
      <c r="H117" s="4"/>
      <c r="I117" s="4" t="s">
        <v>5</v>
      </c>
      <c r="J117" s="5"/>
      <c r="K117" s="4"/>
      <c r="L117" s="8"/>
      <c r="M117" s="17">
        <f t="shared" si="3"/>
        <v>0</v>
      </c>
      <c r="N117" s="36">
        <f t="shared" si="2"/>
        <v>0</v>
      </c>
    </row>
    <row r="118" spans="2:14" ht="60" x14ac:dyDescent="0.25">
      <c r="B118" s="46" t="s">
        <v>44</v>
      </c>
      <c r="C118" s="38" t="s">
        <v>427</v>
      </c>
      <c r="D118" s="12" t="s">
        <v>370</v>
      </c>
      <c r="E118" s="4" t="s">
        <v>424</v>
      </c>
      <c r="F118" s="4">
        <v>70</v>
      </c>
      <c r="G118" s="4"/>
      <c r="H118" s="4"/>
      <c r="I118" s="4" t="s">
        <v>5</v>
      </c>
      <c r="J118" s="5"/>
      <c r="K118" s="4"/>
      <c r="L118" s="8"/>
      <c r="M118" s="17">
        <f t="shared" si="3"/>
        <v>0</v>
      </c>
      <c r="N118" s="36">
        <f t="shared" si="2"/>
        <v>0</v>
      </c>
    </row>
    <row r="119" spans="2:14" ht="75" x14ac:dyDescent="0.25">
      <c r="B119" s="46" t="s">
        <v>45</v>
      </c>
      <c r="C119" s="38" t="s">
        <v>427</v>
      </c>
      <c r="D119" s="12" t="s">
        <v>150</v>
      </c>
      <c r="E119" s="4" t="s">
        <v>424</v>
      </c>
      <c r="F119" s="4">
        <v>40</v>
      </c>
      <c r="G119" s="4">
        <v>39.46</v>
      </c>
      <c r="H119" s="4">
        <v>32.08</v>
      </c>
      <c r="I119" s="4" t="s">
        <v>5</v>
      </c>
      <c r="J119" s="5">
        <f>H119/F119</f>
        <v>0.80199999999999994</v>
      </c>
      <c r="K119" s="4"/>
      <c r="L119" s="8"/>
      <c r="M119" s="17">
        <f t="shared" si="3"/>
        <v>0</v>
      </c>
      <c r="N119" s="36">
        <f t="shared" si="2"/>
        <v>0</v>
      </c>
    </row>
    <row r="120" spans="2:14" ht="30" x14ac:dyDescent="0.25">
      <c r="B120" s="46" t="s">
        <v>46</v>
      </c>
      <c r="C120" s="38" t="s">
        <v>427</v>
      </c>
      <c r="D120" s="12" t="s">
        <v>148</v>
      </c>
      <c r="E120" s="4" t="s">
        <v>424</v>
      </c>
      <c r="F120" s="4">
        <v>10</v>
      </c>
      <c r="G120" s="4"/>
      <c r="H120" s="4"/>
      <c r="I120" s="4" t="s">
        <v>5</v>
      </c>
      <c r="J120" s="5"/>
      <c r="K120" s="4"/>
      <c r="L120" s="8"/>
      <c r="M120" s="17">
        <f t="shared" si="3"/>
        <v>0</v>
      </c>
      <c r="N120" s="36">
        <f t="shared" si="2"/>
        <v>0</v>
      </c>
    </row>
    <row r="121" spans="2:14" ht="30" x14ac:dyDescent="0.25">
      <c r="B121" s="46" t="s">
        <v>47</v>
      </c>
      <c r="C121" s="38" t="s">
        <v>427</v>
      </c>
      <c r="D121" s="12" t="s">
        <v>146</v>
      </c>
      <c r="E121" s="4" t="s">
        <v>424</v>
      </c>
      <c r="F121" s="4">
        <v>10</v>
      </c>
      <c r="G121" s="4">
        <v>23.25</v>
      </c>
      <c r="H121" s="4">
        <v>18.899999999999999</v>
      </c>
      <c r="I121" s="4" t="s">
        <v>5</v>
      </c>
      <c r="J121" s="5">
        <f>H121/F121</f>
        <v>1.89</v>
      </c>
      <c r="K121" s="4"/>
      <c r="L121" s="8"/>
      <c r="M121" s="17">
        <f t="shared" si="3"/>
        <v>0</v>
      </c>
      <c r="N121" s="36">
        <f t="shared" ref="N121:N184" si="5">M121/1.23</f>
        <v>0</v>
      </c>
    </row>
    <row r="122" spans="2:14" ht="60" x14ac:dyDescent="0.25">
      <c r="B122" s="46" t="s">
        <v>48</v>
      </c>
      <c r="C122" s="38" t="s">
        <v>427</v>
      </c>
      <c r="D122" s="12" t="s">
        <v>368</v>
      </c>
      <c r="E122" s="4" t="s">
        <v>424</v>
      </c>
      <c r="F122" s="4">
        <v>10</v>
      </c>
      <c r="G122" s="4">
        <v>367.3</v>
      </c>
      <c r="H122" s="4">
        <v>298.62</v>
      </c>
      <c r="I122" s="4" t="s">
        <v>5</v>
      </c>
      <c r="J122" s="5">
        <f>H122/F122</f>
        <v>29.862000000000002</v>
      </c>
      <c r="K122" s="4"/>
      <c r="L122" s="8"/>
      <c r="M122" s="17">
        <f t="shared" si="3"/>
        <v>0</v>
      </c>
      <c r="N122" s="36">
        <f t="shared" si="5"/>
        <v>0</v>
      </c>
    </row>
    <row r="123" spans="2:14" ht="45" x14ac:dyDescent="0.25">
      <c r="B123" s="46" t="s">
        <v>244</v>
      </c>
      <c r="C123" s="38" t="s">
        <v>427</v>
      </c>
      <c r="D123" s="12" t="s">
        <v>301</v>
      </c>
      <c r="E123" s="4" t="s">
        <v>424</v>
      </c>
      <c r="F123" s="4">
        <v>10</v>
      </c>
      <c r="G123" s="4"/>
      <c r="H123" s="4"/>
      <c r="I123" s="4" t="s">
        <v>3</v>
      </c>
      <c r="J123" s="5"/>
      <c r="K123" s="4"/>
      <c r="L123" s="8"/>
      <c r="M123" s="17">
        <f t="shared" si="3"/>
        <v>0</v>
      </c>
      <c r="N123" s="36">
        <f t="shared" si="5"/>
        <v>0</v>
      </c>
    </row>
    <row r="124" spans="2:14" ht="30" x14ac:dyDescent="0.25">
      <c r="B124" s="46" t="s">
        <v>341</v>
      </c>
      <c r="C124" s="38" t="s">
        <v>427</v>
      </c>
      <c r="D124" s="12" t="s">
        <v>147</v>
      </c>
      <c r="E124" s="4" t="s">
        <v>424</v>
      </c>
      <c r="F124" s="4">
        <v>8</v>
      </c>
      <c r="G124" s="4"/>
      <c r="H124" s="4"/>
      <c r="I124" s="4" t="s">
        <v>5</v>
      </c>
      <c r="J124" s="5"/>
      <c r="K124" s="4"/>
      <c r="L124" s="8"/>
      <c r="M124" s="17">
        <f t="shared" si="3"/>
        <v>0</v>
      </c>
      <c r="N124" s="36">
        <f t="shared" si="5"/>
        <v>0</v>
      </c>
    </row>
    <row r="125" spans="2:14" x14ac:dyDescent="0.25">
      <c r="B125" s="46" t="s">
        <v>342</v>
      </c>
      <c r="C125" s="38" t="s">
        <v>427</v>
      </c>
      <c r="D125" s="9" t="s">
        <v>154</v>
      </c>
      <c r="E125" s="4" t="s">
        <v>424</v>
      </c>
      <c r="F125" s="4">
        <v>10</v>
      </c>
      <c r="G125" s="4"/>
      <c r="H125" s="4"/>
      <c r="I125" s="4" t="s">
        <v>5</v>
      </c>
      <c r="J125" s="5"/>
      <c r="K125" s="4"/>
      <c r="L125" s="8"/>
      <c r="M125" s="17">
        <f t="shared" ref="M125:M188" si="6">F125*L125</f>
        <v>0</v>
      </c>
      <c r="N125" s="36">
        <f t="shared" si="5"/>
        <v>0</v>
      </c>
    </row>
    <row r="126" spans="2:14" x14ac:dyDescent="0.25">
      <c r="B126" s="46" t="s">
        <v>343</v>
      </c>
      <c r="C126" s="38" t="s">
        <v>427</v>
      </c>
      <c r="D126" s="9" t="s">
        <v>114</v>
      </c>
      <c r="E126" s="4" t="s">
        <v>424</v>
      </c>
      <c r="F126" s="4">
        <v>60</v>
      </c>
      <c r="G126" s="4">
        <v>5.41</v>
      </c>
      <c r="H126" s="4">
        <v>4.4000000000000004</v>
      </c>
      <c r="I126" s="4" t="s">
        <v>5</v>
      </c>
      <c r="J126" s="5">
        <f>H126/F126</f>
        <v>7.3333333333333334E-2</v>
      </c>
      <c r="K126" s="4"/>
      <c r="L126" s="8"/>
      <c r="M126" s="17">
        <f t="shared" si="6"/>
        <v>0</v>
      </c>
      <c r="N126" s="36">
        <f t="shared" si="5"/>
        <v>0</v>
      </c>
    </row>
    <row r="127" spans="2:14" ht="30" x14ac:dyDescent="0.25">
      <c r="B127" s="46" t="s">
        <v>434</v>
      </c>
      <c r="C127" s="38" t="s">
        <v>427</v>
      </c>
      <c r="D127" s="12" t="s">
        <v>352</v>
      </c>
      <c r="E127" s="4" t="s">
        <v>424</v>
      </c>
      <c r="F127" s="4">
        <v>40</v>
      </c>
      <c r="G127" s="4">
        <v>21.35</v>
      </c>
      <c r="H127" s="4">
        <v>17.36</v>
      </c>
      <c r="I127" s="4" t="s">
        <v>5</v>
      </c>
      <c r="J127" s="5">
        <f>H127/F127</f>
        <v>0.434</v>
      </c>
      <c r="K127" s="4"/>
      <c r="L127" s="8"/>
      <c r="M127" s="17">
        <f t="shared" si="6"/>
        <v>0</v>
      </c>
      <c r="N127" s="36">
        <f t="shared" si="5"/>
        <v>0</v>
      </c>
    </row>
    <row r="128" spans="2:14" ht="30" x14ac:dyDescent="0.25">
      <c r="B128" s="46" t="s">
        <v>344</v>
      </c>
      <c r="C128" s="38" t="s">
        <v>427</v>
      </c>
      <c r="D128" s="12" t="s">
        <v>351</v>
      </c>
      <c r="E128" s="4" t="s">
        <v>424</v>
      </c>
      <c r="F128" s="4">
        <v>25</v>
      </c>
      <c r="G128" s="4">
        <v>9.3000000000000007</v>
      </c>
      <c r="H128" s="4">
        <v>7.56</v>
      </c>
      <c r="I128" s="4" t="s">
        <v>3</v>
      </c>
      <c r="J128" s="5">
        <f>H128/F128</f>
        <v>0.3024</v>
      </c>
      <c r="K128" s="4"/>
      <c r="L128" s="8"/>
      <c r="M128" s="17">
        <f t="shared" si="6"/>
        <v>0</v>
      </c>
      <c r="N128" s="36">
        <f t="shared" si="5"/>
        <v>0</v>
      </c>
    </row>
    <row r="129" spans="2:14" x14ac:dyDescent="0.25">
      <c r="B129" s="46" t="s">
        <v>345</v>
      </c>
      <c r="C129" s="38" t="s">
        <v>427</v>
      </c>
      <c r="D129" s="9" t="s">
        <v>107</v>
      </c>
      <c r="E129" s="4" t="s">
        <v>424</v>
      </c>
      <c r="F129" s="4">
        <v>80</v>
      </c>
      <c r="G129" s="4"/>
      <c r="H129" s="4"/>
      <c r="I129" s="4" t="s">
        <v>3</v>
      </c>
      <c r="J129" s="5"/>
      <c r="K129" s="4"/>
      <c r="L129" s="8"/>
      <c r="M129" s="17">
        <f t="shared" si="6"/>
        <v>0</v>
      </c>
      <c r="N129" s="36">
        <f t="shared" si="5"/>
        <v>0</v>
      </c>
    </row>
    <row r="130" spans="2:14" x14ac:dyDescent="0.25">
      <c r="B130" s="46" t="s">
        <v>346</v>
      </c>
      <c r="C130" s="38" t="s">
        <v>427</v>
      </c>
      <c r="D130" s="9" t="s">
        <v>108</v>
      </c>
      <c r="E130" s="4" t="s">
        <v>424</v>
      </c>
      <c r="F130" s="4">
        <v>80</v>
      </c>
      <c r="G130" s="4"/>
      <c r="H130" s="4"/>
      <c r="I130" s="4" t="s">
        <v>3</v>
      </c>
      <c r="J130" s="5"/>
      <c r="K130" s="4"/>
      <c r="L130" s="8"/>
      <c r="M130" s="17">
        <f t="shared" si="6"/>
        <v>0</v>
      </c>
      <c r="N130" s="36">
        <f t="shared" si="5"/>
        <v>0</v>
      </c>
    </row>
    <row r="131" spans="2:14" x14ac:dyDescent="0.25">
      <c r="B131" s="46" t="s">
        <v>245</v>
      </c>
      <c r="C131" s="38" t="s">
        <v>427</v>
      </c>
      <c r="D131" s="9" t="s">
        <v>109</v>
      </c>
      <c r="E131" s="4" t="s">
        <v>424</v>
      </c>
      <c r="F131" s="4">
        <v>80</v>
      </c>
      <c r="G131" s="4"/>
      <c r="H131" s="4"/>
      <c r="I131" s="4" t="s">
        <v>3</v>
      </c>
      <c r="J131" s="5"/>
      <c r="K131" s="4"/>
      <c r="L131" s="8"/>
      <c r="M131" s="17">
        <f t="shared" si="6"/>
        <v>0</v>
      </c>
      <c r="N131" s="36">
        <f t="shared" si="5"/>
        <v>0</v>
      </c>
    </row>
    <row r="132" spans="2:14" x14ac:dyDescent="0.25">
      <c r="B132" s="46" t="s">
        <v>246</v>
      </c>
      <c r="C132" s="38" t="s">
        <v>427</v>
      </c>
      <c r="D132" s="9" t="s">
        <v>110</v>
      </c>
      <c r="E132" s="4" t="s">
        <v>424</v>
      </c>
      <c r="F132" s="4">
        <v>60</v>
      </c>
      <c r="G132" s="4"/>
      <c r="H132" s="4"/>
      <c r="I132" s="4" t="s">
        <v>3</v>
      </c>
      <c r="J132" s="5"/>
      <c r="K132" s="4"/>
      <c r="L132" s="8"/>
      <c r="M132" s="17">
        <f t="shared" si="6"/>
        <v>0</v>
      </c>
      <c r="N132" s="36">
        <f t="shared" si="5"/>
        <v>0</v>
      </c>
    </row>
    <row r="133" spans="2:14" ht="30" x14ac:dyDescent="0.25">
      <c r="B133" s="46" t="s">
        <v>49</v>
      </c>
      <c r="C133" s="38" t="s">
        <v>427</v>
      </c>
      <c r="D133" s="12" t="s">
        <v>111</v>
      </c>
      <c r="E133" s="4" t="s">
        <v>424</v>
      </c>
      <c r="F133" s="4">
        <v>40</v>
      </c>
      <c r="G133" s="4"/>
      <c r="H133" s="4"/>
      <c r="I133" s="4" t="s">
        <v>3</v>
      </c>
      <c r="J133" s="5"/>
      <c r="K133" s="4"/>
      <c r="L133" s="8"/>
      <c r="M133" s="17">
        <f t="shared" si="6"/>
        <v>0</v>
      </c>
      <c r="N133" s="36">
        <f t="shared" si="5"/>
        <v>0</v>
      </c>
    </row>
    <row r="134" spans="2:14" ht="30" x14ac:dyDescent="0.25">
      <c r="B134" s="46" t="s">
        <v>50</v>
      </c>
      <c r="C134" s="38" t="s">
        <v>427</v>
      </c>
      <c r="D134" s="12" t="s">
        <v>112</v>
      </c>
      <c r="E134" s="4" t="s">
        <v>424</v>
      </c>
      <c r="F134" s="4">
        <v>10</v>
      </c>
      <c r="G134" s="4"/>
      <c r="H134" s="4"/>
      <c r="I134" s="4" t="s">
        <v>3</v>
      </c>
      <c r="J134" s="5"/>
      <c r="K134" s="4"/>
      <c r="L134" s="8"/>
      <c r="M134" s="17">
        <f t="shared" si="6"/>
        <v>0</v>
      </c>
      <c r="N134" s="36">
        <f t="shared" si="5"/>
        <v>0</v>
      </c>
    </row>
    <row r="135" spans="2:14" ht="30" x14ac:dyDescent="0.25">
      <c r="B135" s="46" t="s">
        <v>51</v>
      </c>
      <c r="C135" s="38" t="s">
        <v>427</v>
      </c>
      <c r="D135" s="12" t="s">
        <v>113</v>
      </c>
      <c r="E135" s="4" t="s">
        <v>424</v>
      </c>
      <c r="F135" s="4">
        <v>30</v>
      </c>
      <c r="G135" s="4"/>
      <c r="H135" s="4"/>
      <c r="I135" s="4" t="s">
        <v>3</v>
      </c>
      <c r="J135" s="5"/>
      <c r="K135" s="4"/>
      <c r="L135" s="8"/>
      <c r="M135" s="17">
        <f t="shared" si="6"/>
        <v>0</v>
      </c>
      <c r="N135" s="36">
        <f t="shared" si="5"/>
        <v>0</v>
      </c>
    </row>
    <row r="136" spans="2:14" x14ac:dyDescent="0.25">
      <c r="B136" s="46" t="s">
        <v>52</v>
      </c>
      <c r="C136" s="38" t="s">
        <v>427</v>
      </c>
      <c r="D136" s="9" t="s">
        <v>377</v>
      </c>
      <c r="E136" s="4" t="s">
        <v>424</v>
      </c>
      <c r="F136" s="4">
        <v>15</v>
      </c>
      <c r="G136" s="4"/>
      <c r="H136" s="4"/>
      <c r="I136" s="4" t="s">
        <v>5</v>
      </c>
      <c r="J136" s="5"/>
      <c r="K136" s="4"/>
      <c r="L136" s="8"/>
      <c r="M136" s="17">
        <f t="shared" si="6"/>
        <v>0</v>
      </c>
      <c r="N136" s="36">
        <f t="shared" si="5"/>
        <v>0</v>
      </c>
    </row>
    <row r="137" spans="2:14" x14ac:dyDescent="0.25">
      <c r="B137" s="46" t="s">
        <v>53</v>
      </c>
      <c r="C137" s="38" t="s">
        <v>427</v>
      </c>
      <c r="D137" s="9" t="s">
        <v>382</v>
      </c>
      <c r="E137" s="4" t="s">
        <v>424</v>
      </c>
      <c r="F137" s="4">
        <v>15</v>
      </c>
      <c r="G137" s="4"/>
      <c r="H137" s="4"/>
      <c r="I137" s="4" t="s">
        <v>5</v>
      </c>
      <c r="J137" s="5"/>
      <c r="K137" s="4"/>
      <c r="L137" s="8"/>
      <c r="M137" s="17">
        <f t="shared" si="6"/>
        <v>0</v>
      </c>
      <c r="N137" s="36">
        <f t="shared" si="5"/>
        <v>0</v>
      </c>
    </row>
    <row r="138" spans="2:14" x14ac:dyDescent="0.25">
      <c r="B138" s="46" t="s">
        <v>54</v>
      </c>
      <c r="C138" s="38" t="s">
        <v>427</v>
      </c>
      <c r="D138" s="9" t="s">
        <v>378</v>
      </c>
      <c r="E138" s="4" t="s">
        <v>424</v>
      </c>
      <c r="F138" s="4">
        <v>90</v>
      </c>
      <c r="G138" s="4"/>
      <c r="H138" s="4"/>
      <c r="I138" s="4" t="s">
        <v>5</v>
      </c>
      <c r="J138" s="5"/>
      <c r="K138" s="4"/>
      <c r="L138" s="8"/>
      <c r="M138" s="17">
        <f t="shared" si="6"/>
        <v>0</v>
      </c>
      <c r="N138" s="36">
        <f t="shared" si="5"/>
        <v>0</v>
      </c>
    </row>
    <row r="139" spans="2:14" x14ac:dyDescent="0.25">
      <c r="B139" s="46" t="s">
        <v>55</v>
      </c>
      <c r="C139" s="38" t="s">
        <v>427</v>
      </c>
      <c r="D139" s="9" t="s">
        <v>379</v>
      </c>
      <c r="E139" s="4" t="s">
        <v>424</v>
      </c>
      <c r="F139" s="4">
        <v>20</v>
      </c>
      <c r="G139" s="4">
        <v>159.54</v>
      </c>
      <c r="H139" s="4">
        <v>129.71</v>
      </c>
      <c r="I139" s="4" t="s">
        <v>5</v>
      </c>
      <c r="J139" s="5">
        <f>H139/F139</f>
        <v>6.4855</v>
      </c>
      <c r="K139" s="4"/>
      <c r="L139" s="8"/>
      <c r="M139" s="17">
        <f t="shared" si="6"/>
        <v>0</v>
      </c>
      <c r="N139" s="36">
        <f t="shared" si="5"/>
        <v>0</v>
      </c>
    </row>
    <row r="140" spans="2:14" x14ac:dyDescent="0.25">
      <c r="B140" s="46" t="s">
        <v>56</v>
      </c>
      <c r="C140" s="38" t="s">
        <v>427</v>
      </c>
      <c r="D140" s="9" t="s">
        <v>380</v>
      </c>
      <c r="E140" s="4" t="s">
        <v>424</v>
      </c>
      <c r="F140" s="4">
        <v>20</v>
      </c>
      <c r="G140" s="4">
        <v>56.83</v>
      </c>
      <c r="H140" s="4">
        <v>46.2</v>
      </c>
      <c r="I140" s="4" t="s">
        <v>5</v>
      </c>
      <c r="J140" s="5">
        <f>H140/F140</f>
        <v>2.31</v>
      </c>
      <c r="K140" s="4"/>
      <c r="L140" s="8"/>
      <c r="M140" s="17">
        <f t="shared" si="6"/>
        <v>0</v>
      </c>
      <c r="N140" s="36">
        <f t="shared" si="5"/>
        <v>0</v>
      </c>
    </row>
    <row r="141" spans="2:14" x14ac:dyDescent="0.25">
      <c r="B141" s="46" t="s">
        <v>57</v>
      </c>
      <c r="C141" s="38" t="s">
        <v>427</v>
      </c>
      <c r="D141" s="9" t="s">
        <v>381</v>
      </c>
      <c r="E141" s="4" t="s">
        <v>424</v>
      </c>
      <c r="F141" s="4">
        <v>380</v>
      </c>
      <c r="G141" s="4">
        <v>12.89</v>
      </c>
      <c r="H141" s="4">
        <v>10.48</v>
      </c>
      <c r="I141" s="4" t="s">
        <v>5</v>
      </c>
      <c r="J141" s="5">
        <f>H141/F141</f>
        <v>2.7578947368421054E-2</v>
      </c>
      <c r="K141" s="4"/>
      <c r="L141" s="8"/>
      <c r="M141" s="17">
        <f t="shared" si="6"/>
        <v>0</v>
      </c>
      <c r="N141" s="36">
        <f t="shared" si="5"/>
        <v>0</v>
      </c>
    </row>
    <row r="142" spans="2:14" ht="75" x14ac:dyDescent="0.25">
      <c r="B142" s="46" t="s">
        <v>58</v>
      </c>
      <c r="C142" s="38" t="s">
        <v>427</v>
      </c>
      <c r="D142" s="12" t="s">
        <v>115</v>
      </c>
      <c r="E142" s="4" t="s">
        <v>424</v>
      </c>
      <c r="F142" s="4">
        <v>500</v>
      </c>
      <c r="G142" s="4"/>
      <c r="H142" s="4"/>
      <c r="I142" s="4" t="s">
        <v>5</v>
      </c>
      <c r="J142" s="5"/>
      <c r="K142" s="4"/>
      <c r="L142" s="8"/>
      <c r="M142" s="17">
        <f t="shared" si="6"/>
        <v>0</v>
      </c>
      <c r="N142" s="36">
        <f t="shared" si="5"/>
        <v>0</v>
      </c>
    </row>
    <row r="143" spans="2:14" ht="30" x14ac:dyDescent="0.25">
      <c r="B143" s="46" t="s">
        <v>59</v>
      </c>
      <c r="C143" s="38" t="s">
        <v>427</v>
      </c>
      <c r="D143" s="12" t="s">
        <v>386</v>
      </c>
      <c r="E143" s="4" t="s">
        <v>424</v>
      </c>
      <c r="F143" s="4">
        <v>90</v>
      </c>
      <c r="G143" s="4"/>
      <c r="H143" s="4"/>
      <c r="I143" s="4" t="s">
        <v>5</v>
      </c>
      <c r="J143" s="5"/>
      <c r="K143" s="4"/>
      <c r="L143" s="8"/>
      <c r="M143" s="17">
        <f t="shared" si="6"/>
        <v>0</v>
      </c>
      <c r="N143" s="36">
        <f t="shared" si="5"/>
        <v>0</v>
      </c>
    </row>
    <row r="144" spans="2:14" ht="60" x14ac:dyDescent="0.25">
      <c r="B144" s="46" t="s">
        <v>247</v>
      </c>
      <c r="C144" s="38" t="s">
        <v>427</v>
      </c>
      <c r="D144" s="12" t="s">
        <v>117</v>
      </c>
      <c r="E144" s="4" t="s">
        <v>424</v>
      </c>
      <c r="F144" s="4">
        <v>250</v>
      </c>
      <c r="G144" s="4">
        <v>12.89</v>
      </c>
      <c r="H144" s="4">
        <v>10.48</v>
      </c>
      <c r="I144" s="4" t="s">
        <v>5</v>
      </c>
      <c r="J144" s="5">
        <f>H144/F144</f>
        <v>4.1919999999999999E-2</v>
      </c>
      <c r="K144" s="4"/>
      <c r="L144" s="8"/>
      <c r="M144" s="17">
        <f t="shared" si="6"/>
        <v>0</v>
      </c>
      <c r="N144" s="36">
        <f t="shared" si="5"/>
        <v>0</v>
      </c>
    </row>
    <row r="145" spans="2:14" ht="60" x14ac:dyDescent="0.25">
      <c r="B145" s="46" t="s">
        <v>248</v>
      </c>
      <c r="C145" s="38" t="s">
        <v>427</v>
      </c>
      <c r="D145" s="12" t="s">
        <v>116</v>
      </c>
      <c r="E145" s="4" t="s">
        <v>424</v>
      </c>
      <c r="F145" s="4">
        <v>50</v>
      </c>
      <c r="G145" s="4"/>
      <c r="H145" s="4"/>
      <c r="I145" s="4" t="s">
        <v>5</v>
      </c>
      <c r="J145" s="5"/>
      <c r="K145" s="4"/>
      <c r="L145" s="8"/>
      <c r="M145" s="17">
        <f t="shared" si="6"/>
        <v>0</v>
      </c>
      <c r="N145" s="36">
        <f t="shared" si="5"/>
        <v>0</v>
      </c>
    </row>
    <row r="146" spans="2:14" x14ac:dyDescent="0.25">
      <c r="B146" s="46" t="s">
        <v>60</v>
      </c>
      <c r="C146" s="38" t="s">
        <v>427</v>
      </c>
      <c r="D146" s="9" t="s">
        <v>302</v>
      </c>
      <c r="E146" s="4" t="s">
        <v>424</v>
      </c>
      <c r="F146" s="4">
        <v>10</v>
      </c>
      <c r="G146" s="4"/>
      <c r="H146" s="4"/>
      <c r="I146" s="4" t="s">
        <v>5</v>
      </c>
      <c r="J146" s="5"/>
      <c r="K146" s="4"/>
      <c r="L146" s="8"/>
      <c r="M146" s="17">
        <f t="shared" si="6"/>
        <v>0</v>
      </c>
      <c r="N146" s="36">
        <f t="shared" si="5"/>
        <v>0</v>
      </c>
    </row>
    <row r="147" spans="2:14" x14ac:dyDescent="0.25">
      <c r="B147" s="46" t="s">
        <v>61</v>
      </c>
      <c r="C147" s="38" t="s">
        <v>427</v>
      </c>
      <c r="D147" s="9" t="s">
        <v>303</v>
      </c>
      <c r="E147" s="4" t="s">
        <v>424</v>
      </c>
      <c r="F147" s="4">
        <v>20</v>
      </c>
      <c r="G147" s="4">
        <v>6.52</v>
      </c>
      <c r="H147" s="4">
        <v>5.3</v>
      </c>
      <c r="I147" s="4" t="s">
        <v>9</v>
      </c>
      <c r="J147" s="5">
        <f t="shared" ref="J147:J208" si="7">H147/F147</f>
        <v>0.26500000000000001</v>
      </c>
      <c r="K147" s="4"/>
      <c r="L147" s="8"/>
      <c r="M147" s="17">
        <f t="shared" si="6"/>
        <v>0</v>
      </c>
      <c r="N147" s="36">
        <f t="shared" si="5"/>
        <v>0</v>
      </c>
    </row>
    <row r="148" spans="2:14" x14ac:dyDescent="0.25">
      <c r="B148" s="46" t="s">
        <v>249</v>
      </c>
      <c r="C148" s="38" t="s">
        <v>427</v>
      </c>
      <c r="D148" s="9" t="s">
        <v>304</v>
      </c>
      <c r="E148" s="4" t="s">
        <v>424</v>
      </c>
      <c r="F148" s="4">
        <v>10</v>
      </c>
      <c r="G148" s="4">
        <v>2.21</v>
      </c>
      <c r="H148" s="4">
        <v>1.8</v>
      </c>
      <c r="I148" s="4" t="s">
        <v>9</v>
      </c>
      <c r="J148" s="5">
        <f t="shared" si="7"/>
        <v>0.18</v>
      </c>
      <c r="K148" s="4"/>
      <c r="L148" s="8"/>
      <c r="M148" s="17">
        <f t="shared" si="6"/>
        <v>0</v>
      </c>
      <c r="N148" s="36">
        <f t="shared" si="5"/>
        <v>0</v>
      </c>
    </row>
    <row r="149" spans="2:14" x14ac:dyDescent="0.25">
      <c r="B149" s="46" t="s">
        <v>62</v>
      </c>
      <c r="C149" s="38" t="s">
        <v>427</v>
      </c>
      <c r="D149" s="9" t="s">
        <v>305</v>
      </c>
      <c r="E149" s="4" t="s">
        <v>424</v>
      </c>
      <c r="F149" s="4">
        <v>10</v>
      </c>
      <c r="G149" s="4">
        <v>10.65</v>
      </c>
      <c r="H149" s="4">
        <v>8.66</v>
      </c>
      <c r="I149" s="4" t="s">
        <v>9</v>
      </c>
      <c r="J149" s="5">
        <f t="shared" si="7"/>
        <v>0.86599999999999999</v>
      </c>
      <c r="K149" s="4"/>
      <c r="L149" s="8"/>
      <c r="M149" s="17">
        <f t="shared" si="6"/>
        <v>0</v>
      </c>
      <c r="N149" s="36">
        <f t="shared" si="5"/>
        <v>0</v>
      </c>
    </row>
    <row r="150" spans="2:14" x14ac:dyDescent="0.25">
      <c r="B150" s="46" t="s">
        <v>63</v>
      </c>
      <c r="C150" s="38" t="s">
        <v>427</v>
      </c>
      <c r="D150" s="9" t="s">
        <v>306</v>
      </c>
      <c r="E150" s="4" t="s">
        <v>424</v>
      </c>
      <c r="F150" s="4">
        <v>10</v>
      </c>
      <c r="G150" s="4">
        <v>62.12</v>
      </c>
      <c r="H150" s="4">
        <v>50.5</v>
      </c>
      <c r="I150" s="4" t="s">
        <v>9</v>
      </c>
      <c r="J150" s="5">
        <f t="shared" si="7"/>
        <v>5.05</v>
      </c>
      <c r="K150" s="4"/>
      <c r="L150" s="8"/>
      <c r="M150" s="17">
        <f t="shared" si="6"/>
        <v>0</v>
      </c>
      <c r="N150" s="36">
        <f t="shared" si="5"/>
        <v>0</v>
      </c>
    </row>
    <row r="151" spans="2:14" x14ac:dyDescent="0.25">
      <c r="B151" s="46" t="s">
        <v>64</v>
      </c>
      <c r="C151" s="38" t="s">
        <v>427</v>
      </c>
      <c r="D151" s="9" t="s">
        <v>307</v>
      </c>
      <c r="E151" s="4" t="s">
        <v>424</v>
      </c>
      <c r="F151" s="4">
        <v>50</v>
      </c>
      <c r="G151" s="4">
        <v>6.15</v>
      </c>
      <c r="H151" s="4">
        <v>5</v>
      </c>
      <c r="I151" s="4" t="s">
        <v>9</v>
      </c>
      <c r="J151" s="5">
        <f t="shared" si="7"/>
        <v>0.1</v>
      </c>
      <c r="K151" s="4"/>
      <c r="L151" s="8"/>
      <c r="M151" s="17">
        <f t="shared" si="6"/>
        <v>0</v>
      </c>
      <c r="N151" s="36">
        <f t="shared" si="5"/>
        <v>0</v>
      </c>
    </row>
    <row r="152" spans="2:14" x14ac:dyDescent="0.25">
      <c r="B152" s="46" t="s">
        <v>65</v>
      </c>
      <c r="C152" s="38" t="s">
        <v>427</v>
      </c>
      <c r="D152" s="9" t="s">
        <v>308</v>
      </c>
      <c r="E152" s="4" t="s">
        <v>424</v>
      </c>
      <c r="F152" s="4">
        <v>70</v>
      </c>
      <c r="G152" s="4">
        <v>3.87</v>
      </c>
      <c r="H152" s="4">
        <v>3.15</v>
      </c>
      <c r="I152" s="4" t="s">
        <v>9</v>
      </c>
      <c r="J152" s="5">
        <f t="shared" si="7"/>
        <v>4.4999999999999998E-2</v>
      </c>
      <c r="K152" s="4"/>
      <c r="L152" s="8"/>
      <c r="M152" s="17">
        <f t="shared" si="6"/>
        <v>0</v>
      </c>
      <c r="N152" s="36">
        <f t="shared" si="5"/>
        <v>0</v>
      </c>
    </row>
    <row r="153" spans="2:14" x14ac:dyDescent="0.25">
      <c r="B153" s="46" t="s">
        <v>250</v>
      </c>
      <c r="C153" s="38" t="s">
        <v>427</v>
      </c>
      <c r="D153" s="9" t="s">
        <v>309</v>
      </c>
      <c r="E153" s="4" t="s">
        <v>424</v>
      </c>
      <c r="F153" s="4">
        <v>1</v>
      </c>
      <c r="G153" s="4">
        <v>14.28</v>
      </c>
      <c r="H153" s="4">
        <v>11.61</v>
      </c>
      <c r="I153" s="4" t="s">
        <v>9</v>
      </c>
      <c r="J153" s="5">
        <f t="shared" si="7"/>
        <v>11.61</v>
      </c>
      <c r="K153" s="4"/>
      <c r="L153" s="8"/>
      <c r="M153" s="17">
        <f t="shared" si="6"/>
        <v>0</v>
      </c>
      <c r="N153" s="36">
        <f t="shared" si="5"/>
        <v>0</v>
      </c>
    </row>
    <row r="154" spans="2:14" x14ac:dyDescent="0.25">
      <c r="B154" s="46" t="s">
        <v>251</v>
      </c>
      <c r="C154" s="38" t="s">
        <v>427</v>
      </c>
      <c r="D154" s="9" t="s">
        <v>417</v>
      </c>
      <c r="E154" s="4" t="s">
        <v>424</v>
      </c>
      <c r="F154" s="4">
        <v>10</v>
      </c>
      <c r="G154" s="4">
        <v>6.15</v>
      </c>
      <c r="H154" s="4">
        <v>5</v>
      </c>
      <c r="I154" s="4" t="s">
        <v>5</v>
      </c>
      <c r="J154" s="5">
        <f t="shared" si="7"/>
        <v>0.5</v>
      </c>
      <c r="K154" s="4"/>
      <c r="L154" s="8"/>
      <c r="M154" s="17">
        <f t="shared" si="6"/>
        <v>0</v>
      </c>
      <c r="N154" s="36">
        <f t="shared" si="5"/>
        <v>0</v>
      </c>
    </row>
    <row r="155" spans="2:14" x14ac:dyDescent="0.25">
      <c r="B155" s="46" t="s">
        <v>252</v>
      </c>
      <c r="C155" s="38" t="s">
        <v>427</v>
      </c>
      <c r="D155" s="9" t="s">
        <v>394</v>
      </c>
      <c r="E155" s="4" t="s">
        <v>424</v>
      </c>
      <c r="F155" s="4">
        <v>5</v>
      </c>
      <c r="G155" s="4">
        <v>33.270000000000003</v>
      </c>
      <c r="H155" s="4">
        <v>27.05</v>
      </c>
      <c r="I155" s="4" t="s">
        <v>5</v>
      </c>
      <c r="J155" s="5">
        <f t="shared" si="7"/>
        <v>5.41</v>
      </c>
      <c r="K155" s="4"/>
      <c r="L155" s="8"/>
      <c r="M155" s="17">
        <f t="shared" si="6"/>
        <v>0</v>
      </c>
      <c r="N155" s="36">
        <f t="shared" si="5"/>
        <v>0</v>
      </c>
    </row>
    <row r="156" spans="2:14" x14ac:dyDescent="0.25">
      <c r="B156" s="46" t="s">
        <v>66</v>
      </c>
      <c r="C156" s="38" t="s">
        <v>427</v>
      </c>
      <c r="D156" s="9" t="s">
        <v>118</v>
      </c>
      <c r="E156" s="4" t="s">
        <v>424</v>
      </c>
      <c r="F156" s="4">
        <v>1</v>
      </c>
      <c r="G156" s="4">
        <v>634.78</v>
      </c>
      <c r="H156" s="4">
        <v>516.08000000000004</v>
      </c>
      <c r="I156" s="4" t="s">
        <v>5</v>
      </c>
      <c r="J156" s="5">
        <f t="shared" si="7"/>
        <v>516.08000000000004</v>
      </c>
      <c r="K156" s="4"/>
      <c r="L156" s="8"/>
      <c r="M156" s="17">
        <f t="shared" si="6"/>
        <v>0</v>
      </c>
      <c r="N156" s="36">
        <f t="shared" si="5"/>
        <v>0</v>
      </c>
    </row>
    <row r="157" spans="2:14" x14ac:dyDescent="0.25">
      <c r="B157" s="46" t="s">
        <v>67</v>
      </c>
      <c r="C157" s="38" t="s">
        <v>427</v>
      </c>
      <c r="D157" s="9" t="s">
        <v>119</v>
      </c>
      <c r="E157" s="4" t="s">
        <v>424</v>
      </c>
      <c r="F157" s="4">
        <v>1</v>
      </c>
      <c r="G157" s="4"/>
      <c r="H157" s="4"/>
      <c r="I157" s="4" t="s">
        <v>5</v>
      </c>
      <c r="J157" s="5"/>
      <c r="K157" s="4"/>
      <c r="L157" s="8"/>
      <c r="M157" s="17">
        <f t="shared" si="6"/>
        <v>0</v>
      </c>
      <c r="N157" s="36">
        <f t="shared" si="5"/>
        <v>0</v>
      </c>
    </row>
    <row r="158" spans="2:14" x14ac:dyDescent="0.25">
      <c r="B158" s="46" t="s">
        <v>68</v>
      </c>
      <c r="C158" s="38" t="s">
        <v>427</v>
      </c>
      <c r="D158" s="9" t="s">
        <v>120</v>
      </c>
      <c r="E158" s="4" t="s">
        <v>424</v>
      </c>
      <c r="F158" s="4">
        <v>1</v>
      </c>
      <c r="G158" s="4"/>
      <c r="H158" s="4"/>
      <c r="I158" s="4" t="s">
        <v>5</v>
      </c>
      <c r="J158" s="5"/>
      <c r="K158" s="4"/>
      <c r="L158" s="8"/>
      <c r="M158" s="17">
        <f t="shared" si="6"/>
        <v>0</v>
      </c>
      <c r="N158" s="36">
        <f t="shared" si="5"/>
        <v>0</v>
      </c>
    </row>
    <row r="159" spans="2:14" x14ac:dyDescent="0.25">
      <c r="B159" s="46" t="s">
        <v>253</v>
      </c>
      <c r="C159" s="38" t="s">
        <v>427</v>
      </c>
      <c r="D159" s="9" t="s">
        <v>121</v>
      </c>
      <c r="E159" s="4" t="s">
        <v>424</v>
      </c>
      <c r="F159" s="4">
        <v>1</v>
      </c>
      <c r="G159" s="4"/>
      <c r="H159" s="4"/>
      <c r="I159" s="4" t="s">
        <v>5</v>
      </c>
      <c r="J159" s="5"/>
      <c r="K159" s="4"/>
      <c r="L159" s="8"/>
      <c r="M159" s="17">
        <f t="shared" si="6"/>
        <v>0</v>
      </c>
      <c r="N159" s="36">
        <f t="shared" si="5"/>
        <v>0</v>
      </c>
    </row>
    <row r="160" spans="2:14" ht="30" x14ac:dyDescent="0.25">
      <c r="B160" s="46" t="s">
        <v>254</v>
      </c>
      <c r="C160" s="38" t="s">
        <v>427</v>
      </c>
      <c r="D160" s="12" t="s">
        <v>387</v>
      </c>
      <c r="E160" s="4" t="s">
        <v>424</v>
      </c>
      <c r="F160" s="4">
        <v>1</v>
      </c>
      <c r="G160" s="4"/>
      <c r="H160" s="4"/>
      <c r="I160" s="4" t="s">
        <v>5</v>
      </c>
      <c r="J160" s="5"/>
      <c r="K160" s="4"/>
      <c r="L160" s="8"/>
      <c r="M160" s="17">
        <f t="shared" si="6"/>
        <v>0</v>
      </c>
      <c r="N160" s="36">
        <f t="shared" si="5"/>
        <v>0</v>
      </c>
    </row>
    <row r="161" spans="2:14" ht="30" x14ac:dyDescent="0.25">
      <c r="B161" s="46" t="s">
        <v>255</v>
      </c>
      <c r="C161" s="38" t="s">
        <v>427</v>
      </c>
      <c r="D161" s="12" t="s">
        <v>388</v>
      </c>
      <c r="E161" s="4" t="s">
        <v>424</v>
      </c>
      <c r="F161" s="4">
        <v>1</v>
      </c>
      <c r="G161" s="4"/>
      <c r="H161" s="4"/>
      <c r="I161" s="4" t="s">
        <v>5</v>
      </c>
      <c r="J161" s="5"/>
      <c r="K161" s="4"/>
      <c r="L161" s="8"/>
      <c r="M161" s="17">
        <f t="shared" si="6"/>
        <v>0</v>
      </c>
      <c r="N161" s="36">
        <f t="shared" si="5"/>
        <v>0</v>
      </c>
    </row>
    <row r="162" spans="2:14" ht="30" x14ac:dyDescent="0.25">
      <c r="B162" s="46" t="s">
        <v>256</v>
      </c>
      <c r="C162" s="38" t="s">
        <v>427</v>
      </c>
      <c r="D162" s="12" t="s">
        <v>389</v>
      </c>
      <c r="E162" s="4" t="s">
        <v>424</v>
      </c>
      <c r="F162" s="4">
        <v>1</v>
      </c>
      <c r="G162" s="4"/>
      <c r="H162" s="4"/>
      <c r="I162" s="4" t="s">
        <v>5</v>
      </c>
      <c r="J162" s="5"/>
      <c r="K162" s="4"/>
      <c r="L162" s="8"/>
      <c r="M162" s="17">
        <f t="shared" si="6"/>
        <v>0</v>
      </c>
      <c r="N162" s="36">
        <f t="shared" si="5"/>
        <v>0</v>
      </c>
    </row>
    <row r="163" spans="2:14" ht="30" x14ac:dyDescent="0.25">
      <c r="B163" s="46" t="s">
        <v>257</v>
      </c>
      <c r="C163" s="38" t="s">
        <v>427</v>
      </c>
      <c r="D163" s="12" t="s">
        <v>390</v>
      </c>
      <c r="E163" s="4" t="s">
        <v>424</v>
      </c>
      <c r="F163" s="4">
        <v>1</v>
      </c>
      <c r="G163" s="4"/>
      <c r="H163" s="4"/>
      <c r="I163" s="4" t="s">
        <v>5</v>
      </c>
      <c r="J163" s="5"/>
      <c r="K163" s="4"/>
      <c r="L163" s="8"/>
      <c r="M163" s="17">
        <f t="shared" si="6"/>
        <v>0</v>
      </c>
      <c r="N163" s="36">
        <f t="shared" si="5"/>
        <v>0</v>
      </c>
    </row>
    <row r="164" spans="2:14" x14ac:dyDescent="0.25">
      <c r="B164" s="46" t="s">
        <v>69</v>
      </c>
      <c r="C164" s="38" t="s">
        <v>427</v>
      </c>
      <c r="D164" s="9" t="s">
        <v>10</v>
      </c>
      <c r="E164" s="4" t="s">
        <v>424</v>
      </c>
      <c r="F164" s="4">
        <v>1</v>
      </c>
      <c r="G164" s="4"/>
      <c r="H164" s="4"/>
      <c r="I164" s="4" t="s">
        <v>5</v>
      </c>
      <c r="J164" s="5"/>
      <c r="K164" s="4"/>
      <c r="L164" s="8"/>
      <c r="M164" s="17">
        <f t="shared" si="6"/>
        <v>0</v>
      </c>
      <c r="N164" s="36">
        <f t="shared" si="5"/>
        <v>0</v>
      </c>
    </row>
    <row r="165" spans="2:14" ht="45" x14ac:dyDescent="0.25">
      <c r="B165" s="46" t="s">
        <v>70</v>
      </c>
      <c r="C165" s="38" t="s">
        <v>427</v>
      </c>
      <c r="D165" s="12" t="s">
        <v>124</v>
      </c>
      <c r="E165" s="4" t="s">
        <v>424</v>
      </c>
      <c r="F165" s="4">
        <v>40</v>
      </c>
      <c r="G165" s="4"/>
      <c r="H165" s="4"/>
      <c r="I165" s="4" t="s">
        <v>5</v>
      </c>
      <c r="J165" s="5"/>
      <c r="K165" s="4"/>
      <c r="L165" s="8"/>
      <c r="M165" s="17">
        <f t="shared" si="6"/>
        <v>0</v>
      </c>
      <c r="N165" s="36">
        <f t="shared" si="5"/>
        <v>0</v>
      </c>
    </row>
    <row r="166" spans="2:14" ht="45" x14ac:dyDescent="0.25">
      <c r="B166" s="46" t="s">
        <v>258</v>
      </c>
      <c r="C166" s="38" t="s">
        <v>427</v>
      </c>
      <c r="D166" s="12" t="s">
        <v>125</v>
      </c>
      <c r="E166" s="4" t="s">
        <v>424</v>
      </c>
      <c r="F166" s="4">
        <v>50</v>
      </c>
      <c r="G166" s="4"/>
      <c r="H166" s="4"/>
      <c r="I166" s="4" t="s">
        <v>4</v>
      </c>
      <c r="J166" s="5"/>
      <c r="K166" s="4"/>
      <c r="L166" s="8"/>
      <c r="M166" s="17">
        <f t="shared" si="6"/>
        <v>0</v>
      </c>
      <c r="N166" s="36">
        <f t="shared" si="5"/>
        <v>0</v>
      </c>
    </row>
    <row r="167" spans="2:14" ht="45" x14ac:dyDescent="0.25">
      <c r="B167" s="46" t="s">
        <v>259</v>
      </c>
      <c r="C167" s="38" t="s">
        <v>427</v>
      </c>
      <c r="D167" s="12" t="s">
        <v>385</v>
      </c>
      <c r="E167" s="4" t="s">
        <v>424</v>
      </c>
      <c r="F167" s="4">
        <v>30</v>
      </c>
      <c r="G167" s="4">
        <v>0</v>
      </c>
      <c r="H167" s="4">
        <v>0</v>
      </c>
      <c r="I167" s="4" t="s">
        <v>4</v>
      </c>
      <c r="J167" s="5">
        <f t="shared" si="7"/>
        <v>0</v>
      </c>
      <c r="K167" s="4"/>
      <c r="L167" s="8"/>
      <c r="M167" s="17">
        <f t="shared" si="6"/>
        <v>0</v>
      </c>
      <c r="N167" s="36">
        <f t="shared" si="5"/>
        <v>0</v>
      </c>
    </row>
    <row r="168" spans="2:14" ht="45" x14ac:dyDescent="0.25">
      <c r="B168" s="46" t="s">
        <v>260</v>
      </c>
      <c r="C168" s="38" t="s">
        <v>427</v>
      </c>
      <c r="D168" s="12" t="s">
        <v>126</v>
      </c>
      <c r="E168" s="4" t="s">
        <v>424</v>
      </c>
      <c r="F168" s="4">
        <v>40</v>
      </c>
      <c r="G168" s="4">
        <v>3.81</v>
      </c>
      <c r="H168" s="4">
        <v>3.1</v>
      </c>
      <c r="I168" s="4" t="s">
        <v>5</v>
      </c>
      <c r="J168" s="5">
        <f t="shared" si="7"/>
        <v>7.7499999999999999E-2</v>
      </c>
      <c r="K168" s="4"/>
      <c r="L168" s="8"/>
      <c r="M168" s="17">
        <f t="shared" si="6"/>
        <v>0</v>
      </c>
      <c r="N168" s="36">
        <f t="shared" si="5"/>
        <v>0</v>
      </c>
    </row>
    <row r="169" spans="2:14" x14ac:dyDescent="0.25">
      <c r="B169" s="46" t="s">
        <v>261</v>
      </c>
      <c r="C169" s="38" t="s">
        <v>427</v>
      </c>
      <c r="D169" s="9" t="s">
        <v>11</v>
      </c>
      <c r="E169" s="4" t="s">
        <v>424</v>
      </c>
      <c r="F169" s="4">
        <v>5</v>
      </c>
      <c r="G169" s="4">
        <v>8.3000000000000007</v>
      </c>
      <c r="H169" s="4">
        <v>6.75</v>
      </c>
      <c r="I169" s="4" t="s">
        <v>5</v>
      </c>
      <c r="J169" s="5">
        <f t="shared" si="7"/>
        <v>1.35</v>
      </c>
      <c r="K169" s="4"/>
      <c r="L169" s="8"/>
      <c r="M169" s="17">
        <f t="shared" si="6"/>
        <v>0</v>
      </c>
      <c r="N169" s="36">
        <f t="shared" si="5"/>
        <v>0</v>
      </c>
    </row>
    <row r="170" spans="2:14" ht="30" x14ac:dyDescent="0.25">
      <c r="B170" s="46" t="s">
        <v>262</v>
      </c>
      <c r="C170" s="38" t="s">
        <v>427</v>
      </c>
      <c r="D170" s="12" t="s">
        <v>122</v>
      </c>
      <c r="E170" s="4" t="s">
        <v>424</v>
      </c>
      <c r="F170" s="4">
        <v>2</v>
      </c>
      <c r="G170" s="4"/>
      <c r="H170" s="4"/>
      <c r="I170" s="4" t="s">
        <v>5</v>
      </c>
      <c r="J170" s="5"/>
      <c r="K170" s="4"/>
      <c r="L170" s="8"/>
      <c r="M170" s="17">
        <f t="shared" si="6"/>
        <v>0</v>
      </c>
      <c r="N170" s="36">
        <f t="shared" si="5"/>
        <v>0</v>
      </c>
    </row>
    <row r="171" spans="2:14" ht="45" x14ac:dyDescent="0.25">
      <c r="B171" s="46" t="s">
        <v>71</v>
      </c>
      <c r="C171" s="38" t="s">
        <v>427</v>
      </c>
      <c r="D171" s="12" t="s">
        <v>123</v>
      </c>
      <c r="E171" s="4" t="s">
        <v>424</v>
      </c>
      <c r="F171" s="4">
        <v>10</v>
      </c>
      <c r="G171" s="4">
        <v>67.91</v>
      </c>
      <c r="H171" s="4">
        <v>55.2</v>
      </c>
      <c r="I171" s="4" t="s">
        <v>5</v>
      </c>
      <c r="J171" s="5">
        <f>H171/F171</f>
        <v>5.5200000000000005</v>
      </c>
      <c r="K171" s="4"/>
      <c r="L171" s="8"/>
      <c r="M171" s="17">
        <f t="shared" si="6"/>
        <v>0</v>
      </c>
      <c r="N171" s="36">
        <f t="shared" si="5"/>
        <v>0</v>
      </c>
    </row>
    <row r="172" spans="2:14" ht="30" x14ac:dyDescent="0.25">
      <c r="B172" s="46" t="s">
        <v>263</v>
      </c>
      <c r="C172" s="38" t="s">
        <v>427</v>
      </c>
      <c r="D172" s="12" t="s">
        <v>131</v>
      </c>
      <c r="E172" s="4" t="s">
        <v>424</v>
      </c>
      <c r="F172" s="4">
        <v>20</v>
      </c>
      <c r="G172" s="4">
        <v>48.34</v>
      </c>
      <c r="H172" s="4">
        <v>39.299999999999997</v>
      </c>
      <c r="I172" s="4" t="s">
        <v>5</v>
      </c>
      <c r="J172" s="5">
        <f>H172/F172</f>
        <v>1.9649999999999999</v>
      </c>
      <c r="K172" s="4"/>
      <c r="L172" s="8"/>
      <c r="M172" s="17">
        <f t="shared" si="6"/>
        <v>0</v>
      </c>
      <c r="N172" s="36">
        <f t="shared" si="5"/>
        <v>0</v>
      </c>
    </row>
    <row r="173" spans="2:14" ht="30" x14ac:dyDescent="0.25">
      <c r="B173" s="46" t="s">
        <v>264</v>
      </c>
      <c r="C173" s="38" t="s">
        <v>427</v>
      </c>
      <c r="D173" s="12" t="s">
        <v>132</v>
      </c>
      <c r="E173" s="4" t="s">
        <v>424</v>
      </c>
      <c r="F173" s="4">
        <v>10</v>
      </c>
      <c r="G173" s="4"/>
      <c r="H173" s="4"/>
      <c r="I173" s="4" t="s">
        <v>5</v>
      </c>
      <c r="J173" s="5"/>
      <c r="K173" s="4"/>
      <c r="L173" s="8"/>
      <c r="M173" s="17">
        <f t="shared" si="6"/>
        <v>0</v>
      </c>
      <c r="N173" s="36">
        <f t="shared" si="5"/>
        <v>0</v>
      </c>
    </row>
    <row r="174" spans="2:14" ht="30" x14ac:dyDescent="0.25">
      <c r="B174" s="46" t="s">
        <v>72</v>
      </c>
      <c r="C174" s="38" t="s">
        <v>427</v>
      </c>
      <c r="D174" s="12" t="s">
        <v>358</v>
      </c>
      <c r="E174" s="4" t="s">
        <v>424</v>
      </c>
      <c r="F174" s="4">
        <v>10</v>
      </c>
      <c r="G174" s="4"/>
      <c r="H174" s="4"/>
      <c r="I174" s="4" t="s">
        <v>5</v>
      </c>
      <c r="J174" s="4"/>
      <c r="K174" s="4"/>
      <c r="L174" s="8"/>
      <c r="M174" s="17">
        <f t="shared" si="6"/>
        <v>0</v>
      </c>
      <c r="N174" s="36">
        <f t="shared" si="5"/>
        <v>0</v>
      </c>
    </row>
    <row r="175" spans="2:14" ht="60" x14ac:dyDescent="0.25">
      <c r="B175" s="46" t="s">
        <v>73</v>
      </c>
      <c r="C175" s="38" t="s">
        <v>427</v>
      </c>
      <c r="D175" s="12" t="s">
        <v>310</v>
      </c>
      <c r="E175" s="4" t="s">
        <v>424</v>
      </c>
      <c r="F175" s="4">
        <v>30</v>
      </c>
      <c r="G175" s="4">
        <v>12.92</v>
      </c>
      <c r="H175" s="4">
        <v>10.5</v>
      </c>
      <c r="I175" s="4" t="s">
        <v>5</v>
      </c>
      <c r="J175" s="5">
        <f t="shared" si="7"/>
        <v>0.35</v>
      </c>
      <c r="K175" s="4"/>
      <c r="L175" s="8"/>
      <c r="M175" s="17">
        <f t="shared" si="6"/>
        <v>0</v>
      </c>
      <c r="N175" s="36">
        <f t="shared" si="5"/>
        <v>0</v>
      </c>
    </row>
    <row r="176" spans="2:14" ht="45" x14ac:dyDescent="0.25">
      <c r="B176" s="46" t="s">
        <v>74</v>
      </c>
      <c r="C176" s="38" t="s">
        <v>427</v>
      </c>
      <c r="D176" s="12" t="s">
        <v>353</v>
      </c>
      <c r="E176" s="4" t="s">
        <v>424</v>
      </c>
      <c r="F176" s="4">
        <v>30</v>
      </c>
      <c r="G176" s="4">
        <v>29</v>
      </c>
      <c r="H176" s="4">
        <v>23.58</v>
      </c>
      <c r="I176" s="4" t="s">
        <v>5</v>
      </c>
      <c r="J176" s="5">
        <f t="shared" si="7"/>
        <v>0.78599999999999992</v>
      </c>
      <c r="K176" s="4"/>
      <c r="L176" s="8"/>
      <c r="M176" s="17">
        <f t="shared" si="6"/>
        <v>0</v>
      </c>
      <c r="N176" s="36">
        <f t="shared" si="5"/>
        <v>0</v>
      </c>
    </row>
    <row r="177" spans="2:14" ht="60" x14ac:dyDescent="0.25">
      <c r="B177" s="46" t="s">
        <v>75</v>
      </c>
      <c r="C177" s="38" t="s">
        <v>427</v>
      </c>
      <c r="D177" s="12" t="s">
        <v>354</v>
      </c>
      <c r="E177" s="4" t="s">
        <v>424</v>
      </c>
      <c r="F177" s="4">
        <v>10</v>
      </c>
      <c r="G177" s="4"/>
      <c r="H177" s="4"/>
      <c r="I177" s="4" t="s">
        <v>5</v>
      </c>
      <c r="J177" s="5"/>
      <c r="K177" s="4"/>
      <c r="L177" s="8"/>
      <c r="M177" s="17">
        <f t="shared" si="6"/>
        <v>0</v>
      </c>
      <c r="N177" s="36">
        <f t="shared" si="5"/>
        <v>0</v>
      </c>
    </row>
    <row r="178" spans="2:14" ht="30" x14ac:dyDescent="0.25">
      <c r="B178" s="46" t="s">
        <v>76</v>
      </c>
      <c r="C178" s="38" t="s">
        <v>427</v>
      </c>
      <c r="D178" s="12" t="s">
        <v>151</v>
      </c>
      <c r="E178" s="4" t="s">
        <v>424</v>
      </c>
      <c r="F178" s="4">
        <v>8</v>
      </c>
      <c r="G178" s="4">
        <v>241.08</v>
      </c>
      <c r="H178" s="4">
        <v>196</v>
      </c>
      <c r="I178" s="4" t="s">
        <v>5</v>
      </c>
      <c r="J178" s="5">
        <f t="shared" si="7"/>
        <v>24.5</v>
      </c>
      <c r="K178" s="4"/>
      <c r="L178" s="8"/>
      <c r="M178" s="17">
        <f t="shared" si="6"/>
        <v>0</v>
      </c>
      <c r="N178" s="36">
        <f t="shared" si="5"/>
        <v>0</v>
      </c>
    </row>
    <row r="179" spans="2:14" ht="45" x14ac:dyDescent="0.25">
      <c r="B179" s="46" t="s">
        <v>77</v>
      </c>
      <c r="C179" s="38" t="s">
        <v>427</v>
      </c>
      <c r="D179" s="12" t="s">
        <v>152</v>
      </c>
      <c r="E179" s="4" t="s">
        <v>424</v>
      </c>
      <c r="F179" s="4">
        <v>10</v>
      </c>
      <c r="G179" s="4">
        <v>90.04</v>
      </c>
      <c r="H179" s="4">
        <v>73.2</v>
      </c>
      <c r="I179" s="4" t="s">
        <v>5</v>
      </c>
      <c r="J179" s="5">
        <f t="shared" si="7"/>
        <v>7.32</v>
      </c>
      <c r="K179" s="4"/>
      <c r="L179" s="8"/>
      <c r="M179" s="17">
        <f t="shared" si="6"/>
        <v>0</v>
      </c>
      <c r="N179" s="36">
        <f t="shared" si="5"/>
        <v>0</v>
      </c>
    </row>
    <row r="180" spans="2:14" ht="60" x14ac:dyDescent="0.25">
      <c r="B180" s="46" t="s">
        <v>406</v>
      </c>
      <c r="C180" s="38" t="s">
        <v>427</v>
      </c>
      <c r="D180" s="12" t="s">
        <v>355</v>
      </c>
      <c r="E180" s="4" t="s">
        <v>424</v>
      </c>
      <c r="F180" s="4">
        <v>20</v>
      </c>
      <c r="G180" s="4">
        <v>11.59</v>
      </c>
      <c r="H180" s="4">
        <v>9.42</v>
      </c>
      <c r="I180" s="4" t="s">
        <v>5</v>
      </c>
      <c r="J180" s="5">
        <f t="shared" si="7"/>
        <v>0.47099999999999997</v>
      </c>
      <c r="K180" s="4"/>
      <c r="L180" s="8"/>
      <c r="M180" s="17">
        <f t="shared" si="6"/>
        <v>0</v>
      </c>
      <c r="N180" s="36">
        <f t="shared" si="5"/>
        <v>0</v>
      </c>
    </row>
    <row r="181" spans="2:14" ht="45" x14ac:dyDescent="0.25">
      <c r="B181" s="46" t="s">
        <v>347</v>
      </c>
      <c r="C181" s="38" t="s">
        <v>427</v>
      </c>
      <c r="D181" s="12" t="s">
        <v>153</v>
      </c>
      <c r="E181" s="4" t="s">
        <v>424</v>
      </c>
      <c r="F181" s="4">
        <v>10</v>
      </c>
      <c r="G181" s="4"/>
      <c r="H181" s="4"/>
      <c r="I181" s="4" t="s">
        <v>5</v>
      </c>
      <c r="J181" s="5"/>
      <c r="K181" s="4"/>
      <c r="L181" s="8"/>
      <c r="M181" s="17">
        <f t="shared" si="6"/>
        <v>0</v>
      </c>
      <c r="N181" s="36">
        <f t="shared" si="5"/>
        <v>0</v>
      </c>
    </row>
    <row r="182" spans="2:14" ht="45" x14ac:dyDescent="0.25">
      <c r="B182" s="46" t="s">
        <v>78</v>
      </c>
      <c r="C182" s="38" t="s">
        <v>427</v>
      </c>
      <c r="D182" s="12" t="s">
        <v>313</v>
      </c>
      <c r="E182" s="4" t="s">
        <v>424</v>
      </c>
      <c r="F182" s="4">
        <v>10</v>
      </c>
      <c r="G182" s="4"/>
      <c r="H182" s="4"/>
      <c r="I182" s="4" t="s">
        <v>5</v>
      </c>
      <c r="J182" s="5"/>
      <c r="K182" s="4"/>
      <c r="L182" s="8"/>
      <c r="M182" s="17">
        <f t="shared" si="6"/>
        <v>0</v>
      </c>
      <c r="N182" s="36">
        <f t="shared" si="5"/>
        <v>0</v>
      </c>
    </row>
    <row r="183" spans="2:14" ht="45" x14ac:dyDescent="0.25">
      <c r="B183" s="46" t="s">
        <v>79</v>
      </c>
      <c r="C183" s="38" t="s">
        <v>427</v>
      </c>
      <c r="D183" s="12" t="s">
        <v>396</v>
      </c>
      <c r="E183" s="4" t="s">
        <v>424</v>
      </c>
      <c r="F183" s="4">
        <v>50</v>
      </c>
      <c r="G183" s="4"/>
      <c r="H183" s="4"/>
      <c r="I183" s="4" t="s">
        <v>5</v>
      </c>
      <c r="J183" s="5"/>
      <c r="K183" s="4"/>
      <c r="L183" s="8"/>
      <c r="M183" s="17">
        <f t="shared" si="6"/>
        <v>0</v>
      </c>
      <c r="N183" s="36">
        <f t="shared" si="5"/>
        <v>0</v>
      </c>
    </row>
    <row r="184" spans="2:14" ht="30" x14ac:dyDescent="0.25">
      <c r="B184" s="46" t="s">
        <v>80</v>
      </c>
      <c r="C184" s="38" t="s">
        <v>427</v>
      </c>
      <c r="D184" s="12" t="s">
        <v>442</v>
      </c>
      <c r="E184" s="4" t="s">
        <v>424</v>
      </c>
      <c r="F184" s="4">
        <v>100</v>
      </c>
      <c r="G184" s="4"/>
      <c r="H184" s="4"/>
      <c r="I184" s="4" t="s">
        <v>5</v>
      </c>
      <c r="J184" s="5"/>
      <c r="K184" s="4"/>
      <c r="L184" s="8"/>
      <c r="M184" s="17">
        <f t="shared" si="6"/>
        <v>0</v>
      </c>
      <c r="N184" s="36">
        <f t="shared" si="5"/>
        <v>0</v>
      </c>
    </row>
    <row r="185" spans="2:14" x14ac:dyDescent="0.25">
      <c r="B185" s="46" t="s">
        <v>81</v>
      </c>
      <c r="C185" s="38" t="s">
        <v>427</v>
      </c>
      <c r="D185" s="12" t="s">
        <v>367</v>
      </c>
      <c r="E185" s="4" t="s">
        <v>424</v>
      </c>
      <c r="F185" s="4">
        <v>5</v>
      </c>
      <c r="G185" s="4"/>
      <c r="H185" s="4"/>
      <c r="I185" s="4" t="s">
        <v>3</v>
      </c>
      <c r="J185" s="5"/>
      <c r="K185" s="4"/>
      <c r="L185" s="8"/>
      <c r="M185" s="17">
        <f t="shared" si="6"/>
        <v>0</v>
      </c>
      <c r="N185" s="36">
        <f t="shared" ref="N185:N210" si="8">M185/1.23</f>
        <v>0</v>
      </c>
    </row>
    <row r="186" spans="2:14" ht="60" x14ac:dyDescent="0.25">
      <c r="B186" s="46" t="s">
        <v>82</v>
      </c>
      <c r="C186" s="38" t="s">
        <v>427</v>
      </c>
      <c r="D186" s="12" t="s">
        <v>127</v>
      </c>
      <c r="E186" s="4" t="s">
        <v>424</v>
      </c>
      <c r="F186" s="4">
        <v>70</v>
      </c>
      <c r="G186" s="4"/>
      <c r="H186" s="4"/>
      <c r="I186" s="4" t="s">
        <v>5</v>
      </c>
      <c r="J186" s="5"/>
      <c r="K186" s="4"/>
      <c r="L186" s="8"/>
      <c r="M186" s="17">
        <f t="shared" si="6"/>
        <v>0</v>
      </c>
      <c r="N186" s="36">
        <f t="shared" si="8"/>
        <v>0</v>
      </c>
    </row>
    <row r="187" spans="2:14" ht="30" x14ac:dyDescent="0.25">
      <c r="B187" s="46" t="s">
        <v>83</v>
      </c>
      <c r="C187" s="38" t="s">
        <v>427</v>
      </c>
      <c r="D187" s="12" t="s">
        <v>128</v>
      </c>
      <c r="E187" s="4" t="s">
        <v>424</v>
      </c>
      <c r="F187" s="4">
        <v>5</v>
      </c>
      <c r="G187" s="4"/>
      <c r="H187" s="4"/>
      <c r="I187" s="4" t="s">
        <v>5</v>
      </c>
      <c r="J187" s="5"/>
      <c r="K187" s="4"/>
      <c r="L187" s="8"/>
      <c r="M187" s="17">
        <f t="shared" si="6"/>
        <v>0</v>
      </c>
      <c r="N187" s="36">
        <f t="shared" si="8"/>
        <v>0</v>
      </c>
    </row>
    <row r="188" spans="2:14" ht="45" x14ac:dyDescent="0.25">
      <c r="B188" s="46" t="s">
        <v>84</v>
      </c>
      <c r="C188" s="38" t="s">
        <v>427</v>
      </c>
      <c r="D188" s="12" t="s">
        <v>405</v>
      </c>
      <c r="E188" s="4" t="s">
        <v>424</v>
      </c>
      <c r="F188" s="4">
        <v>4</v>
      </c>
      <c r="G188" s="4"/>
      <c r="H188" s="4"/>
      <c r="I188" s="4" t="s">
        <v>5</v>
      </c>
      <c r="J188" s="5"/>
      <c r="K188" s="4"/>
      <c r="L188" s="8"/>
      <c r="M188" s="17">
        <f t="shared" si="6"/>
        <v>0</v>
      </c>
      <c r="N188" s="36">
        <f t="shared" si="8"/>
        <v>0</v>
      </c>
    </row>
    <row r="189" spans="2:14" x14ac:dyDescent="0.25">
      <c r="B189" s="46" t="s">
        <v>85</v>
      </c>
      <c r="C189" s="38" t="s">
        <v>427</v>
      </c>
      <c r="D189" s="9" t="s">
        <v>129</v>
      </c>
      <c r="E189" s="4" t="s">
        <v>424</v>
      </c>
      <c r="F189" s="4">
        <v>1</v>
      </c>
      <c r="G189" s="4">
        <v>90.04</v>
      </c>
      <c r="H189" s="4">
        <v>73.2</v>
      </c>
      <c r="I189" s="4" t="s">
        <v>5</v>
      </c>
      <c r="J189" s="5">
        <f t="shared" si="7"/>
        <v>73.2</v>
      </c>
      <c r="K189" s="4"/>
      <c r="L189" s="8"/>
      <c r="M189" s="17">
        <f t="shared" ref="M189:M210" si="9">F189*L189</f>
        <v>0</v>
      </c>
      <c r="N189" s="36">
        <f t="shared" si="8"/>
        <v>0</v>
      </c>
    </row>
    <row r="190" spans="2:14" x14ac:dyDescent="0.25">
      <c r="B190" s="46" t="s">
        <v>86</v>
      </c>
      <c r="C190" s="38" t="s">
        <v>427</v>
      </c>
      <c r="D190" s="9" t="s">
        <v>130</v>
      </c>
      <c r="E190" s="4" t="s">
        <v>424</v>
      </c>
      <c r="F190" s="4">
        <v>1</v>
      </c>
      <c r="G190" s="4">
        <v>9.67</v>
      </c>
      <c r="H190" s="4">
        <v>7.86</v>
      </c>
      <c r="I190" s="4" t="s">
        <v>5</v>
      </c>
      <c r="J190" s="5">
        <f t="shared" si="7"/>
        <v>7.86</v>
      </c>
      <c r="K190" s="4"/>
      <c r="L190" s="8"/>
      <c r="M190" s="17">
        <f t="shared" si="9"/>
        <v>0</v>
      </c>
      <c r="N190" s="36">
        <f t="shared" si="8"/>
        <v>0</v>
      </c>
    </row>
    <row r="191" spans="2:14" x14ac:dyDescent="0.25">
      <c r="B191" s="46" t="s">
        <v>87</v>
      </c>
      <c r="C191" s="38" t="s">
        <v>427</v>
      </c>
      <c r="D191" s="9" t="s">
        <v>133</v>
      </c>
      <c r="E191" s="4" t="s">
        <v>424</v>
      </c>
      <c r="F191" s="4">
        <v>20</v>
      </c>
      <c r="G191" s="4"/>
      <c r="H191" s="4"/>
      <c r="I191" s="4" t="s">
        <v>5</v>
      </c>
      <c r="J191" s="5"/>
      <c r="K191" s="4"/>
      <c r="L191" s="8"/>
      <c r="M191" s="17">
        <f t="shared" si="9"/>
        <v>0</v>
      </c>
      <c r="N191" s="36">
        <f t="shared" si="8"/>
        <v>0</v>
      </c>
    </row>
    <row r="192" spans="2:14" x14ac:dyDescent="0.25">
      <c r="B192" s="46" t="s">
        <v>88</v>
      </c>
      <c r="C192" s="38" t="s">
        <v>427</v>
      </c>
      <c r="D192" s="9" t="s">
        <v>134</v>
      </c>
      <c r="E192" s="4" t="s">
        <v>424</v>
      </c>
      <c r="F192" s="4">
        <v>30</v>
      </c>
      <c r="G192" s="4">
        <v>25.83</v>
      </c>
      <c r="H192" s="4">
        <v>21</v>
      </c>
      <c r="I192" s="4" t="s">
        <v>5</v>
      </c>
      <c r="J192" s="5">
        <f t="shared" si="7"/>
        <v>0.7</v>
      </c>
      <c r="K192" s="4"/>
      <c r="L192" s="8"/>
      <c r="M192" s="17">
        <f t="shared" si="9"/>
        <v>0</v>
      </c>
      <c r="N192" s="36">
        <f t="shared" si="8"/>
        <v>0</v>
      </c>
    </row>
    <row r="193" spans="2:14" x14ac:dyDescent="0.25">
      <c r="B193" s="46" t="s">
        <v>89</v>
      </c>
      <c r="C193" s="38" t="s">
        <v>427</v>
      </c>
      <c r="D193" s="9" t="s">
        <v>314</v>
      </c>
      <c r="E193" s="4" t="s">
        <v>424</v>
      </c>
      <c r="F193" s="4">
        <v>10</v>
      </c>
      <c r="G193" s="4">
        <v>22.77</v>
      </c>
      <c r="H193" s="4">
        <v>18.510000000000002</v>
      </c>
      <c r="I193" s="4" t="s">
        <v>6</v>
      </c>
      <c r="J193" s="5">
        <f t="shared" si="7"/>
        <v>1.8510000000000002</v>
      </c>
      <c r="K193" s="4"/>
      <c r="L193" s="8"/>
      <c r="M193" s="17">
        <f t="shared" si="9"/>
        <v>0</v>
      </c>
      <c r="N193" s="36">
        <f t="shared" si="8"/>
        <v>0</v>
      </c>
    </row>
    <row r="194" spans="2:14" x14ac:dyDescent="0.25">
      <c r="B194" s="46" t="s">
        <v>90</v>
      </c>
      <c r="C194" s="38" t="s">
        <v>427</v>
      </c>
      <c r="D194" s="9" t="s">
        <v>356</v>
      </c>
      <c r="E194" s="4" t="s">
        <v>424</v>
      </c>
      <c r="F194" s="4">
        <v>5</v>
      </c>
      <c r="G194" s="4">
        <v>4.92</v>
      </c>
      <c r="H194" s="4">
        <v>4</v>
      </c>
      <c r="I194" s="4" t="s">
        <v>3</v>
      </c>
      <c r="J194" s="5">
        <f t="shared" si="7"/>
        <v>0.8</v>
      </c>
      <c r="K194" s="4"/>
      <c r="L194" s="8"/>
      <c r="M194" s="17">
        <f t="shared" si="9"/>
        <v>0</v>
      </c>
      <c r="N194" s="36">
        <f t="shared" si="8"/>
        <v>0</v>
      </c>
    </row>
    <row r="195" spans="2:14" x14ac:dyDescent="0.25">
      <c r="B195" s="46" t="s">
        <v>91</v>
      </c>
      <c r="C195" s="38" t="s">
        <v>427</v>
      </c>
      <c r="D195" s="9" t="s">
        <v>404</v>
      </c>
      <c r="E195" s="4" t="s">
        <v>424</v>
      </c>
      <c r="F195" s="4">
        <v>20</v>
      </c>
      <c r="G195" s="4">
        <v>9.83</v>
      </c>
      <c r="H195" s="4">
        <v>8</v>
      </c>
      <c r="I195" s="4" t="s">
        <v>3</v>
      </c>
      <c r="J195" s="5">
        <f t="shared" si="7"/>
        <v>0.4</v>
      </c>
      <c r="K195" s="4"/>
      <c r="L195" s="8"/>
      <c r="M195" s="17">
        <f t="shared" si="9"/>
        <v>0</v>
      </c>
      <c r="N195" s="36">
        <f t="shared" si="8"/>
        <v>0</v>
      </c>
    </row>
    <row r="196" spans="2:14" ht="30" x14ac:dyDescent="0.25">
      <c r="B196" s="46" t="s">
        <v>92</v>
      </c>
      <c r="C196" s="38" t="s">
        <v>427</v>
      </c>
      <c r="D196" s="12" t="s">
        <v>398</v>
      </c>
      <c r="E196" s="4" t="s">
        <v>424</v>
      </c>
      <c r="F196" s="4">
        <v>20</v>
      </c>
      <c r="G196" s="4">
        <v>38.75</v>
      </c>
      <c r="H196" s="4">
        <v>31.5</v>
      </c>
      <c r="I196" s="4" t="s">
        <v>5</v>
      </c>
      <c r="J196" s="5">
        <f t="shared" si="7"/>
        <v>1.575</v>
      </c>
      <c r="K196" s="4"/>
      <c r="L196" s="8"/>
      <c r="M196" s="17">
        <f t="shared" si="9"/>
        <v>0</v>
      </c>
      <c r="N196" s="36">
        <f t="shared" si="8"/>
        <v>0</v>
      </c>
    </row>
    <row r="197" spans="2:14" x14ac:dyDescent="0.25">
      <c r="B197" s="46" t="s">
        <v>407</v>
      </c>
      <c r="C197" s="38" t="s">
        <v>427</v>
      </c>
      <c r="D197" s="12" t="s">
        <v>400</v>
      </c>
      <c r="E197" s="4" t="s">
        <v>424</v>
      </c>
      <c r="F197" s="4">
        <v>100</v>
      </c>
      <c r="G197" s="4">
        <v>169.34</v>
      </c>
      <c r="H197" s="4">
        <v>137.68</v>
      </c>
      <c r="I197" s="4" t="s">
        <v>5</v>
      </c>
      <c r="J197" s="5">
        <f t="shared" si="7"/>
        <v>1.3768</v>
      </c>
      <c r="K197" s="4"/>
      <c r="L197" s="8"/>
      <c r="M197" s="17">
        <f t="shared" si="9"/>
        <v>0</v>
      </c>
      <c r="N197" s="36">
        <f t="shared" si="8"/>
        <v>0</v>
      </c>
    </row>
    <row r="198" spans="2:14" ht="60" x14ac:dyDescent="0.25">
      <c r="B198" s="46" t="s">
        <v>408</v>
      </c>
      <c r="C198" s="38" t="s">
        <v>427</v>
      </c>
      <c r="D198" s="12" t="s">
        <v>135</v>
      </c>
      <c r="E198" s="4" t="s">
        <v>424</v>
      </c>
      <c r="F198" s="4">
        <v>40</v>
      </c>
      <c r="G198" s="4">
        <v>139.49</v>
      </c>
      <c r="H198" s="4">
        <v>113.4</v>
      </c>
      <c r="I198" s="4" t="s">
        <v>5</v>
      </c>
      <c r="J198" s="5">
        <f t="shared" si="7"/>
        <v>2.835</v>
      </c>
      <c r="K198" s="4"/>
      <c r="L198" s="8"/>
      <c r="M198" s="17">
        <f t="shared" si="9"/>
        <v>0</v>
      </c>
      <c r="N198" s="36">
        <f t="shared" si="8"/>
        <v>0</v>
      </c>
    </row>
    <row r="199" spans="2:14" ht="45" x14ac:dyDescent="0.25">
      <c r="B199" s="46" t="s">
        <v>409</v>
      </c>
      <c r="C199" s="38" t="s">
        <v>427</v>
      </c>
      <c r="D199" s="12" t="s">
        <v>139</v>
      </c>
      <c r="E199" s="4" t="s">
        <v>424</v>
      </c>
      <c r="F199" s="4">
        <v>50</v>
      </c>
      <c r="G199" s="4"/>
      <c r="H199" s="4"/>
      <c r="I199" s="4" t="s">
        <v>5</v>
      </c>
      <c r="J199" s="5"/>
      <c r="K199" s="4"/>
      <c r="L199" s="8"/>
      <c r="M199" s="17">
        <f t="shared" si="9"/>
        <v>0</v>
      </c>
      <c r="N199" s="36">
        <f t="shared" si="8"/>
        <v>0</v>
      </c>
    </row>
    <row r="200" spans="2:14" ht="90" x14ac:dyDescent="0.25">
      <c r="B200" s="46" t="s">
        <v>410</v>
      </c>
      <c r="C200" s="38" t="s">
        <v>427</v>
      </c>
      <c r="D200" s="12" t="s">
        <v>144</v>
      </c>
      <c r="E200" s="4" t="s">
        <v>424</v>
      </c>
      <c r="F200" s="4">
        <v>3</v>
      </c>
      <c r="G200" s="4"/>
      <c r="H200" s="4"/>
      <c r="I200" s="4" t="s">
        <v>5</v>
      </c>
      <c r="J200" s="5"/>
      <c r="K200" s="4"/>
      <c r="L200" s="8"/>
      <c r="M200" s="17">
        <f t="shared" si="9"/>
        <v>0</v>
      </c>
      <c r="N200" s="36">
        <f t="shared" si="8"/>
        <v>0</v>
      </c>
    </row>
    <row r="201" spans="2:14" ht="30" x14ac:dyDescent="0.25">
      <c r="B201" s="46" t="s">
        <v>411</v>
      </c>
      <c r="C201" s="38" t="s">
        <v>427</v>
      </c>
      <c r="D201" s="12" t="s">
        <v>357</v>
      </c>
      <c r="E201" s="4" t="s">
        <v>424</v>
      </c>
      <c r="F201" s="4">
        <v>3</v>
      </c>
      <c r="G201" s="4">
        <v>20.07</v>
      </c>
      <c r="H201" s="4">
        <v>16.32</v>
      </c>
      <c r="I201" s="4" t="s">
        <v>3</v>
      </c>
      <c r="J201" s="5">
        <f t="shared" si="7"/>
        <v>5.44</v>
      </c>
      <c r="K201" s="4"/>
      <c r="L201" s="8"/>
      <c r="M201" s="17">
        <f t="shared" si="9"/>
        <v>0</v>
      </c>
      <c r="N201" s="36">
        <f t="shared" si="8"/>
        <v>0</v>
      </c>
    </row>
    <row r="202" spans="2:14" x14ac:dyDescent="0.25">
      <c r="B202" s="46" t="s">
        <v>412</v>
      </c>
      <c r="C202" s="38" t="s">
        <v>427</v>
      </c>
      <c r="D202" s="9" t="s">
        <v>360</v>
      </c>
      <c r="E202" s="4" t="s">
        <v>424</v>
      </c>
      <c r="F202" s="4">
        <v>10</v>
      </c>
      <c r="G202" s="4">
        <v>3.17</v>
      </c>
      <c r="H202" s="4">
        <v>2.58</v>
      </c>
      <c r="I202" s="4" t="s">
        <v>5</v>
      </c>
      <c r="J202" s="5">
        <f t="shared" si="7"/>
        <v>0.25800000000000001</v>
      </c>
      <c r="K202" s="4"/>
      <c r="L202" s="8"/>
      <c r="M202" s="17">
        <f t="shared" si="9"/>
        <v>0</v>
      </c>
      <c r="N202" s="36">
        <f t="shared" si="8"/>
        <v>0</v>
      </c>
    </row>
    <row r="203" spans="2:14" x14ac:dyDescent="0.25">
      <c r="B203" s="46" t="s">
        <v>413</v>
      </c>
      <c r="C203" s="38" t="s">
        <v>427</v>
      </c>
      <c r="D203" s="9" t="s">
        <v>361</v>
      </c>
      <c r="E203" s="4" t="s">
        <v>424</v>
      </c>
      <c r="F203" s="4">
        <v>20</v>
      </c>
      <c r="G203" s="4"/>
      <c r="H203" s="4"/>
      <c r="I203" s="4" t="s">
        <v>5</v>
      </c>
      <c r="J203" s="5"/>
      <c r="K203" s="4"/>
      <c r="L203" s="8"/>
      <c r="M203" s="17">
        <f t="shared" si="9"/>
        <v>0</v>
      </c>
      <c r="N203" s="36">
        <f t="shared" si="8"/>
        <v>0</v>
      </c>
    </row>
    <row r="204" spans="2:14" x14ac:dyDescent="0.25">
      <c r="B204" s="46" t="s">
        <v>414</v>
      </c>
      <c r="C204" s="38" t="s">
        <v>427</v>
      </c>
      <c r="D204" s="9" t="s">
        <v>362</v>
      </c>
      <c r="E204" s="4" t="s">
        <v>424</v>
      </c>
      <c r="F204" s="4">
        <v>15</v>
      </c>
      <c r="G204" s="4">
        <v>37.93</v>
      </c>
      <c r="H204" s="4">
        <v>30.84</v>
      </c>
      <c r="I204" s="4" t="s">
        <v>5</v>
      </c>
      <c r="J204" s="5">
        <f t="shared" si="7"/>
        <v>2.056</v>
      </c>
      <c r="K204" s="4"/>
      <c r="L204" s="8"/>
      <c r="M204" s="17">
        <f t="shared" si="9"/>
        <v>0</v>
      </c>
      <c r="N204" s="36">
        <f t="shared" si="8"/>
        <v>0</v>
      </c>
    </row>
    <row r="205" spans="2:14" x14ac:dyDescent="0.25">
      <c r="B205" s="46" t="s">
        <v>415</v>
      </c>
      <c r="C205" s="38" t="s">
        <v>427</v>
      </c>
      <c r="D205" s="9" t="s">
        <v>363</v>
      </c>
      <c r="E205" s="4" t="s">
        <v>424</v>
      </c>
      <c r="F205" s="4">
        <v>20</v>
      </c>
      <c r="G205" s="4">
        <v>9.25</v>
      </c>
      <c r="H205" s="4">
        <v>7.52</v>
      </c>
      <c r="I205" s="4" t="s">
        <v>5</v>
      </c>
      <c r="J205" s="5">
        <f t="shared" si="7"/>
        <v>0.376</v>
      </c>
      <c r="K205" s="4"/>
      <c r="L205" s="8"/>
      <c r="M205" s="17">
        <f t="shared" si="9"/>
        <v>0</v>
      </c>
      <c r="N205" s="36">
        <f t="shared" si="8"/>
        <v>0</v>
      </c>
    </row>
    <row r="206" spans="2:14" x14ac:dyDescent="0.25">
      <c r="B206" s="46" t="s">
        <v>435</v>
      </c>
      <c r="C206" s="38" t="s">
        <v>427</v>
      </c>
      <c r="D206" s="9" t="s">
        <v>392</v>
      </c>
      <c r="E206" s="4" t="s">
        <v>424</v>
      </c>
      <c r="F206" s="4">
        <v>5</v>
      </c>
      <c r="G206" s="4">
        <v>49.89</v>
      </c>
      <c r="H206" s="4">
        <v>40.56</v>
      </c>
      <c r="I206" s="4" t="s">
        <v>5</v>
      </c>
      <c r="J206" s="5">
        <f t="shared" si="7"/>
        <v>8.1120000000000001</v>
      </c>
      <c r="K206" s="4"/>
      <c r="L206" s="8"/>
      <c r="M206" s="17">
        <f t="shared" si="9"/>
        <v>0</v>
      </c>
      <c r="N206" s="36">
        <f t="shared" si="8"/>
        <v>0</v>
      </c>
    </row>
    <row r="207" spans="2:14" x14ac:dyDescent="0.25">
      <c r="B207" s="46" t="s">
        <v>436</v>
      </c>
      <c r="C207" s="38" t="s">
        <v>427</v>
      </c>
      <c r="D207" s="9" t="s">
        <v>393</v>
      </c>
      <c r="E207" s="4" t="s">
        <v>424</v>
      </c>
      <c r="F207" s="4">
        <v>5</v>
      </c>
      <c r="G207" s="4">
        <v>2.3199999999999998</v>
      </c>
      <c r="H207" s="4">
        <v>1.89</v>
      </c>
      <c r="I207" s="4" t="s">
        <v>5</v>
      </c>
      <c r="J207" s="5">
        <f t="shared" si="7"/>
        <v>0.378</v>
      </c>
      <c r="K207" s="4"/>
      <c r="L207" s="8"/>
      <c r="M207" s="17">
        <f t="shared" si="9"/>
        <v>0</v>
      </c>
      <c r="N207" s="36">
        <f t="shared" si="8"/>
        <v>0</v>
      </c>
    </row>
    <row r="208" spans="2:14" ht="45" x14ac:dyDescent="0.25">
      <c r="B208" s="46" t="s">
        <v>437</v>
      </c>
      <c r="C208" s="38" t="s">
        <v>427</v>
      </c>
      <c r="D208" s="12" t="s">
        <v>141</v>
      </c>
      <c r="E208" s="4" t="s">
        <v>424</v>
      </c>
      <c r="F208" s="4">
        <v>5</v>
      </c>
      <c r="G208" s="4">
        <v>9.25</v>
      </c>
      <c r="H208" s="4">
        <v>7.52</v>
      </c>
      <c r="I208" s="4" t="s">
        <v>5</v>
      </c>
      <c r="J208" s="5">
        <f t="shared" si="7"/>
        <v>1.504</v>
      </c>
      <c r="K208" s="4"/>
      <c r="L208" s="8"/>
      <c r="M208" s="17">
        <f t="shared" si="9"/>
        <v>0</v>
      </c>
      <c r="N208" s="36">
        <f t="shared" si="8"/>
        <v>0</v>
      </c>
    </row>
    <row r="209" spans="1:16" ht="30" x14ac:dyDescent="0.25">
      <c r="B209" s="46" t="s">
        <v>438</v>
      </c>
      <c r="C209" s="38" t="s">
        <v>427</v>
      </c>
      <c r="D209" s="12" t="s">
        <v>315</v>
      </c>
      <c r="E209" s="4" t="s">
        <v>424</v>
      </c>
      <c r="F209" s="4">
        <v>60</v>
      </c>
      <c r="G209" s="4"/>
      <c r="H209" s="4"/>
      <c r="I209" s="4" t="s">
        <v>3</v>
      </c>
      <c r="J209" s="5"/>
      <c r="K209" s="4"/>
      <c r="L209" s="8"/>
      <c r="M209" s="17">
        <f t="shared" si="9"/>
        <v>0</v>
      </c>
      <c r="N209" s="36">
        <f t="shared" si="8"/>
        <v>0</v>
      </c>
    </row>
    <row r="210" spans="1:16" ht="15.75" thickBot="1" x14ac:dyDescent="0.3">
      <c r="B210" s="46" t="s">
        <v>439</v>
      </c>
      <c r="C210" s="38" t="s">
        <v>427</v>
      </c>
      <c r="D210" s="14" t="s">
        <v>12</v>
      </c>
      <c r="E210" s="4" t="s">
        <v>424</v>
      </c>
      <c r="F210" s="6">
        <v>700</v>
      </c>
      <c r="G210" s="4"/>
      <c r="H210" s="4"/>
      <c r="I210" s="6" t="s">
        <v>5</v>
      </c>
      <c r="J210" s="5"/>
      <c r="K210" s="4"/>
      <c r="L210" s="8"/>
      <c r="M210" s="17">
        <f t="shared" si="9"/>
        <v>0</v>
      </c>
      <c r="N210" s="36">
        <f t="shared" si="8"/>
        <v>0</v>
      </c>
    </row>
    <row r="211" spans="1:16" x14ac:dyDescent="0.25">
      <c r="A211" s="21"/>
      <c r="B211" s="34"/>
      <c r="C211" s="21"/>
      <c r="D211" s="22"/>
      <c r="E211" s="23"/>
      <c r="F211" s="23"/>
      <c r="G211" s="23"/>
      <c r="H211" s="23"/>
      <c r="I211" s="23"/>
      <c r="J211" s="24"/>
      <c r="K211" s="23"/>
      <c r="L211" s="32"/>
      <c r="M211" s="33"/>
      <c r="N211" s="31"/>
      <c r="O211" s="21"/>
      <c r="P211" s="21"/>
    </row>
    <row r="212" spans="1:16" ht="15.75" thickBot="1" x14ac:dyDescent="0.3">
      <c r="B212" s="21"/>
      <c r="C212" s="21"/>
      <c r="D212" s="22"/>
      <c r="E212" s="23"/>
      <c r="F212" s="23"/>
      <c r="G212" s="23"/>
      <c r="H212" s="23"/>
      <c r="I212" s="23"/>
      <c r="J212" s="24"/>
      <c r="K212" s="23"/>
      <c r="L212" s="25"/>
      <c r="M212" s="26"/>
    </row>
    <row r="213" spans="1:16" ht="20.100000000000001" customHeight="1" thickBot="1" x14ac:dyDescent="0.3">
      <c r="L213" s="20" t="s">
        <v>421</v>
      </c>
      <c r="M213" s="18">
        <f>N213</f>
        <v>0</v>
      </c>
      <c r="N213" s="30">
        <f>SUM(N4:N212)</f>
        <v>0</v>
      </c>
    </row>
    <row r="214" spans="1:16" ht="20.100000000000001" customHeight="1" thickBot="1" x14ac:dyDescent="0.3">
      <c r="L214" s="20" t="s">
        <v>422</v>
      </c>
      <c r="M214" s="18">
        <f>M215-M213</f>
        <v>0</v>
      </c>
    </row>
    <row r="215" spans="1:16" ht="20.100000000000001" customHeight="1" thickBot="1" x14ac:dyDescent="0.3">
      <c r="L215" s="20" t="s">
        <v>420</v>
      </c>
      <c r="M215" s="19">
        <f>M213*1.23</f>
        <v>0</v>
      </c>
    </row>
    <row r="216" spans="1:16" ht="20.100000000000001" customHeight="1" x14ac:dyDescent="0.25">
      <c r="O216" s="1"/>
    </row>
    <row r="217" spans="1:16" ht="75" x14ac:dyDescent="0.25">
      <c r="D217" s="29" t="s">
        <v>425</v>
      </c>
    </row>
  </sheetData>
  <mergeCells count="2">
    <mergeCell ref="B2:M2"/>
    <mergeCell ref="B3:C3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H5"/>
  <sheetViews>
    <sheetView tabSelected="1" workbookViewId="0">
      <selection activeCell="H12" sqref="H12"/>
    </sheetView>
  </sheetViews>
  <sheetFormatPr defaultRowHeight="15" x14ac:dyDescent="0.25"/>
  <cols>
    <col min="6" max="6" width="66.85546875" customWidth="1"/>
    <col min="7" max="7" width="22.85546875" customWidth="1"/>
    <col min="8" max="8" width="26.42578125" customWidth="1"/>
  </cols>
  <sheetData>
    <row r="2" spans="3:8" x14ac:dyDescent="0.25">
      <c r="C2" s="42" t="s">
        <v>432</v>
      </c>
    </row>
    <row r="3" spans="3:8" ht="15.75" thickBot="1" x14ac:dyDescent="0.3">
      <c r="C3" s="21"/>
      <c r="D3" s="39"/>
      <c r="E3" s="21"/>
    </row>
    <row r="4" spans="3:8" ht="21.75" customHeight="1" thickBot="1" x14ac:dyDescent="0.3">
      <c r="C4" s="40" t="s">
        <v>428</v>
      </c>
      <c r="D4" s="53" t="s">
        <v>429</v>
      </c>
      <c r="E4" s="54"/>
      <c r="F4" s="55"/>
      <c r="G4" s="35" t="s">
        <v>430</v>
      </c>
      <c r="H4" s="37" t="s">
        <v>431</v>
      </c>
    </row>
    <row r="5" spans="3:8" ht="40.5" customHeight="1" thickBot="1" x14ac:dyDescent="0.3">
      <c r="C5" s="43" t="s">
        <v>186</v>
      </c>
      <c r="D5" s="56" t="s">
        <v>433</v>
      </c>
      <c r="E5" s="57"/>
      <c r="F5" s="58"/>
      <c r="G5" s="41"/>
      <c r="H5" s="49"/>
    </row>
  </sheetData>
  <mergeCells count="2">
    <mergeCell ref="D4:F4"/>
    <mergeCell ref="D5:F5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A</vt:lpstr>
      <vt:lpstr>Formularz 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Małecka Anna</cp:lastModifiedBy>
  <cp:lastPrinted>2020-12-16T13:31:35Z</cp:lastPrinted>
  <dcterms:created xsi:type="dcterms:W3CDTF">2015-03-05T10:42:48Z</dcterms:created>
  <dcterms:modified xsi:type="dcterms:W3CDTF">2020-12-16T13:31:38Z</dcterms:modified>
</cp:coreProperties>
</file>